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hidePivotFieldList="1"/>
  <xr:revisionPtr revIDLastSave="0" documentId="13_ncr:1_{E542FA45-39F6-451D-8805-E7F856F5F4D7}"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告知" sheetId="211" r:id="rId2"/>
    <sheet name="46　ノロウイルス関連情報 " sheetId="101" r:id="rId3"/>
    <sheet name="46 衛生教養" sheetId="213" r:id="rId4"/>
    <sheet name="46　食中毒記事等 " sheetId="29" r:id="rId5"/>
    <sheet name="46 海外情報" sheetId="123" r:id="rId6"/>
    <sheet name="46　感染症統計" sheetId="125" r:id="rId7"/>
    <sheet name="45　感染症情報" sheetId="124" r:id="rId8"/>
    <sheet name="46　食品回収" sheetId="60" r:id="rId9"/>
    <sheet name="Sheet1" sheetId="209" state="hidden" r:id="rId10"/>
    <sheet name="46　食品表示" sheetId="156" r:id="rId11"/>
    <sheet name="46 残留農薬など" sheetId="34" r:id="rId12"/>
  </sheets>
  <externalReferences>
    <externalReference r:id="rId13"/>
  </externalReferences>
  <definedNames>
    <definedName name="_xlnm._FilterDatabase" localSheetId="2" hidden="1">'46　ノロウイルス関連情報 '!$A$22:$G$75</definedName>
    <definedName name="_xlnm._FilterDatabase" localSheetId="4" hidden="1">'46　食中毒記事等 '!$A$1:$D$1</definedName>
    <definedName name="_xlnm._FilterDatabase" localSheetId="8" hidden="1">'46　食品回収'!$A$1:$E$40</definedName>
    <definedName name="_xlnm._FilterDatabase" localSheetId="10" hidden="1">'46　食品表示'!$A$1:$C$1</definedName>
    <definedName name="_xlnm.Print_Area" localSheetId="7">'45　感染症情報'!$A$1:$D$33</definedName>
    <definedName name="_xlnm.Print_Area" localSheetId="2">'46　ノロウイルス関連情報 '!$A$1:$N$84</definedName>
    <definedName name="_xlnm.Print_Area" localSheetId="3">'46 衛生教養'!$A$1:$J$55</definedName>
    <definedName name="_xlnm.Print_Area" localSheetId="5">'46 海外情報'!$A$1:$C$43</definedName>
    <definedName name="_xlnm.Print_Area" localSheetId="6">'46　感染症統計'!$A$1:$AC$38</definedName>
    <definedName name="_xlnm.Print_Area" localSheetId="11">'46 残留農薬など'!$A$1:$N$17</definedName>
    <definedName name="_xlnm.Print_Area" localSheetId="4">'46　食中毒記事等 '!$A$1:$D$59</definedName>
    <definedName name="_xlnm.Print_Area" localSheetId="8">'46　食品回収'!$A$1:$E$48</definedName>
    <definedName name="_xlnm.Print_Area" localSheetId="10">'46　食品表示'!$A$1:$C$24</definedName>
    <definedName name="_xlnm.Print_Titles" localSheetId="4">'46　食中毒記事等 '!$1:$1</definedName>
    <definedName name="_xlnm.Print_Titles" localSheetId="10">'46　食品表示'!$1:$1</definedName>
    <definedName name="x__Hlk126489292" localSheetId="3">#REF!</definedName>
    <definedName name="x__Hlk126489292" localSheetId="9">#REF!</definedName>
    <definedName name="x__Hlk12648929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78" l="1"/>
  <c r="B18" i="78"/>
  <c r="G70" i="101" l="1"/>
  <c r="B70" i="101" s="1"/>
  <c r="B69" i="101"/>
  <c r="B16" i="78"/>
  <c r="K4" i="125" l="1"/>
  <c r="L4" i="125"/>
  <c r="Z4" i="125"/>
  <c r="AA4" i="125"/>
  <c r="S19" i="209"/>
  <c r="R19" i="209"/>
  <c r="Q19" i="209"/>
  <c r="P19" i="209"/>
  <c r="O19" i="209"/>
  <c r="N19" i="209"/>
  <c r="S12" i="209"/>
  <c r="R12" i="209"/>
  <c r="R24" i="209" s="1"/>
  <c r="Q12" i="209"/>
  <c r="P12" i="209"/>
  <c r="O12" i="209"/>
  <c r="N12" i="209"/>
  <c r="M3" i="209"/>
  <c r="O24" i="209" l="1"/>
  <c r="N24" i="209"/>
  <c r="D4" i="209"/>
  <c r="G4" i="209"/>
  <c r="P24" i="209"/>
  <c r="Q24" i="209"/>
  <c r="S24" i="209"/>
  <c r="E4" i="209"/>
  <c r="F4" i="209"/>
  <c r="H4" i="209"/>
  <c r="I4" i="209"/>
  <c r="J4" i="209"/>
  <c r="B15" i="78" l="1"/>
  <c r="B10" i="78"/>
  <c r="AC7" i="125"/>
  <c r="N7" i="125"/>
  <c r="J4" i="125" l="1"/>
  <c r="Y4" i="125"/>
  <c r="D1" i="124" l="1"/>
  <c r="B12" i="78"/>
  <c r="B13" i="78"/>
  <c r="I4" i="125"/>
  <c r="X4" i="125"/>
  <c r="G24" i="101" l="1"/>
  <c r="G25" i="101"/>
  <c r="B25" i="101" s="1"/>
  <c r="G26" i="101"/>
  <c r="B26" i="101" s="1"/>
  <c r="G27" i="101"/>
  <c r="B27" i="101" s="1"/>
  <c r="G28" i="101"/>
  <c r="B28" i="101" s="1"/>
  <c r="G29" i="101"/>
  <c r="B29" i="101" s="1"/>
  <c r="G30" i="101"/>
  <c r="B30" i="101" s="1"/>
  <c r="G31" i="101"/>
  <c r="B31" i="101" s="1"/>
  <c r="G32" i="101"/>
  <c r="B32" i="101" s="1"/>
  <c r="G33" i="101"/>
  <c r="B33" i="101" s="1"/>
  <c r="G34" i="101"/>
  <c r="B34" i="101" s="1"/>
  <c r="G35" i="101"/>
  <c r="B35"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G23" i="101"/>
  <c r="B23" i="101" s="1"/>
  <c r="M71" i="101"/>
  <c r="N71" i="101"/>
  <c r="G75" i="101"/>
  <c r="G74" i="101"/>
  <c r="G73" i="101"/>
  <c r="H4" i="125"/>
  <c r="W4" i="125"/>
  <c r="M75" i="101" l="1"/>
  <c r="B17" i="78"/>
  <c r="U4" i="125" l="1"/>
  <c r="V4" i="125"/>
  <c r="B14" i="78" l="1"/>
  <c r="T4" i="125" l="1"/>
  <c r="D4" i="125" l="1"/>
  <c r="Q4" i="125" l="1"/>
  <c r="B4" i="125"/>
  <c r="N8" i="125" l="1"/>
  <c r="AC8" i="125"/>
  <c r="B11" i="78" l="1"/>
  <c r="N9" i="125" l="1"/>
  <c r="N10" i="125"/>
  <c r="G11" i="78" l="1"/>
  <c r="F4" i="125" l="1"/>
  <c r="E4" i="125"/>
  <c r="B24" i="101" l="1"/>
  <c r="R4" i="125" l="1"/>
  <c r="S4" i="125"/>
  <c r="AB4" i="125"/>
  <c r="C4" i="125"/>
  <c r="G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<sst xmlns="http://schemas.openxmlformats.org/spreadsheetml/2006/main" count="727" uniqueCount="507">
  <si>
    <t>皆様  週刊情報2024-10(9)を配信いたします</t>
    <phoneticPr fontId="5"/>
  </si>
  <si>
    <t>l</t>
    <phoneticPr fontId="31"/>
  </si>
  <si>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</si>
  <si>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</si>
  <si>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</si>
  <si>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</si>
  <si>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</si>
  <si>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</si>
  <si>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31"/>
  </si>
  <si>
    <t>2.　ノロウイルス</t>
    <phoneticPr fontId="31"/>
  </si>
  <si>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</si>
  <si>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</si>
  <si>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</si>
  <si>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</si>
  <si>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</si>
  <si>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31"/>
  </si>
  <si>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</si>
  <si>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</si>
  <si>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</si>
  <si>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</si>
  <si>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</si>
  <si>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</si>
  <si>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</si>
  <si>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31"/>
  </si>
  <si>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</si>
  <si>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</si>
  <si>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</si>
  <si>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1"/>
  </si>
  <si>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</si>
  <si>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</si>
  <si>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</si>
  <si>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1"/>
  </si>
  <si>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</si>
  <si>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1"/>
  </si>
  <si>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</si>
  <si>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</si>
  <si>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1"/>
  </si>
  <si>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</si>
  <si>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1"/>
  </si>
  <si>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</si>
  <si>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</si>
  <si>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3"/>
  </si>
  <si>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</si>
  <si>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</si>
  <si>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</si>
  <si>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</si>
  <si>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</si>
  <si>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</si>
  <si>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</si>
  <si>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</si>
  <si>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</si>
  <si>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</si>
  <si>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</si>
  <si>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</si>
  <si>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</si>
  <si>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</si>
  <si>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</si>
  <si>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</si>
  <si>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</si>
  <si>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</si>
  <si>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</si>
  <si>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</si>
  <si>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</si>
  <si>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3"/>
  </si>
  <si>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</si>
  <si>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</si>
  <si>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</si>
  <si>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</si>
  <si>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</si>
  <si>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</si>
  <si>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</si>
  <si>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</si>
  <si>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</si>
  <si>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</si>
  <si>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</si>
  <si>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</si>
  <si>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</si>
  <si>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</si>
  <si>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</si>
  <si>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</si>
  <si>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</si>
  <si>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</si>
  <si>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</si>
  <si>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</si>
  <si>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</si>
  <si>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</si>
  <si>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</si>
  <si>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</si>
  <si>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</si>
  <si>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</si>
  <si>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</si>
  <si>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</si>
  <si>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</si>
  <si>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</si>
  <si>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</si>
  <si>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</si>
  <si>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</si>
  <si>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</si>
  <si>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</si>
  <si>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</si>
  <si>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</si>
  <si>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</si>
  <si>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</si>
  <si>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</si>
  <si>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</si>
  <si>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</si>
  <si>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</si>
  <si>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</si>
  <si>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</si>
  <si>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</si>
  <si>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</si>
  <si>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管理レベル「1」　</t>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</si>
  <si>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</si>
  <si>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</si>
  <si>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</si>
  <si>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</si>
  <si>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</si>
  <si>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</si>
  <si>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</si>
  <si>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県内で流行・食中毒原因が一件以上報告される
定点観測値が2.00を超える
5.00未満</t>
    <rPh sb="41" eb="43">
      <t>ミマン</t>
    </rPh>
    <phoneticPr fontId="83"/>
  </si>
  <si>
    <t>【情報共有】　週間・情報収集/情報共有は月一回以上
【体調管理】従業員の健康チェックは続ける</t>
    <phoneticPr fontId="83"/>
  </si>
  <si>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</si>
  <si>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</si>
  <si>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</si>
  <si>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</si>
  <si>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</si>
  <si>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</si>
  <si>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</si>
  <si>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 xml:space="preserve">
</t>
    <phoneticPr fontId="83"/>
  </si>
  <si>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</si>
  <si>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</si>
  <si>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3"/>
  </si>
  <si>
    <t>https://www.mhlw.go.jp/stf/covid-19/kokunainohasseijoukyou.html#h2_1</t>
    <phoneticPr fontId="83"/>
  </si>
  <si>
    <t>厚生労働省：データからわかる－新型コロナウイルス感染症情報－</t>
    <phoneticPr fontId="83"/>
  </si>
  <si>
    <t>https：//covid19.mhlw.go.jp/</t>
    <phoneticPr fontId="83"/>
  </si>
  <si>
    <t>3類感染症</t>
    <phoneticPr fontId="5"/>
  </si>
  <si>
    <t>腸管出血性大腸菌感染症</t>
    <phoneticPr fontId="5"/>
  </si>
  <si>
    <t>4類感染症</t>
    <phoneticPr fontId="83"/>
  </si>
  <si>
    <t>5類感染症</t>
    <phoneticPr fontId="5"/>
  </si>
  <si>
    <t>インフルエンザ
と
新型コロナ</t>
    <rPh sb="10" eb="12">
      <t>シンガタ</t>
    </rPh>
    <phoneticPr fontId="83"/>
  </si>
  <si>
    <t>注意</t>
    <rPh sb="0" eb="2">
      <t>チュウイ</t>
    </rPh>
    <phoneticPr fontId="83"/>
  </si>
  <si>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</si>
  <si>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</si>
  <si>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t xml:space="preserve"> </t>
    <phoneticPr fontId="1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</si>
  <si>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</si>
  <si>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3"/>
  </si>
  <si>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</si>
  <si>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</si>
  <si>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</si>
  <si>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</si>
  <si>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</si>
  <si>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</si>
  <si>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</si>
  <si>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</si>
  <si>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</si>
  <si>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</si>
  <si>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</si>
  <si>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</si>
  <si>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</si>
  <si>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3"/>
  </si>
  <si>
    <t>2024年</t>
    <rPh sb="4" eb="5">
      <t>ネン</t>
    </rPh>
    <phoneticPr fontId="83"/>
  </si>
  <si>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</si>
  <si>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</si>
  <si>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</si>
  <si>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</si>
  <si>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</si>
  <si>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</si>
  <si>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</si>
  <si>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</si>
  <si>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</si>
  <si>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</si>
  <si>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</si>
  <si>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</si>
  <si>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</si>
  <si>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</si>
  <si>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</si>
  <si>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</si>
  <si>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3"/>
  </si>
  <si>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</si>
  <si>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</si>
  <si>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</si>
  <si>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</si>
  <si>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　</t>
    <phoneticPr fontId="28"/>
  </si>
  <si>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8"/>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</si>
  <si>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計</t>
    <rPh sb="0" eb="1">
      <t>ケイ</t>
    </rPh>
    <phoneticPr fontId="28"/>
  </si>
  <si>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</si>
  <si>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</si>
  <si>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なお、情報提供ページは提供者側により短期間で削除される場合もあります。予めご了解ください。</t>
    <phoneticPr fontId="5"/>
  </si>
  <si>
    <t>列1</t>
    <phoneticPr fontId="28"/>
  </si>
  <si>
    <t>列2</t>
    <phoneticPr fontId="28"/>
  </si>
  <si>
    <t xml:space="preserve">業者
 </t>
    <rPh sb="0" eb="2">
      <t>ギョウシャ</t>
    </rPh>
    <phoneticPr fontId="5"/>
  </si>
  <si>
    <t>（最近５年間の週値の比較） ノロウイルスの感染周期は4年ですね　2024年は警戒年度です</t>
    <rPh sb="1" eb="3">
      <t>サイキン</t>
    </rPh>
    <rPh sb="3" eb="6">
      <t>ゴネンカン</t>
    </rPh>
    <rPh sb="7" eb="8">
      <t>シュウ</t>
    </rPh>
    <rPh sb="8" eb="9">
      <t>アタイ</t>
    </rPh>
    <rPh sb="10" eb="12">
      <t>ヒカク</t>
    </rPh>
    <rPh sb="21" eb="25">
      <t>カンセンシュウキ</t>
    </rPh>
    <rPh sb="27" eb="28">
      <t>ネン</t>
    </rPh>
    <rPh sb="36" eb="37">
      <t>ネン</t>
    </rPh>
    <rPh sb="38" eb="42">
      <t>ケイカイネンド</t>
    </rPh>
    <phoneticPr fontId="5"/>
  </si>
  <si>
    <t>★数年間では、平均的比率でノロウイルス継続</t>
    <rPh sb="0" eb="21">
      <t>ヘイキンテキヒリツケイゾク</t>
    </rPh>
    <phoneticPr fontId="5"/>
  </si>
  <si>
    <t>　</t>
    <phoneticPr fontId="83"/>
  </si>
  <si>
    <t>静岡県</t>
    <phoneticPr fontId="83"/>
  </si>
  <si>
    <t>2024年</t>
    <phoneticPr fontId="5"/>
  </si>
  <si>
    <t>届出感染症　第三類　</t>
    <rPh sb="0" eb="2">
      <t>トドケデ</t>
    </rPh>
    <rPh sb="2" eb="4">
      <t>カンセン</t>
    </rPh>
    <rPh sb="4" eb="5">
      <t>ショウ</t>
    </rPh>
    <rPh sb="6" eb="7">
      <t>ダイ</t>
    </rPh>
    <rPh sb="7" eb="8">
      <t>サン</t>
    </rPh>
    <rPh sb="8" eb="9">
      <t>タグイ</t>
    </rPh>
    <phoneticPr fontId="5"/>
  </si>
  <si>
    <t xml:space="preserve"> </t>
    <phoneticPr fontId="83"/>
  </si>
  <si>
    <t>腸チフス2例‌</t>
    <phoneticPr fontId="5"/>
  </si>
  <si>
    <t>　</t>
    <phoneticPr fontId="31"/>
  </si>
  <si>
    <t>　</t>
    <phoneticPr fontId="15"/>
  </si>
  <si>
    <t>賞味</t>
    <rPh sb="0" eb="2">
      <t>ショウミ</t>
    </rPh>
    <phoneticPr fontId="83"/>
  </si>
  <si>
    <t>アレルゲン</t>
    <phoneticPr fontId="83"/>
  </si>
  <si>
    <t>残留</t>
    <rPh sb="0" eb="2">
      <t>ザンリュウ</t>
    </rPh>
    <phoneticPr fontId="83"/>
  </si>
  <si>
    <t>異物</t>
    <rPh sb="0" eb="2">
      <t>イブツ</t>
    </rPh>
    <phoneticPr fontId="83"/>
  </si>
  <si>
    <t>細菌</t>
    <rPh sb="0" eb="2">
      <t>サイキン</t>
    </rPh>
    <phoneticPr fontId="83"/>
  </si>
  <si>
    <t>表示</t>
    <rPh sb="0" eb="2">
      <t>ヒョウジ</t>
    </rPh>
    <phoneticPr fontId="83"/>
  </si>
  <si>
    <t>その他</t>
    <rPh sb="2" eb="3">
      <t>タ</t>
    </rPh>
    <phoneticPr fontId="83"/>
  </si>
  <si>
    <t>インフルエンザ新型</t>
    <rPh sb="7" eb="9">
      <t>シンガタ</t>
    </rPh>
    <phoneticPr fontId="83"/>
  </si>
  <si>
    <t>コロナウイルス感染症</t>
    <rPh sb="7" eb="10">
      <t>カンセンショウ</t>
    </rPh>
    <phoneticPr fontId="83"/>
  </si>
  <si>
    <t>報告数</t>
    <rPh sb="0" eb="3">
      <t>ホウコクスウ</t>
    </rPh>
    <phoneticPr fontId="83"/>
  </si>
  <si>
    <t>総数</t>
    <rPh sb="0" eb="2">
      <t>ソウスウ</t>
    </rPh>
    <phoneticPr fontId="83"/>
  </si>
  <si>
    <t>男性</t>
    <rPh sb="0" eb="2">
      <t>ダンセイ</t>
    </rPh>
    <phoneticPr fontId="83"/>
  </si>
  <si>
    <t>女性</t>
    <rPh sb="0" eb="2">
      <t>ジョセイ</t>
    </rPh>
    <phoneticPr fontId="83"/>
  </si>
  <si>
    <t>ね</t>
    <phoneticPr fontId="83"/>
  </si>
  <si>
    <r>
      <t>残留農薬</t>
    </r>
    <r>
      <rPr>
        <b/>
        <sz val="20"/>
        <color rgb="FF000000"/>
        <rFont val="ＭＳ Ｐゴシック"/>
        <family val="3"/>
        <charset val="128"/>
      </rPr>
      <t xml:space="preserve"> (11/11-11/17)</t>
    </r>
    <phoneticPr fontId="5"/>
  </si>
  <si>
    <t>山梨県の小学校でノロウイルスとみられる感染性胃腸炎の集団発生があり児童と教員合わせて96人が症状を訴えました。学校は12日、学校閉鎖の措置をとりました。</t>
    <phoneticPr fontId="83"/>
  </si>
  <si>
    <t>テレビ山梨</t>
    <rPh sb="3" eb="5">
      <t>ヤマナシ</t>
    </rPh>
    <phoneticPr fontId="83"/>
  </si>
  <si>
    <t>岩手放送</t>
    <rPh sb="0" eb="2">
      <t>イワテ</t>
    </rPh>
    <rPh sb="2" eb="4">
      <t>ホウソウ</t>
    </rPh>
    <phoneticPr fontId="83"/>
  </si>
  <si>
    <t>県によりますと、集団発生が起きたのは園児と職員合わせて130人以上が在籍する教育・保育施設です。11月7日から11日にかけて園児14人に嘔吐や下痢の症状がありました。
重症者や入院した人はなく、症状の出た人はいずれも回復、または回復傾向にあるということです。症状のあった7人を検査したところ、全員からノロウイルスが検出されました。</t>
    <phoneticPr fontId="83"/>
  </si>
  <si>
    <t>回収＆返金</t>
  </si>
  <si>
    <t>回収＆返金/交換</t>
  </si>
  <si>
    <t>回収</t>
  </si>
  <si>
    <t>回収＆交換</t>
  </si>
  <si>
    <t>ライフコーポレー...</t>
  </si>
  <si>
    <t>少ない</t>
    <rPh sb="0" eb="1">
      <t>スク</t>
    </rPh>
    <phoneticPr fontId="5"/>
  </si>
  <si>
    <t>例年並み</t>
    <rPh sb="0" eb="3">
      <t>レイネンナ</t>
    </rPh>
    <phoneticPr fontId="83"/>
  </si>
  <si>
    <t>2024年第44週</t>
    <rPh sb="4" eb="5">
      <t>ネン</t>
    </rPh>
    <rPh sb="5" eb="6">
      <t>ダイ</t>
    </rPh>
    <rPh sb="8" eb="9">
      <t>シュウ</t>
    </rPh>
    <phoneticPr fontId="83"/>
  </si>
  <si>
    <t>公益社団法人日本食品衛生協会取りまとめた</t>
    <rPh sb="14" eb="15">
      <t>ト</t>
    </rPh>
    <phoneticPr fontId="5"/>
  </si>
  <si>
    <t xml:space="preserve"> GⅡ　46週　0例</t>
    <rPh sb="9" eb="10">
      <t>レイ</t>
    </rPh>
    <phoneticPr fontId="5"/>
  </si>
  <si>
    <t>今週のニュース（Noroｖｉｒｕｓ） (11/18-11/24)</t>
    <rPh sb="0" eb="2">
      <t>コンシュウ</t>
    </rPh>
    <phoneticPr fontId="5"/>
  </si>
  <si>
    <t>2024/45週</t>
    <phoneticPr fontId="83"/>
  </si>
  <si>
    <t>2024/46週</t>
    <phoneticPr fontId="83"/>
  </si>
  <si>
    <t>食中毒情報 (11/18-11/24)</t>
    <rPh sb="0" eb="3">
      <t>ショクチュウドク</t>
    </rPh>
    <rPh sb="3" eb="5">
      <t>ジョウホウ</t>
    </rPh>
    <phoneticPr fontId="5"/>
  </si>
  <si>
    <t>海外情報 (11/18-11/24)</t>
    <rPh sb="0" eb="4">
      <t>カイガイジョウホウ</t>
    </rPh>
    <phoneticPr fontId="5"/>
  </si>
  <si>
    <t>食品表示
 (11/18-11/24)</t>
    <rPh sb="0" eb="2">
      <t>ショクヒン</t>
    </rPh>
    <rPh sb="2" eb="4">
      <t>ヒョウジ</t>
    </rPh>
    <phoneticPr fontId="5"/>
  </si>
  <si>
    <t>食品表示 (11/18-11/24)</t>
    <phoneticPr fontId="5"/>
  </si>
  <si>
    <t xml:space="preserve"> GⅡ　45週　2例</t>
    <rPh sb="6" eb="7">
      <t>シュウ</t>
    </rPh>
    <phoneticPr fontId="5"/>
  </si>
  <si>
    <t>京都市保健所は20日、東山区の飲食店「里」で製造された弁当を食べた20～60歳代の男女11人が嘔吐（おうと）や下痢などの症状を訴えたと発表した。うち4人と店の従業員7人の便からノロウイルスが検出された。調理従事者から感染したとみられ、保健所は同日から22日まで店を営業停止処分とした。いずれも軽症で快方に向かっているという。</t>
    <phoneticPr fontId="83"/>
  </si>
  <si>
    <t>読売新聞</t>
    <rPh sb="0" eb="4">
      <t>ヨミウリシンブン</t>
    </rPh>
    <phoneticPr fontId="83"/>
  </si>
  <si>
    <t>※2024年 第46週（11/11～11/17） 現在</t>
    <phoneticPr fontId="5"/>
  </si>
  <si>
    <t>千秋庵製菓</t>
  </si>
  <si>
    <t>シュゼット・ホー...</t>
  </si>
  <si>
    <t>ベイシア</t>
  </si>
  <si>
    <t>クロボー製菓</t>
  </si>
  <si>
    <t>高橋牧場</t>
  </si>
  <si>
    <t>新潟県立高田農業...</t>
  </si>
  <si>
    <t>HARMONY</t>
  </si>
  <si>
    <t>社会福祉法人あし...</t>
  </si>
  <si>
    <t>岩本製菓</t>
  </si>
  <si>
    <t>カシワダイリンク...</t>
  </si>
  <si>
    <t>ユニバース</t>
  </si>
  <si>
    <t>農事組合法人世羅...</t>
  </si>
  <si>
    <t>ろまん亭</t>
  </si>
  <si>
    <t>太堀</t>
  </si>
  <si>
    <t>やます</t>
  </si>
  <si>
    <t>背黒いわし唐揚げ 一部賞味期限誤表示</t>
  </si>
  <si>
    <t>凍結していない釜ゆでえび 一部アレルゲン表示欠落</t>
  </si>
  <si>
    <t>水田羊羹本舗</t>
  </si>
  <si>
    <t>チョコレート羊羹 一部カビ発生の恐れ</t>
  </si>
  <si>
    <t>丸美屋食品工業</t>
  </si>
  <si>
    <t>のっけるふりかけ鮭明太 一部異物混入(プラスチック片)の恐れコメントあり</t>
  </si>
  <si>
    <t>フジ</t>
  </si>
  <si>
    <t>三元豚のロース豚カツ 一部ラベル誤貼付でアレルゲン表示欠落</t>
  </si>
  <si>
    <t>ネオナチュラル</t>
  </si>
  <si>
    <t>はだ恵り～温～(美活甘酒) 一部賞味期限誤表示</t>
  </si>
  <si>
    <t>中央アルプス観光...</t>
  </si>
  <si>
    <t>雷鳥のふところ 一部賞味期限誤表示</t>
  </si>
  <si>
    <t>オオノ</t>
  </si>
  <si>
    <t>生かき 極鮮王 加熱用 一部消費期限誤表示</t>
  </si>
  <si>
    <t>アクシアルリテイ...</t>
  </si>
  <si>
    <t>黒酢香る肉だんご 一部ラベル誤貼付でアレルゲン表示欠落</t>
  </si>
  <si>
    <t>イオン九州</t>
  </si>
  <si>
    <t>粕屋店 水餃子 一部食品表示欠落</t>
  </si>
  <si>
    <t>社会福祉法人佑啓...</t>
  </si>
  <si>
    <t>つながる愛のみかんドレッシング 一部賞味期限切れ</t>
  </si>
  <si>
    <t>JA全農ミートフ...</t>
  </si>
  <si>
    <t>ローストビーフブロック 一部賞味期限欠落</t>
  </si>
  <si>
    <t>京急ストア</t>
  </si>
  <si>
    <t>チーズクッペ 一部ラベル誤貼付で特定原材料表示欠落</t>
  </si>
  <si>
    <t>日糧製パン</t>
  </si>
  <si>
    <t>さっぽろ店 シュークリーム 一部異物混入の恐れ</t>
  </si>
  <si>
    <t>秀好商事</t>
  </si>
  <si>
    <t>八宝菜弁当他 一部アレルゲン表示欠落</t>
  </si>
  <si>
    <t>デリシア</t>
  </si>
  <si>
    <t>やわらかいかから揚げ 一部アレルゲン表示欠落</t>
  </si>
  <si>
    <t>和泉屋</t>
  </si>
  <si>
    <t>EKInaCAFE 長崎カステラ 一部賞味期限誤印字</t>
  </si>
  <si>
    <t>鳥伸</t>
  </si>
  <si>
    <t>京都店 鶏肉 一部消費期限誤表示</t>
  </si>
  <si>
    <t>土佐黒潮水産</t>
  </si>
  <si>
    <t>ひろめ市場店 カツオ飯 一部特定原材料表示欠落</t>
  </si>
  <si>
    <t>大内山酪農農業協...</t>
  </si>
  <si>
    <t>大内山酪農バター 一部賞味期限誤表示</t>
  </si>
  <si>
    <t>伊藤ハム</t>
  </si>
  <si>
    <t>やみつき鶏 ガーリックバター 一部 加熱不足の恐れ</t>
  </si>
  <si>
    <t>越後薬草</t>
  </si>
  <si>
    <t>まいキムチ白菜他 一部着色料表示欠落</t>
  </si>
  <si>
    <t>さっぽろ店 やわ餅 一部消費期限誤表示</t>
  </si>
  <si>
    <t>えびすフィナンシェ 一部包装不良(ピンホール)</t>
  </si>
  <si>
    <t>海老たっぷり季節の天丼 一部ラベル誤貼付で特定原材料表示欠落</t>
  </si>
  <si>
    <t>黒棒,白棒 一部異物混入(微細な金属片)の恐れ</t>
  </si>
  <si>
    <t>ニセコほろけるチーズケーキ 一部賞味期限誤表示</t>
  </si>
  <si>
    <t>高農イチゴジャム 一部カビ発生の恐れ</t>
  </si>
  <si>
    <t>えびすフィナンシェ 一部個包装にピンホール発生の恐れ</t>
  </si>
  <si>
    <t>Parle グルコビスケット 一部ラベル誤貼付で(乳成分)表示欠落</t>
  </si>
  <si>
    <t>ハートクッキー 一部異物(金属片)混入の恐れ</t>
  </si>
  <si>
    <t>桜えびせんべい 一部ラベル誤貼付で(エビ)表示欠落</t>
  </si>
  <si>
    <t>相馬さんの牧場育ち牛乳 一部成分規格基準超過</t>
  </si>
  <si>
    <t>豚肉の九条ネギまみれ 一部誤表示で特定原材料表示欠落</t>
  </si>
  <si>
    <t>いちごジャム 一部カビ発生の恐れ</t>
  </si>
  <si>
    <t>澄川サブレ ショコラ 一部アレルギー(アーモンド)表示欠落</t>
  </si>
  <si>
    <t>ねぎとにんにくの風味油のエリンギ他 一部保存方法表示欠落</t>
  </si>
  <si>
    <t>　上位2種目(賞味期限・アレルギー表記ミス)で全体の　(65%)</t>
    <rPh sb="1" eb="3">
      <t>ジョウイ</t>
    </rPh>
    <rPh sb="4" eb="6">
      <t>シュモク</t>
    </rPh>
    <rPh sb="7" eb="11">
      <t>ショウミキゲン</t>
    </rPh>
    <rPh sb="17" eb="19">
      <t>ヒョウキ</t>
    </rPh>
    <rPh sb="23" eb="25">
      <t>ゼンタイ</t>
    </rPh>
    <phoneticPr fontId="5"/>
  </si>
  <si>
    <t xml:space="preserve"> 2024年 第45週（11月4日〜11月10日</t>
    <phoneticPr fontId="83"/>
  </si>
  <si>
    <t>結核例　299例</t>
    <rPh sb="7" eb="8">
      <t>レイ</t>
    </rPh>
    <phoneticPr fontId="5"/>
  </si>
  <si>
    <t xml:space="preserve"> ‌
 ‌
 ‌
</t>
    <phoneticPr fontId="83"/>
  </si>
  <si>
    <t xml:space="preserve"> ‌腸管出血性大腸菌感染症70例（有症者45例、うちHUS‌2例）
‌感染地域：国内59例、ベトナム2例、国内・国外不明9例
国内の感染地域：‌‌愛媛県10例、福岡県5例、東京都4例、福島県3例、神奈川県3例、広島県3例、熊本県3例、長野県2例、京都府2例、島根県2例、長崎県2例、北海道1例、青森県1例、宮城県1例、栃木県1例、    群馬県1例、山梨県1例、岐阜県1例、静岡県1例、愛知県1例、大阪府1例、兵庫県1例、岡山県1例、鹿児島県1例、兵庫県/徳島県1例、国内（都道府県不明）6例</t>
    <phoneticPr fontId="83"/>
  </si>
  <si>
    <t>血清群・毒素型：‌ ‌O157‌VT1・VT2（20例）、O157‌VT2（8例）、O103‌VT1（4例）、O111‌VT1・VT2（2例）、O157‌VT1（2例）
、O111‌VT1（1例）、O115‌ VT1（1例）、O121‌VT2（1例）、O145‌VT2‌（1例）、O26‌VT1（1例）、O8‌VT2（1例）、‌その他・不明（28例）
累積報告数：3,361例（有症者2,092例、うちHUS‌65例．死亡1例）</t>
    <phoneticPr fontId="83"/>
  </si>
  <si>
    <t xml:space="preserve">年齢群：‌ ‌1歳（1 例 ）、3歳（3 例 ）、4歳（1 例 ）、5歳（1 例 ）、6歳（3 例 ）、
7歳（ 1 例 ）、 8歳（ 1 例 ）、 9歳（ 2 例 ）、 10 代（ 8 例 ）、 20代（14例）、
30 代（ 5 例 ）、 40 代（ 9 例 ）、 50 代（ 8 例 ）、 60代（9例）、70 代（3 例 ）、
80代（1例）
</t>
    <phoneticPr fontId="83"/>
  </si>
  <si>
    <t>E型肝炎5例‌
     感染地域（感染源）：‌北海道1例（屋台での内臓・肉の喫食）、
宮城県1例（馬刺し）、東京都1例（不明）、山梨県1例（不明）、
国内・国外不明1例（不明）</t>
    <phoneticPr fontId="83"/>
  </si>
  <si>
    <t>レジオネラ症61例（肺炎型60例、ポンティアック熱型1例）
‌
感染地域：東京都9例、神奈川県4例、千葉県3例、静岡県3例、愛知県3例、兵庫県3例、群馬県2例、石川県2例、北海道1例、
福島県1例、栃木県1例、埼玉県1例、新潟県1例、富山県1例、長野県1例、岐阜県1例、三重県1例、滋賀県1例、大阪府1例、
広島県1例、徳島県1例、香川県1例、大分県1例、宮崎県1例、千葉県/東京都1例、東京都/長野県1例、
岩手県/宮城県/秋田県1例、国内（都道府県不明）2例、国内・国外不明11例
‌  ‌年齢群：30代（2例）、40代（3例）、50代（9例）、60代（16例）、70代（19例）、80代（7例．うち1例死亡）、90代以上（5例）
累積報告数：2,091例</t>
    <phoneticPr fontId="83"/>
  </si>
  <si>
    <t>アメーバ赤痢6例（腸管アメーバ症6例）‌
感染地域：‌兵庫県1例、福岡県1例、国内（ 都 道 府 県 不 明 ）2例、国内・国外不明2例
‌感染経路：‌性的 接 触 3 例（ 異 性 間 1 例 、同性間1例、異性間・同性間不 明 1 例 ）、その他・不明3例
ウイルス性肝炎5例‌ B型肝炎ウイルス3例＿感染経路：‌性的 接 触 1 例（ 同 性 間 ）、 針等の鋭利なものの刺入による感染1例、その他・不明1例
‌エンテロウイルス1例＿感染経路：その他・不明
サイトメガロウイルス1例＿感染経路：その他・不明</t>
    <phoneticPr fontId="83"/>
  </si>
  <si>
    <t>2024年第45週</t>
    <rPh sb="4" eb="5">
      <t>ネン</t>
    </rPh>
    <rPh sb="5" eb="6">
      <t>ダイ</t>
    </rPh>
    <rPh sb="8" eb="9">
      <t>シュウ</t>
    </rPh>
    <phoneticPr fontId="83"/>
  </si>
  <si>
    <r>
      <t xml:space="preserve">対前週
</t>
    </r>
    <r>
      <rPr>
        <b/>
        <sz val="14"/>
        <color rgb="FFFF0000"/>
        <rFont val="ＭＳ Ｐゴシック"/>
        <family val="3"/>
        <charset val="128"/>
      </rPr>
      <t>インフルエンザ 　　     　      2%   増加</t>
    </r>
    <r>
      <rPr>
        <b/>
        <sz val="11"/>
        <color rgb="FFFF0000"/>
        <rFont val="ＭＳ Ｐゴシック"/>
        <family val="3"/>
        <charset val="128"/>
      </rPr>
      <t xml:space="preserve">
</t>
    </r>
    <r>
      <rPr>
        <b/>
        <sz val="14"/>
        <color rgb="FF0070C0"/>
        <rFont val="ＭＳ Ｐゴシック"/>
        <family val="3"/>
        <charset val="128"/>
      </rPr>
      <t>新型コロナウイルス          -7% 　減少</t>
    </r>
    <rPh sb="0" eb="3">
      <t>タイゼンシュウゾウカゾウカ</t>
    </rPh>
    <rPh sb="31" eb="33">
      <t>ゾウカ</t>
    </rPh>
    <rPh sb="58" eb="60">
      <t>ゲンショウ</t>
    </rPh>
    <phoneticPr fontId="83"/>
  </si>
  <si>
    <t>国の基準満たさない牛レバー販売か 大分の業者逮捕 京都府警</t>
    <phoneticPr fontId="15"/>
  </si>
  <si>
    <r>
      <t xml:space="preserve">  牛のレバーを「生レバーの風味」とうたって販売していた中津市にある食肉加工会社の社長など２人が、国の基準を満たす加熱処理をしていなかったとして、食品衛生法違反の疑いで京都府警に逮捕されました。このレバーはふるさと納税の返礼品にもなっていて、警察は全国に出荷されていたとみて実態を調べています。調べに対し、２人は容疑を否認しているということです。逮捕されたのは、中津市の食肉加工会社「Ｍｅフードシステム」の社長、桝田治基容疑者（６６）と社員の濱田豊市容疑者（６６）の２人です。牛のレバーは、生で食べると食中毒を引き起こすおそれがあり、食品衛生法は生食用としての販売を禁止し、提供する際は中心部まで十分加熱するよう求めています。
  警察によりますと、２人は国の基準を満たす加熱処理をしていない牛のレバーを「生レバーの風味を再現した画期的なハム」などと宣伝して、ことし１月ごろ、京都市伏見区で飲食店を運営する会社に卸したほか、ことし６月にもインターネット上で販売したとして、食品衛生法違反の疑いが持たれています。このレバーについて、会社は「６３度で３０分間の加熱処理をしている」として食品衛生法の基準を満たしていると説明していましたが、警察が専門機関に鑑定を依頼するなどして調べた結果、大幅に下回る温度で加熱していたとみられることが分かったということです。
  このレバーは中津市のふるさと納税の返礼品になっているほか、インターネット上でも販売され、昨年度は全国でおよそ１億円を売り上げていたとみられるということで、警察が実態を詳しく調べています。調べに対し、２人はいずれも容疑を否認しているということです。
  【ふるさと納税の返礼品の取り扱いを中止】
「Ｍｅフードシステム」の社長などが逮捕されたことを受けて、この会社の商品を「ふるさと納税」の返礼品にしていた中津市は２０日午後、この会社のすべての商品の取り扱いを中止しました。中津市によりますと、この会社が製造した商品を２０２０年から「ふるさと納税」の返礼品にしていました。この会社が製造した鶏レバーハムから去年、大腸菌群が検出され、大分県が回収命令を出したことから、市ではこの会社の商品を返礼品として取り扱うことを止めていましたが、その後、異常が確認されなかったとして取り扱いを再開していました。今回の逮捕を受け、市では２０日午後、この会社が製造したすべての商品を「ふるさと納税」の返礼品として取り扱うことを中止しました。ふるさと納税を担当している中津市商業・ブランド推進課の澁谷正芳課長は「逮捕されたとことを報道で知り驚いている。事実を確認したうえで適切に対処したい」と話しています。
</t>
    </r>
    <r>
      <rPr>
        <b/>
        <sz val="12"/>
        <rFont val="ＭＳ Ｐゴシック"/>
        <family val="3"/>
        <charset val="128"/>
      </rPr>
      <t xml:space="preserve">  【牛のレバー 生食用として販売・提供は法律で禁止】
牛のレバーを生食用として販売・提供することは、２０１２年から法律で禁止されています。腸管出血性大腸菌Ｏ１５７による食中毒を引き起こすおそれがあるためです。厚生労働省によりますと、冷蔵庫に入れていても、衛生管理を十分に行っていても、レバーの内部にＯ１５７がいることがあり、重い病気や死亡の原因になるということです。京都市内でも規制前の２０１０年と２０１２年に２件、焼き肉店と鉄板焼きの店で提供された牛の生レバーが原因とみられる食中毒が発生し、合わせて１３人が腹痛などを訴える事案がありました。厚生労働省によりますと、今のところ生で食べないことが唯一の予防方法で、食べる際には中心部まで、６３度で３０分間以上か、７５度で１分間以上加熱すればＯ１５７は死滅し、安全だということです。
</t>
    </r>
    <r>
      <rPr>
        <b/>
        <sz val="14"/>
        <rFont val="ＭＳ Ｐゴシック"/>
        <family val="3"/>
        <charset val="128"/>
      </rPr>
      <t xml:space="preserve">
</t>
    </r>
    <phoneticPr fontId="15"/>
  </si>
  <si>
    <t>https://www3.nhk.or.jp/lnews/oita/20241120/5070020031.html</t>
    <phoneticPr fontId="15"/>
  </si>
  <si>
    <t>大阪府</t>
    <rPh sb="0" eb="3">
      <t>オオサカフ</t>
    </rPh>
    <phoneticPr fontId="15"/>
  </si>
  <si>
    <t>京都府</t>
    <rPh sb="0" eb="3">
      <t>キョウトフ</t>
    </rPh>
    <phoneticPr fontId="15"/>
  </si>
  <si>
    <t>NHK</t>
    <phoneticPr fontId="15"/>
  </si>
  <si>
    <t>船橋の飲食店で食中毒　鶏レバーなど食べ症状　カンピロバクター検出　「焼き鳥のレバーが生っぽかった」</t>
    <phoneticPr fontId="15"/>
  </si>
  <si>
    <t xml:space="preserve">   船橋市保健所は18日、同市本中山3の飲食店「げん太」で鶏レバーの焼き鳥などを食べた1グループの女性2人が腹痛、下痢などの症状を訴え、2人からカンピロバクター属菌が検出されたと発表した。同市保健所は同店での食事が原因の食中毒と断定し、同店を同日から3日間の営業停止とした。2人は回復傾向にある。　同市保健所によると、2人は3日に同店で飲食し、7日から症状が出始めた。2人のうち1人は「焼き鳥のレバーが生っぽかった」などと話しているという。</t>
    <phoneticPr fontId="15"/>
  </si>
  <si>
    <t>千葉県</t>
    <rPh sb="0" eb="3">
      <t>チバケン</t>
    </rPh>
    <phoneticPr fontId="15"/>
  </si>
  <si>
    <t>https://news.yahoo.co.jp/articles/ad07ad250b5c31e34a3eb34b71a053121e6e7b3b?source=sns&amp;dv=sp&amp;mid=other&amp;date=20241119&amp;ctg=loc&amp;bt=tw_up</t>
    <phoneticPr fontId="15"/>
  </si>
  <si>
    <t>千葉日報</t>
    <rPh sb="0" eb="4">
      <t>チバニッポウ</t>
    </rPh>
    <phoneticPr fontId="15"/>
  </si>
  <si>
    <t>西伊豆町の福祉施設で集団食中毒、Ｏ１５７か２人死亡…給食食べ３３人が腹痛や下痢</t>
    <phoneticPr fontId="15"/>
  </si>
  <si>
    <t>　静岡県は１５日、西伊豆町の社会福祉施設「ヒューマンヴィラ伊豆」で集団食中毒が発生し、入所者２人が死亡したと発表した。亡くなった男性（８１）は腹痛や下痢などの症状を訴えており、腸管出血性大腸菌 Ｏオー １５７が検出された。女性（７６）も同様の症状で死亡した。発表によると、死亡した２人を含む入所者２９人と職員４人の計３３人が３日昼に提供された給食を食べ、腹痛や下痢などの症状を訴えた。うち８人が入院中という。県は、施設が給食を委託する「日本ゼネラルフード」（名古屋市）の同町内の事業所に営業禁止命令を出した。</t>
    <phoneticPr fontId="15"/>
  </si>
  <si>
    <t>https://www.yomiuri.co.jp/national/20231115-OYT1T50226/</t>
    <phoneticPr fontId="15"/>
  </si>
  <si>
    <t>静岡県</t>
    <rPh sb="0" eb="3">
      <t>シズオカケン</t>
    </rPh>
    <phoneticPr fontId="15"/>
  </si>
  <si>
    <t>讀賣新聞</t>
    <rPh sb="0" eb="4">
      <t>ヨミウリシンブン</t>
    </rPh>
    <phoneticPr fontId="15"/>
  </si>
  <si>
    <t>《釣ったフグは食べないで》　自宅で調理、食中毒で60代女性が入院【高知】</t>
    <phoneticPr fontId="15"/>
  </si>
  <si>
    <t>　自宅で調理したフグを食べた60代の女性が食中毒を起こし救急搬送されていたことがわかりました。須崎保健所管内に住む60代の女性は11月17日、夫と一緒に愛媛の海でフグを釣り、ふぐ処理師の免許を持っていない夫が調理した筋肉と肝臓の刺身を19日に食べました。
その後、唇や手のしびれがみられたことから救急搬送。テトロドトキシンが検出されたことなどからフグ毒による食中毒と断定しました。
食べたのはカナフグとみられていて、女性は入院中ですが快方に向かっているということです。フグ毒による食中毒は2008年に須崎保健所管内の家庭で発生して以来16年ぶりです。県は、自分で釣ったフグや譲り受けたフグの素人調理は絶対にやめてほしいと呼びかけています。</t>
    <phoneticPr fontId="15"/>
  </si>
  <si>
    <t>高知県</t>
    <rPh sb="0" eb="3">
      <t>コウチケン</t>
    </rPh>
    <phoneticPr fontId="15"/>
  </si>
  <si>
    <t>https://www.youtube.com/watch?v=DrNK8-9lZVo</t>
    <phoneticPr fontId="15"/>
  </si>
  <si>
    <t>Youtube</t>
    <phoneticPr fontId="15"/>
  </si>
  <si>
    <t xml:space="preserve">給食「なまりぶしのしょうが煮」食べた43人、口しびれる…ヒスタミンによる食中毒 </t>
    <phoneticPr fontId="15"/>
  </si>
  <si>
    <t xml:space="preserve">読売新聞オンライン </t>
    <phoneticPr fontId="15"/>
  </si>
  <si>
    <t>　大阪市は２０日、阿倍野区と平野区の市立小学校２校で、１４日の給食を食べた児童３６人と教職員７人が、ヒスタミンによる食中毒を発症したと発表した。口がしびれるなどの症状を訴えたが、全員回復しているという。発表によると、２校の給食場で調理された「なまりぶしのしょうが煮」から、口のしびれや顔の紅潮などのアレルギー症状を起こすヒスタミンが検出された。ヒスタミンは赤身の魚に多く含まれる。市の調査では、２校とも食品の保管や管理、調理手順に問題はなかったという。</t>
    <phoneticPr fontId="15"/>
  </si>
  <si>
    <t>https://www.yomiuri.co.jp/local/kansai/news/20241122-OYO1T50021/</t>
    <phoneticPr fontId="15"/>
  </si>
  <si>
    <t xml:space="preserve">広島県、牛乳製造業者を営業禁止処分 道の駅販売品で細菌数が基準超え </t>
    <phoneticPr fontId="15"/>
  </si>
  <si>
    <t xml:space="preserve">au Webポータル </t>
    <phoneticPr fontId="15"/>
  </si>
  <si>
    <t>広島県は21日、神石高原町の道の駅で販売していた牛乳で国の定める細菌数の基準を超える食品衛生法違反があったとして、同町の牛乳製造業者を営業禁止処分にしたと発表した。処分は20日付。</t>
    <phoneticPr fontId="15"/>
  </si>
  <si>
    <t>https://nordot.app/1232238104442946121?c=768367547562557440</t>
    <phoneticPr fontId="15"/>
  </si>
  <si>
    <t>広島県</t>
    <rPh sb="0" eb="3">
      <t>ヒロシマケン</t>
    </rPh>
    <phoneticPr fontId="15"/>
  </si>
  <si>
    <t xml:space="preserve">保育所給食にプラスチック片 劣化した鍋の取っ手が破損し混入 佐賀 - MSN </t>
    <phoneticPr fontId="15"/>
  </si>
  <si>
    <t>　佐賀県鳥栖市こども育成課は21日、市立保育所「小鳩園」の給食にプラスチック片が混入していたと発表した。長さ約2センチ、幅約1センチ、厚さは約0・5ミリ。体調不良を訴えた子供はいない。5歳児クラスの園児が、同園で調理したみそ汁を飲もうとしたところ、黒い異物に気づき、保育士に報告。同園はみそ汁の提供を停止した。劣化した鍋の取っ手が破損して材料に混入し、回収したが残っていたという。同課は「各市立保育所に周知し、調理器具などの管理と異物混入した恐れがある場合は提供しないよう徹底する」とコメントした。</t>
    <phoneticPr fontId="15"/>
  </si>
  <si>
    <t>https://www.msn.com/ja-jp/news/national/%E4%BF%9D%E8%82%B2%E6%89%80%E7%B5%A6%E9%A3%9F%E3%81%AB%E3%83%97%E3%83%A9%E3%82%B9%E3%83%81%E3%83%83%E3%82%AF%E7%89%87-%E5%8A%A3%E5%8C%96%E3%81%97%E3%81%9F%E9%8D%8B%E3%81%AE%E5%8F%96%E3%81%A3%E6%89%8B%E3%81%8C%E7%A0%B4%E6%90%8D%E3%81%97%E6%B7%B7%E5%85%A5-%E4%BD%90%E8%B3%80/ar-AA1uuphQ</t>
    <phoneticPr fontId="15"/>
  </si>
  <si>
    <t>佐賀県</t>
    <rPh sb="0" eb="3">
      <t>サガケン</t>
    </rPh>
    <phoneticPr fontId="15"/>
  </si>
  <si>
    <t>毎日新聞</t>
    <rPh sb="0" eb="4">
      <t>マイニチシンブン</t>
    </rPh>
    <phoneticPr fontId="15"/>
  </si>
  <si>
    <t>　11月20日、京都府において毒キノコ「ツキヨタケ」を原因とする食中毒が確認されました。
京都府によると、60～70歳代の夫婦が綾部市内の山中でツキヨタケを採取し、鍋料理にして食べたところ、約2時間後に嘔吐などの症状が出たということです。夫婦は、食用のキノコと誤って「ツキヨタケ」を採取したとのことです。</t>
    <phoneticPr fontId="15"/>
  </si>
  <si>
    <t xml:space="preserve">【毒キノコ】食中毒 ツキヨタケ 嘔吐 京都 - 食環境衛生研究所 </t>
    <phoneticPr fontId="15"/>
  </si>
  <si>
    <t xml:space="preserve">食環境衛生研究所 </t>
    <phoneticPr fontId="15"/>
  </si>
  <si>
    <t>飲食店の弁当食べ11人食中毒、従業員7人からノロウイルス検出</t>
    <phoneticPr fontId="15"/>
  </si>
  <si>
    <t>https://www.shokukanken.com/post-20686/</t>
    <phoneticPr fontId="15"/>
  </si>
  <si>
    <t>京都市保健所は20日、東山区の飲食店「里」で製造された弁当を食べた20～60歳代の男女11人が嘔吐（おうと）や下痢などの症状を訴えたと発表した。うち4人と店の従業員7人の便からノロウイルスが検出された。調理従事者から感染したとみられ、保健所は同日から22日まで店を営業停止処分とした。いずれも軽症で快方に向かっているという。</t>
    <phoneticPr fontId="15"/>
  </si>
  <si>
    <t>https://news.yahoo.co.jp/articles/3591c15e9479fdf687b73aa62073199348f2d08b</t>
    <phoneticPr fontId="15"/>
  </si>
  <si>
    <t>マクドナルドは、訪問が急落した後、顧客を取り戻す計画を立てています</t>
    <phoneticPr fontId="83"/>
  </si>
  <si>
    <t>米国</t>
    <rPh sb="0" eb="2">
      <t>ベイコク</t>
    </rPh>
    <phoneticPr fontId="83"/>
  </si>
  <si>
    <t>https://edition.cnn.com/2024/10/29/investing/mcdonalds-e-coli-stock-earnings/index.html</t>
    <phoneticPr fontId="83"/>
  </si>
  <si>
    <t>マクドナルドの顧客訪問は、先週発表された大腸菌の発生後、急速に減少しました。 マリオタマ/ゲッティイメージズ
全米のアメリカ人は先週、大腸菌のアウトブレイクで数十人が病気になった後、マクドナルドを避けました。しかし、マクドナルドは、5ドル相当の食事とビッグマックとチキンが顧客を取り戻すのに役立つと確信しています。大腸菌のアウトブレイクが発表された翌日の水曜日、マクドナルドへの顧客の訪問は、全国で6.4%減少し Placer.ai、アウトブレイクが最も蔓延していたコロラド州で24%減少しました。2021年10月15日、バージニア州アーリントンのスーパーマーケットの棚に陳列されているトスティトストルティーヤチップスの袋。
その後の数日間、マクドナルドから離れる顧客が増えました。木曜日までに、マクドナルドへの訪問は全国で9%、コロラド州で31%減少しました。金曜日には、訪問数は全米で10%、コロラド州で33%減少しました。
マクドナルドは、Placer.ai データについてコメントすることを拒否しました。火曜日、マクドナルドの四半期決算説明会で、財務責任者のイアン・ボーデンは、「食品安全事故の結果として米国事業に影響が及んだ」と述べ、売上高と顧客の訪問が減少したと述べました。しかし、同社は最悪の事態が背後にいると考えており、顧客を取り戻すための戦略を持っています。マクドナルドは火曜日、5ドル相当の食事プロモーションと、新しいチキンビッグマックのような「フードイノベーション」に頼ると述べました。また、必要に応じて、食品の安全性を強調するために広告を変更しています。「マクドナルドの全リソースを顧客に再関与させるために、必要であれば、さらに多くのことを行う準備ができています」と、CEOのクリス・ケンプチンスキーは火曜日に述べました。食品の安全性に関する懸念は、レストランに長期間影響を与える可能性があります。しかし、Placer.ai のアナリストであるRJ Hottovy氏は、マクドナルドがアウトブレイクの発生源を特定し、それを保健当局や一般市民に伝え、予防策を講じることができたため、マクドナルドが迅速に回復すると予想しています。</t>
    <phoneticPr fontId="83"/>
  </si>
  <si>
    <t xml:space="preserve">食中毒（疑い）が発生しました - 福岡県庁ホームページ </t>
    <phoneticPr fontId="15"/>
  </si>
  <si>
    <t xml:space="preserve">福岡県庁ホームページ </t>
    <phoneticPr fontId="15"/>
  </si>
  <si>
    <t xml:space="preserve">　令和６年１１月１９日（火）、築上郡内の医療機関から、食中毒様症状を呈する患者を診察した旨、京築保健福祉環境事務所に連絡があった。  同事務所が調査したところ、１１月１５日（金）１９時００分頃に行橋市内の飲食店を利用した職場の同僚グループ４０名中９名が腹痛、下痢、発熱等の症状を呈していることが判明した。 現在、同事務所において、食中毒疑いとして調査を進めている。 
   発生日時 判明分：令和６年１１月１７日（日）１３時００分頃 
　摂食者数 調査中　 判明分：４０名 
   判明分：腹痛、下痢、発熱等  有症者数 　判明分：９名 </t>
    <phoneticPr fontId="15"/>
  </si>
  <si>
    <t>https://www.pref.fukuoka.lg.jp/uploaded/attachment/236746.pdf</t>
    <phoneticPr fontId="15"/>
  </si>
  <si>
    <t>福岡県</t>
    <rPh sb="0" eb="3">
      <t>フクオカケン</t>
    </rPh>
    <phoneticPr fontId="15"/>
  </si>
  <si>
    <t xml:space="preserve">【食中毒】サトイモと勘違い 有毒「スイセン」の球根をみそ汁に おう吐など訴え６０代男性が入院 ... </t>
    <phoneticPr fontId="15"/>
  </si>
  <si>
    <t>https://www.msn.com/ja-jp/health/other/%E9%A3%9F%E4%B8%AD%E6%AF%92-%E3%82%B5%E3%83%88%E3%82%A4%E3%83%A2%E3%81%A8%E5%8B%98%E9%81%95%E3%81%84-%E6%9C%89%E6%AF%92-%E3%82%B9%E3%82%A4%E3%82%BB%E3%83%B3-%E3%81%AE%E7%90%83%E6%A0%B9%E3%82%92%E3%81%BF%E3%81%9D%E6%B1%81%E3%81%AB-%E3%81%8A%E3%81%86%E5%90%90%E3%81%AA%E3%81%A9%E8%A8%B4%E3%81%88%EF%BC%96%EF%BC%90%E4%BB%A3%E7%94%B7%E6%80%A7%E3%81%8C%E5%85%A5%E9%99%A2-%E6%96%B0%E6%BD%9F/ar-AA1ukPa4</t>
    <phoneticPr fontId="15"/>
  </si>
  <si>
    <t>　新潟県の上越保健所は１９日、有毒植物「スイセン」による食中毒が発生したと発表しました。スイセンによる食中毒の症状を発症したのは上越市に住む６０代の男性です。市によりますと男性は１７日朝、自宅で保管していた「スイセン」の球根をサトイモと勘違いし、１人でみそ汁に調理。食べ始めて約２０分、吐き気、おう吐、下痢などの症状があらわれたことから医療機関を受診し、そのまま入院しました。１９日現在も入院していますが、男性の症状は快方に向かっているということです。病院から連絡を受けた保健所が男性の自宅車庫に残されていた未調理の残品を専門家に鑑別依頼したところ、スイセンの球根であることが判明。男性が訴える症状がスイセンによる中毒症状と一致することなどから、今回の事案をスイセンによる食中毒と断定したということです。直径およそ４センチ。玉ねぎを思わせるような形の「スイセン」の球根（鱗茎）。
　園芸品として冬から春にかけて白や黄色の花が楽しめる一方、毒があり、食べると短時間におう吐、吐き気、下痢などの症状を引き起こす植物として知られています。球根は男性がことしに入り知人から観賞用として譲り受けたもので、車庫に保管されていました。スイセンを巡っては以前、葉をニラと間違えて食中毒が起きたこともあります。上越保健所は、「種類の判定ができない植物は『採らない』『食べない』『売らない』『人にあげない』、植物の球根は野菜と形状が似ているものがあるとして、保管するときは野菜とは別にし、調理前にもう一度確認しましょう」と呼びかけています。</t>
    <phoneticPr fontId="15"/>
  </si>
  <si>
    <t>新潟県</t>
    <rPh sb="0" eb="3">
      <t>ニイガタケン</t>
    </rPh>
    <phoneticPr fontId="15"/>
  </si>
  <si>
    <t>テレビ新潟</t>
    <rPh sb="3" eb="5">
      <t>ニイガタ</t>
    </rPh>
    <phoneticPr fontId="15"/>
  </si>
  <si>
    <t>https://nordot.app/1231089809388274472?c=768367547562557440</t>
    <phoneticPr fontId="83"/>
  </si>
  <si>
    <t>大腸菌有機ニンジンに関連するアウトブレイク</t>
    <phoneticPr fontId="83"/>
  </si>
  <si>
    <t xml:space="preserve">自宅でヒキガエル肉を調理、児童1人死亡・1人重篤 - VIETJOベトナムニュース </t>
    <phoneticPr fontId="83"/>
  </si>
  <si>
    <t>https://www.viet-jo.com/m/news/social/241121112043.html</t>
    <phoneticPr fontId="83"/>
  </si>
  <si>
    <t>南中部高原地方総合病院は19日、自宅で調理したヒキガエルの肉と卵を食べた児童2人が中毒を起こしたと発表した。19日昼、南中部高原地方ダクラク省クロンパック郡に住むY君(11歳)は、自分でヒキガエルの肉を調理し、妹(5歳)と一緒に食べた。兄のY君は卵を食べ、妹はもも肉を食べた。食後約1時間経つと、Y君が腹痛を訴え、何度も嘔吐し始めた。妹にも同様の症状が出たため、家族は2人を病院に搬送した。　医師は、カエルの肉や卵を食べたことによる食中毒と診断。卵を食べた兄の方が症状が重く、懸命な治療が行われたものの状態は回復せず、19日深夜に死亡した。妹は治療により回復した。医師は、子供にヒキガエルの肉を食べさせる場合は、保健省の認証を受けた製品を使用するよう勧告している。自分で調理する場合は、灰色のヒキガエルを選び、皮を剥ぎ、内臓をすべて取り除き、肉だけを使用することや、カエルの毒を肉に付着させないようにし、卵が破裂したり、肉に残ったりしないよう十分に注意することを呼びかけている。</t>
    <phoneticPr fontId="83"/>
  </si>
  <si>
    <t xml:space="preserve">★韓国に浸透する日本式外食 業界幹部「イザカヤ」座談会 ソウル支局長 藤田哲哉 　日本経済新聞 </t>
  </si>
  <si>
    <t xml:space="preserve">★世界最大の"巨大ニワトリ型ホテル"が誕生…観光リゾート地にそびえる、15室限定の奇抜な宿泊 ... Pen Online </t>
  </si>
  <si>
    <t>★丸亀製麺、韓国で再展開＝来年ソウルに１号店【時事通信速報】 - 日本食糧新聞・電子版</t>
  </si>
  <si>
    <t>★シャインマスカットを検査へ　アレルギー報告で安全に懸念―カザフ：時事ドットコム</t>
  </si>
  <si>
    <t xml:space="preserve">★NationsBenefits®、ユナイテッド・スーパーマーケットでの食料品の購入手段を拡大 - 時事通信 </t>
  </si>
  <si>
    <t xml:space="preserve">★ブラックストーン、米外食チェーン大手買収 1兆円超で - 日本経済新聞 </t>
  </si>
  <si>
    <t>https://www.nikkei.com/article/DGKKZO84916310Q4A121C2MM0000/</t>
  </si>
  <si>
    <t>★130人以上が食品安全をテーマに議論　Shimadzu Food Summit 2024</t>
  </si>
  <si>
    <t>https://www.shimadzu.co.jp/today/20241120-1.html</t>
  </si>
  <si>
    <t>★宝酒造インターナショナル、独食材卸を子会社化 - 日本食糧新聞・電子版</t>
  </si>
  <si>
    <t>https://www.nikkei.com/article/DGXZQOGM12BWL0S4A111C2000000/</t>
    <phoneticPr fontId="83"/>
  </si>
  <si>
    <t>韓国で日本式の外食産業の出店が相次いでいる。良好な日韓関係を背景に、観光などで訪日した若者たちが韓国に戻った後、日本の懐かしい「味」を再び求めることが背景の一つにありそうだ。韓国で日本式外食などを展開する社長らがソウル市内の「イザカヤ」で語り合った。座談会の参加者　鳥貴族コリアの筒井信人代表、スシロー韓国の松尾一成副社長、フロアーチルの松本祐佳社長、同社の小川和人専務、HOSHIZAKI韓国の高松武寿技術部長...</t>
    <phoneticPr fontId="83"/>
  </si>
  <si>
    <t>【CDC】E. coli Outbreak Linked to Organic Carrots　　November 22, 2024
CDCといくつかの州の公衆衛生当局は、グリムウェイファームが販売しているリコールされた有機丸ごと袋入りニンジンとベビーキャロットの複数のブランドに関連する大腸菌O121感染の多州発生を調査しています。現在、店の棚にあるニンジンは影響を受けていない可能性がありますが、人々の家にある可能性があります。リコールされたニンジンが家にある場合は、捨てるか、店に戻してください。2024年11月16日、グリムウェイファームは、袋詰めされた有機ベビーと全ニンジンの複数のサイズとブランドをリコールしました。これらの商品は、もはや販売されていない可能性がありますが、まだあなたの家にあるかもしれません。
冷蔵庫や冷凍庫にリコール対象のニンジンがないか確認し、捨ててください。   物品や表面を洗う   リコール対象の有機ニンジンに触れた可能性のある物品や表面は、熱い石鹸水または食器洗い機を使用して洗います。  重度の症状に注意     重度のEがある場合は、医療提供者に連絡してください。</t>
    <phoneticPr fontId="83"/>
  </si>
  <si>
    <t>https://www.pen-online.jp/article/017424.html</t>
    <phoneticPr fontId="83"/>
  </si>
  <si>
    <t>https://news.nissyoku.co.jp/flash/1116000</t>
    <phoneticPr fontId="83"/>
  </si>
  <si>
    <t xml:space="preserve">フィリピンのネグロス・オクシデンタル州カンプエストハンに、世界最大のニワトリ型の建造物が完成した。オーナー一家が描いた夢の施設は、壮大なホテルとして現実のものに。今年9月、ギネス世界記録に認定されている。ホテルは高さ約35メートルを誇る。黒と茶を基調としたリアルな羽毛の質感や鮮やかな赤い鶏冠（とさか）など、細部まで凝った造形が特徴だ。尾部の根元に建物内部への入り口が設けられており、内部は通常の建物と同様、複数のフロアに区切られている。ホテルは、2024年9月8日に建設が完了。高さ34.93メートル、幅12.13メートル、長さ28.17メートルの建造物が、世界最大のニワトリ型建造物としてギネス世界記録に認定された。
  タイムズ・オブ・インディア紙は、特徴的なホテルであることから、「フィリピンの観光界において、急速に台頭している注目スポットとなっている」と報じる。地元住民と訪問客の双方に親しまれる新たなランドマークとして定着しつつあるという。ホテル内部には、エアコンや大型テレビ、温水シャワーなどモダンな設備を備えた15の客室を用意する。当初はタン氏一家が進める小規模なプロジェクトだったが、現在では一大観光施設となっている。敷地内には、このニワトリ型建造物に加え、ウェーブプール、3つのスイミングプール、ボニータハット、恐竜やアニメキャラクターのオブジェなど、多彩な施設が訪れる観光客たちを楽しませる。
 </t>
    <phoneticPr fontId="83"/>
  </si>
  <si>
    <t>トリドールホールディングス（ＨＤ）は１９日、うどんチェーン「丸亀製麺」を韓国で再展開すると発表した。韓国ロッテグループのロッテＧＲＳとマスターフランチャイズ契約を締結し、来年中にソウル市内に１号店をオープンする計画だ。将来的に５０店舗以上の出店を目指す。　　トリドールＨＤは２０１２年に同国へ進出</t>
    <phoneticPr fontId="83"/>
  </si>
  <si>
    <t>https://www.jiji.com/jc/article?k=2024111900158&amp;g=int</t>
    <phoneticPr fontId="83"/>
  </si>
  <si>
    <t xml:space="preserve"> 　カザフスタン農業省は１８日、高級ブドウ「シャインマスカット」を食べた複数の消費者がアレルギー症状を訴えたとして、安全性確認のため、化学物質の検査を行うと発表した。ＡＦＰ通信が報じた。シャインマスカットは日本が原産だが、アレルギー症状が出た商品の産地は不明。</t>
    <phoneticPr fontId="83"/>
  </si>
  <si>
    <t>https://www.jiji.com/jc/article?k=20241119670916&amp;g=bw</t>
    <phoneticPr fontId="83"/>
  </si>
  <si>
    <t xml:space="preserve">   フロリダ州プランテーション--(BUSINESS WIRE)-- （ビジネスワイヤ） -- 補足給付金およびヘルスケアに関するマネージドケア企業向けのフィンテックプラットフォーム大手であるNationsBenefitsは、アルバートソンズ・カンパニーズが運営するユナイテッド・スーパーマーケットの食料品店が、食料品およびOTC医薬品の販売業者のネットワークに加盟したことを発表しました。このダイレクトなPOS（販売時点情報管理 ）統合は、NationsBenefits独自のアイテム制限技術であるBASによって実現しています。今回の拡大により、健康保険制度の加入者は、プランで支給される補足給付金カードを使って、ユナイテッド・スーパーマーケット、マーケット・ストリート、アルバートソンズ・マーケット、アミーゴの各店舗で買い物ができるようになりました。NationsBenefitsのカードは、アルバートソンズ、セイフウェイ、トム・サム、ランドールズ、ヴォンズ、ジュエル・オスコ、ACME、ショーズなど、アルバートソンズの他の店舗でも利用が可能です。「加入者やお客様が買い物に慣れ親しんでいる地域で、栄養価の高い食品へのアクセスを提供するために、リーチを拡大し、提携することになりました。これはとても素晴らしい機会だと考えています」と、NationsBenefitsの最高経営責任者（CEO）であるグレン・パーカー医学博士は述べています。「アルバートソンズおよび同社のユナイテッド・スーパーマーケットの店舗との提携を拡大し、米国全土のメディケア・アドバンテージおよびメディケイドの加入者に、便利で栄養価の高い食品とOTC医薬品へのアクセスを提供できることを嬉しく思います。」健康保険制度の給付対象となる加入者は、健康保険制度のフレックスカードで、対象となる食料品、OTC医薬品、健康関連商品を購入することができます。加入者には、毎月、四半期ごと、または毎年給付される資金に素早く簡単にアクセスできる、個人専用のプリペイドカードが発行されます。これにより、加入者は日常生活において、より栄養価の高い商品に便利にアクセスすることができ、健康の改善につながります。
 「NationsBenefitsとの新たな提携により、ユナイテッド・スーパーマーケットの店舗をご利用のお客様は、健康とウェルネスをサポートする食料品やウェルネス製品を購入する際の支払い方法の選択肢が広がることになります」と、ユナイテッド・ファミリーの最高マーチャンダイジング責任者（CMO）であるトニー・クランプトン氏は述べています。「今回の提携は、地域社会の人々が必要な品物を手軽に入手できるようにするという、当社のコミットメントを明確に示すものです。」
NationsBenefitsは現在、アルバートソンズの全ての食料品店でご利用いただけます。今回の提携に関する詳細情報については、 https://www.nationsbenefits.com/をご覧ください。</t>
    <phoneticPr fontId="83"/>
  </si>
  <si>
    <t>https://news.nissyoku.co.jp/news/fujibayashi20241120073808172</t>
    <phoneticPr fontId="83"/>
  </si>
  <si>
    <t>宝ホールディングスの子会社である宝酒造インターナショナルは19日に開催した取締役会で、ドイツ・ミュンヘン近郊で食材卸売業を行うKagerer&amp;Co. GmbH（カーゲラー社）の出資持分90％の取得を決議した。カーゲラー社を子会社化することで、今後ドイツでの強固な事業基盤の構築を目指す。同日発表した。
　カーゲラー社はコメ、調味料、和酒などの取り扱いがあることに加えて、世界規模の調達ルートを持つ冷凍魚介類など水産品に強みを持つ食材卸。</t>
    <phoneticPr fontId="83"/>
  </si>
  <si>
    <t>https://jp.reuters.com/world/us/64JHZXWLM5NRBAV36PSNAXIFWE-2024-11-21/</t>
    <phoneticPr fontId="83"/>
  </si>
  <si>
    <t>★米ＣＤＣ、数週間以内に新型コロナとＲＳウイルス感染拡大を予想 ｜ ロイター</t>
    <phoneticPr fontId="83"/>
  </si>
  <si>
    <t xml:space="preserve">米疾病対策センター（ＣＤＣ）は２０日、新型コロナウイルスと呼吸器合胞体ウイルス（ＲＳウイルス）の国内感染が今後数週間で拡大するとの見通しを示した。
年末の休暇シーズン中は、大勢の人々が集まり、旅行し、室内で過ごす時間が長くなるため、ウイルスが広がりやすくなる。ＣＤＣは、インフルエンザと新型コロナウイルスによる入院患者が今後数週間のうちに増加し始めると予測している。また米南部および東部では特に幼児のＲＳウイルス感染が増えている。米食品医薬品局（ＦＤＡ）は８月、米ファイザー・独ビオンテックと、米モデルナがそれぞれ開発した改良型の新型コロナワクチンの使用を承認。米ノババックスのタンパク質をベースにした従来型のワクチンの緊急使用も認めている。現時点で、ＦＤＡは英グラクソ・スミスクライン（ＧＳＫ）、モデルナ、ファイザーがそれぞれ開発した３種のＲＳウイルスワクチンを承認している。ＣＤＣのデータによると、１０月５日時点で１８歳以上の成人の１１．２％が新型コロナワクチンを、７５歳以上の３６．９％がＲＳウイルスワクチンをそれぞれ接種している。 </t>
    <phoneticPr fontId="83"/>
  </si>
  <si>
    <t>https://www.nna.jp/news/2729339</t>
    <phoneticPr fontId="83"/>
  </si>
  <si>
    <t>フィリピン</t>
    <phoneticPr fontId="83"/>
  </si>
  <si>
    <t>フィリピン中部ビサヤ地方のギマラス州にあるギマラス国立大学で、15日に行われたイベントで提供されたスパゲティを食べた約230人の学生が食中毒にかかり、入院しました。この事件は、食材や調理過程に問題があった可能性が指摘されています。詳細な原因については、現在調査中です。</t>
    <phoneticPr fontId="83"/>
  </si>
  <si>
    <t>大学提供パスタで食中毒、230人入院</t>
    <phoneticPr fontId="83"/>
  </si>
  <si>
    <t>韓国</t>
    <rPh sb="0" eb="2">
      <t>カンコク</t>
    </rPh>
    <phoneticPr fontId="83"/>
  </si>
  <si>
    <t>ベトナム</t>
    <phoneticPr fontId="83"/>
  </si>
  <si>
    <t>カザフスタン</t>
    <phoneticPr fontId="83"/>
  </si>
  <si>
    <t>ドイツ</t>
    <phoneticPr fontId="83"/>
  </si>
  <si>
    <t>カネトシの不適正表示に是正指示　ポン酢しょう油2商品、食品表示基準違反</t>
    <phoneticPr fontId="83"/>
  </si>
  <si>
    <t xml:space="preserve">農林水産省は22日、㈱カネトシ（兵庫県神戸市、川島弘明社長）が製造・販売するぽん酢しょう油2商品の表示が食品表示基準第7条の規定「特色のある原材料等に関する事項」に違反していたとして、同社に是正指示を行った。同社は、ぽん酢しょう油『実生（みしょう）ゆずぽんず』において、原材料に使用した複数のしょう油の合計量に占める国産の大豆および国産の小麦の重量の割合がそれぞれ50％未満であるにもかかわらず、「原材料しょうゆに含まれる大豆と小麦それぞれに国産のものを50％以上使用している」旨を表示し、少なくとも昨年5月10日～今年3月13日までの間に4万6,148本を一般用加工食品として販売していた。
　また、ぽん酢しょう油『枯木（こぼく）ゆずぽんず』において、原材料に使用した複数のしょう油で、原材料の大豆と小麦に国産のみを使用したしょう油と、原材料の大豆と小麦に外国産のものを使用したしょう油を混合していたにもかかわらず、「しょうゆ（大豆（国産）、小麦（国産））」などと表示して、少なくとも昨年5月27日～今年4月16日までの間に2万1,461本を同じく販売していた。農水省近畿農政局と（独）農林水産消費安全技術センターが、4月4日～11月6日にかけて立入検査を行い不適正表示を確認。同社に対し表示の是正と併せて、原因の究明・分析の徹底、再発防止対策の実施などを指示している。カネトシは自社ウェブサイト上にお詫びの告知を行っている。
　消費者庁のリコール情報サイトによれば、対象の2品目についてすでに今月12日から自主回収が開始されている。
　表示内容の正誤は以下のとおり（消費者庁リコールサイトより）。「枯木ゆずぽんず」
一括表示欄
　正：しょうゆ（大豆（分別生産流通管理済み）・小麦を含む）（国内製造）
　誤：しょうゆ（大豆（国産）、小麦（国産）、食塩）（国内製造）
「実生ゆずぽんず」
　一括表示欄外下部
　正：※原料醤油に含まれる大豆は分別生産流通管理済み
　誤：※原料の醤油に含まれる大豆（分別生産流通管理済み）と小麦それぞれ50％以上に国産を使用しております。
</t>
    <phoneticPr fontId="83"/>
  </si>
  <si>
    <t>https://wellness-news.co.jp/posts/241124-1/</t>
    <phoneticPr fontId="83"/>
  </si>
  <si>
    <t xml:space="preserve">粕屋店 水餃子 一部食品表示欠落 - フーズチャネル </t>
    <phoneticPr fontId="83"/>
  </si>
  <si>
    <t>https://foods-ch.infomart.co.jp/anzen/recall/132182</t>
    <phoneticPr fontId="83"/>
  </si>
  <si>
    <t>2024年11月17日に、BIG粕屋店で販売した「水餃子」において、食品表示の一部欠落(原材料名、添加物、原料原産地、アレルゲン、栄養成分)が判明したため、自主回収する。これまで健康被害の報告はない。(リコールプラス編集部)(リコールプラス)
【対象】【対象商品】商品名:水餃子　　内容量:g計量　形態:合成樹脂包装　価格　:100g当り97円(税抜)
【JANコード】2739113〇〇〇〇〇〇　　計量販売のため、下6桁は○にしています。
消費期限　2024年11月20日
保存温度　4℃以下
【販売地域】
福岡県　福岡市　博多区　東区　
糟屋郡　粕屋町　篠栗町　志免町　
【販売先】BIG粕屋店にて消費者向けに小売り
【販売日】2024年11月17日　9時30分から11時30分まで
【販売数量】3パック
店舗陳列分は判明時にすべて撤去済み
【回収方法】①販売店舗での回収</t>
    <phoneticPr fontId="83"/>
  </si>
  <si>
    <t xml:space="preserve">休業偽りコロナ助成金263万円不正受給 岐阜・大垣市の飲食店 - au Webポータル </t>
    <phoneticPr fontId="83"/>
  </si>
  <si>
    <t>岐阜労働局は20日、「中華山本」の店名で飲食店を営む飲食業「中華山本　山本審哉」（大垣市大井）が、新型コロナウイルス対策の緊急雇用安定助成金263万9443円を不正受給していたと公表した。　同局によると、2020年4月から同年6月末までと、21年1月から22年3月末の二つの期間に、実際の休業日数、休業時間よりも多く休業したと偽って申請していた。
　同局は今年10月に支給決定を取り消した。</t>
    <phoneticPr fontId="83"/>
  </si>
  <si>
    <t>https://nordot.app/1232101262907884026?c=768367547562557440</t>
    <phoneticPr fontId="83"/>
  </si>
  <si>
    <t>洋菓子の賞味期限改ざん｢シェ･タニ｣改善報告書に保健所が"再提出"求める</t>
    <phoneticPr fontId="83"/>
  </si>
  <si>
    <t>賞味期限の改ざんを理由に行政指導を受けた洋菓子店シェ・タニが先週、改善報告書を提出しました。しかし熊本市保健所が求めたのは、報告書の「再提出」でした。売れ残った商品の賞味期限を改ざんして販売していた熊本市の洋菓子店シェ・タニ。
　10月、熊本市保健所から食品表示法に基づく行政指導を受けました。改善措置をまとめた報告書を求められ、期限となる11月15日に提出しましたが…熊本市保健所が求めたのは「再提出」。賞味期限改ざんの原因究明や再発防止策に関しての記載が不十分だったとしています。再提出の期限は設けられていませんが、熊本市保健所は再び店舗への立ち入り検査を行い、助言を行うことも検討する方針です。報告書の再提出を求められたシェ・タニは「保健所の指示に従って、より安心安全な商品を届けたい」とコメントしています。</t>
    <phoneticPr fontId="83"/>
  </si>
  <si>
    <t>https://www.msn.com/ja-jp/news/national/%E6%B4%8B%E8%8F%93%E5%AD%90%E3%81%AE%E8%B3%9E%E5%91%B3%E6%9C%9F%E9%99%90%E6%94%B9%E3%81%96%E3%82%93-%E3%82%B7%E3%82%A7-%E3%82%BF%E3%83%8B-%E6%94%B9%E5%96%84%E5%A0%B1%E5%91%8A%E6%9B%B8%E3%81%AB%E4%BF%9D%E5%81%A5%E6%89%80%E3%81%8C%E5%86%8D%E6%8F%90%E5%87%BA%E6%B1%82%E3%82%81%E3%82%8B/ar-AA1ulKRz?apiversion=v2&amp;noservercache=1&amp;domshim=1&amp;renderwebcomponents=1&amp;wcseo=1&amp;batchservertelemetry=1&amp;noservertelemetry=1</t>
    <phoneticPr fontId="83"/>
  </si>
  <si>
    <t>食品衛生歳末一斉監視を実施します【東京都】</t>
    <rPh sb="17" eb="20">
      <t>トウキョウト</t>
    </rPh>
    <phoneticPr fontId="83"/>
  </si>
  <si>
    <t>歳末には、クリスマス、年末年始、贈答用などの様々な食品が大量に流通します。また、ノロウイルス食中毒が多発する時期です。歳末を迎えるに当たり、都民の食の安全を確保するため、都及び特別区・八王子市・町田市が協力して、食品衛生歳末一斉監視を実施します。
1　実施時期及び実施機関
（1）実施時期　令和6年12月1日（日曜日）から同月30日（月曜日）まで
（2）実施機関
　　ア　東京都（保健所、健康安全研究センター、市場衛生検査所及び芝浦食肉衛生検査所）
　　イ　特別区・八王子市・町田市（保健所、各区市検査機関）
2　重点的に監視指導を行う項目
（1）クリスマス、年末年始用食品等の検査
　　短期間に大量に製造されるクリスマスケーキ、正月用そうざい等の年末年始用食品を中心に、法違反等の不良食品を排除するため、流通食品の検査を実施します。
（2）大量調理施設等に対する監視指導
　　ノロウイルスや腸管出血性大腸菌、ウエルシュ菌による食中毒を未然に防止するため、弁当調理等の大量調理施設や、重症化リスクのある子どもや高齢者が利用する集団給食施設等を対象に、
　　監視指導を行います。
（3）食肉等の取扱い（生食での提供中止等）に関する監視指導
　　食肉の生食等による食中毒を防止するため、飲食店等に対し、中心部まで十分に加熱調理を行う等、食肉等の適切な取扱いについて監視指導を行います。特に、法律で禁止されている牛レバー刺　
　　し及び豚肉の生食での提供中止や、鶏肉の生又は加熱不十分な調理での提供の自粛について指導を徹底します。また、牛肉のユッケ等の生食用食肉については、法の基準が守られるよう指導します。
（4）HACCP【注】の取組支援等</t>
    <rPh sb="718" eb="719">
      <t>ナド</t>
    </rPh>
    <phoneticPr fontId="83"/>
  </si>
  <si>
    <t>https://www.metro.tokyo.lg.jp/tosei/hodohappyo/press/2024/11/20/01.html</t>
    <phoneticPr fontId="83"/>
  </si>
  <si>
    <t xml:space="preserve">外国産と混ぜたそば粉「純国内産」と虚偽疑い、製粉会社の会長ら逮捕 少なくとも十数年間偽装か </t>
    <phoneticPr fontId="83"/>
  </si>
  <si>
    <t>　外国産を混ぜたそば粉を純国産として販売したとして、滋賀県警生活環境課と大津署は１１日、不正競争防止法違反と詐欺未遂の疑いで、大津市の製粉会社の代表取締役会長の男（７６）＝同市＝ら３人を逮捕した。同社は「叡山そば粉」として全国に販売しており、県警は少なくとも十数年前から、産地偽装を繰り返していたとみて調べる。逮捕容疑は共謀し、５月下旬ごろ、外国産と国産を混合したそば粉を「純国内産そば粉」「北海道（キタワセ種）上川」と虚偽表示し、大阪府内の取引先に１袋（約１０キロ）を販売。商品代金として約７千円をだまし取ろうとした疑い。
　滋賀県によると、立ち入り検査の結果、同社は２０２０年４月～２４年３月、虚偽表示したそば粉を少なくとも計約６８トン販売していた。県は１１日、食品表示法に基づき、同社に是正を指示した。
　県警は３人の認否を明らかにしていない。</t>
    <phoneticPr fontId="83"/>
  </si>
  <si>
    <t>https://www.kyoto-np.co.jp/articles/-/1369367</t>
    <phoneticPr fontId="83"/>
  </si>
  <si>
    <t xml:space="preserve">残留農薬基準値を超過した農産物の発生のお詫びと当該農産物の回収のお知らせ - JAあいち中央 </t>
    <phoneticPr fontId="15"/>
  </si>
  <si>
    <t xml:space="preserve">		130人以上が食品安全をテーマに議論 Shimadzu Food Summit 2024 - 島津製作所 </t>
    <phoneticPr fontId="15"/>
  </si>
  <si>
    <t>　　島津グループのシンガポール拠点であるShimadzu (Asia Pacific) Pte Ltd.（以下SAP）は10月23日に「Shimadzu Food Summit 2024」を開催しました。今回、アジアにテーマを絞った「Asia Edition」として初めての開催となりました。130名以上が出席し、食品業界の有識者が食品の安全性や持続可能性についてディスカッションや最新情報の共有を行いました。
　　食品業界の有識者による講演
基調講演ではAOAC SEAの代表 Hou Xinping博士が登壇されました。AOAC SEA（AOAC Southeast Asia）は、分析手法の実証などを通じた食品の安全性向上を目的に、分析科学の専門家で構成される非営利団体「AOAC INTERNATIONAL」の東南アジア支部です。Hou博士は「AOAC SEAの役割と活動」をテーマに、食品分析標準の策定におけるAOAC SEAの役割や、食品安全に関する規制と標準の調和の重要性を強く語られました。Hou博士の基調講演の後、アジア各地の研究機関や企業のスペシャリストたちに講演いただきました。機能性食品やハラール食品、PFAS（有機フッ素化合物）、香りの分析などについて活発に議論されました。
食品の持続可能性に関するネットワークの構築へ
Shimadzu Food Summit 2024の中で、食品の持続可能性をテーマにした「World Lab Network」の立ち上げに関する覚書（MoU）が交わされました。「World Lab Network」は島津がそれぞれの共同ラボをつな今回の調印式には、エスビー食品株式会社、LPPOM MUI（インドネシアのハラール検査機関）、Philippine Institute of Pure and Applied Chemistry (フィリピンの科学研究所)、Reference Testing and Agrifood Quality Consultancy (ベトナムの食品に関する検査機関)から4名の代表者が出席しました。
 、お互いの専門知識やリソースを共有して世界的なイノベーションの推進を目指すもので、SAPはこれまでに環境や化学、製薬分野の企業や団体と同様のネットワークを築いています。
https://www.shimadzu.co.jp/today/20241120-1.html</t>
    <phoneticPr fontId="15"/>
  </si>
  <si>
    <t xml:space="preserve">令和6年10 度・残留農薬分析結果について - 大庄 </t>
    <phoneticPr fontId="15"/>
  </si>
  <si>
    <t>大庄グループ店舗が使⽤している⻘果物を中⼼とした全ての⾷材を対象に、総合科学新潟研究所が品目・産地を指定して残留農薬分析を⾏った結果をご報告致します。
分析の結果、31点中、27点で残留農薬が一切検出されませんでした。
検出した4点のうち、3点（だいこん、にんにくの芽、しば漬け昆布入）は大庄基準（国の基準の1/2）以下で
あり、安全性を確認しました。残る１点のスナップエンドウは、大庄基準を超える農薬が検出されたため、使⽤を中止し他の産地のスナップエンドウへの切り替えを実施しております。</t>
    <phoneticPr fontId="15"/>
  </si>
  <si>
    <t xml:space="preserve">平素は格別なるご愛顧を賜り厚くお礼を申し上げます。
　この度、当ＪＡの下記店舗で販売された産直品の「かぶ」から食品衛生法で規定する残留農薬基準を超える農薬成分が検出されました。
　消費者の皆様には、大変ご迷惑をおかけすることとなり、深くお詫び申し上げます。　つきましては、当該生産者の出荷を停止するとともに、行政の指示に基づき、商品の回収と原因究明に全力をあげて取り組んでおります。　誠にお手数ですが、お心当たりがございましたら、当該品の回収につきましてご協力賜りますようお願い申し上げます。
　　（１）当該「かぶ」について検査したところ残留基準値を超える農薬成分が検出されました。
　　（２）結果判明日：令和６年11月21日
　　（３）検査結果
　　　　検出農薬成分名	　　　　検出値	基準値
　　　　エトフェンプロックス	0.024ppm	0.01ppm
　　　　販売状況　　　　販売店舗	販売数量
　　　　グリーンセンター知立	21袋
　　　　でんまぁと安城北部	46袋
　　　　原因　現在調査中です。
</t>
    <phoneticPr fontId="15"/>
  </si>
  <si>
    <t>食の安全を目指す　③　衛生計画</t>
    <rPh sb="0" eb="1">
      <t>ショク</t>
    </rPh>
    <rPh sb="2" eb="4">
      <t>アンゼン</t>
    </rPh>
    <rPh sb="5" eb="7">
      <t>メザ</t>
    </rPh>
    <phoneticPr fontId="5"/>
  </si>
  <si>
    <t>　　改正された食品衛生法の意味</t>
    <rPh sb="2" eb="4">
      <t>カイセイ</t>
    </rPh>
    <rPh sb="7" eb="9">
      <t>ショクヒン</t>
    </rPh>
    <rPh sb="9" eb="12">
      <t>エイセイホウ</t>
    </rPh>
    <rPh sb="13" eb="15">
      <t>イミ</t>
    </rPh>
    <phoneticPr fontId="5"/>
  </si>
  <si>
    <t>食品衛生法が改正されました。　平成30年6月13日公布</t>
    <rPh sb="0" eb="2">
      <t>ショクヒン</t>
    </rPh>
    <rPh sb="2" eb="5">
      <t>エイセイホウ</t>
    </rPh>
    <rPh sb="6" eb="8">
      <t>カイセイ</t>
    </rPh>
    <rPh sb="15" eb="17">
      <t>ヘイセイ</t>
    </rPh>
    <rPh sb="19" eb="20">
      <t>ネン</t>
    </rPh>
    <rPh sb="21" eb="22">
      <t>ガツ</t>
    </rPh>
    <rPh sb="24" eb="25">
      <t>ヒ</t>
    </rPh>
    <rPh sb="25" eb="27">
      <t>コウフ</t>
    </rPh>
    <phoneticPr fontId="5"/>
  </si>
  <si>
    <t>衛生計画の内容と何をどう捕らえていくかを解説します。</t>
    <phoneticPr fontId="5"/>
  </si>
  <si>
    <r>
      <t xml:space="preserve">HACCP </t>
    </r>
    <r>
      <rPr>
        <sz val="10"/>
        <color indexed="8"/>
        <rFont val="ＭＳ 明朝"/>
        <family val="1"/>
        <charset val="128"/>
      </rPr>
      <t>の考え方に基づく衛生管理のための手引書　（小規模な一般飲食店事業者向け）を教材に解説します。</t>
    </r>
    <rPh sb="43" eb="45">
      <t>キョウザイ</t>
    </rPh>
    <rPh sb="46" eb="48">
      <t>カイセツ</t>
    </rPh>
    <phoneticPr fontId="5"/>
  </si>
  <si>
    <t>小規模な一般飲食店における衛生管理では　次の3つの項目を実践します。</t>
    <rPh sb="0" eb="3">
      <t>ショウキボ</t>
    </rPh>
    <rPh sb="4" eb="6">
      <t>イッパン</t>
    </rPh>
    <rPh sb="6" eb="8">
      <t>インショク</t>
    </rPh>
    <rPh sb="8" eb="9">
      <t>テン</t>
    </rPh>
    <rPh sb="13" eb="15">
      <t>エイセイ</t>
    </rPh>
    <rPh sb="15" eb="17">
      <t>カンリ</t>
    </rPh>
    <rPh sb="20" eb="21">
      <t>ツギ</t>
    </rPh>
    <rPh sb="25" eb="27">
      <t>コウモク</t>
    </rPh>
    <rPh sb="28" eb="30">
      <t>ジッセン</t>
    </rPh>
    <phoneticPr fontId="5"/>
  </si>
  <si>
    <r>
      <t xml:space="preserve">(1)  </t>
    </r>
    <r>
      <rPr>
        <b/>
        <sz val="11"/>
        <color indexed="10"/>
        <rFont val="ＭＳ Ｐゴシック"/>
        <family val="3"/>
        <charset val="128"/>
      </rPr>
      <t>衛生管理計画</t>
    </r>
    <r>
      <rPr>
        <sz val="11"/>
        <color theme="1"/>
        <rFont val="ＭＳ Ｐゴシック"/>
        <family val="3"/>
        <charset val="128"/>
        <scheme val="minor"/>
      </rPr>
      <t>の策定　　→飲食店の衛生を管理する大枠を</t>
    </r>
    <r>
      <rPr>
        <b/>
        <u/>
        <sz val="12"/>
        <color indexed="62"/>
        <rFont val="ＭＳ Ｐゴシック"/>
        <family val="3"/>
        <charset val="128"/>
      </rPr>
      <t>一般衛生管理</t>
    </r>
    <r>
      <rPr>
        <sz val="11"/>
        <color theme="1"/>
        <rFont val="ＭＳ Ｐゴシック"/>
        <family val="3"/>
        <charset val="128"/>
        <scheme val="minor"/>
      </rPr>
      <t>と</t>
    </r>
    <r>
      <rPr>
        <b/>
        <u/>
        <sz val="12"/>
        <color indexed="62"/>
        <rFont val="ＭＳ Ｐゴシック"/>
        <family val="3"/>
        <charset val="128"/>
      </rPr>
      <t>調理品の温度管理</t>
    </r>
    <r>
      <rPr>
        <sz val="11"/>
        <color theme="1"/>
        <rFont val="ＭＳ Ｐゴシック"/>
        <family val="3"/>
        <charset val="128"/>
        <scheme val="minor"/>
      </rPr>
      <t>としています。</t>
    </r>
    <rPh sb="5" eb="7">
      <t>エイセイ</t>
    </rPh>
    <rPh sb="7" eb="9">
      <t>カンリ</t>
    </rPh>
    <rPh sb="9" eb="11">
      <t>ケイカク</t>
    </rPh>
    <rPh sb="12" eb="14">
      <t>サクテイ</t>
    </rPh>
    <rPh sb="17" eb="19">
      <t>インショク</t>
    </rPh>
    <rPh sb="19" eb="20">
      <t>テン</t>
    </rPh>
    <rPh sb="21" eb="23">
      <t>エイセイ</t>
    </rPh>
    <rPh sb="24" eb="26">
      <t>カンリ</t>
    </rPh>
    <rPh sb="28" eb="30">
      <t>オオワク</t>
    </rPh>
    <rPh sb="31" eb="33">
      <t>イッパン</t>
    </rPh>
    <rPh sb="33" eb="35">
      <t>エイセイ</t>
    </rPh>
    <rPh sb="35" eb="37">
      <t>カンリ</t>
    </rPh>
    <rPh sb="38" eb="40">
      <t>チョウリ</t>
    </rPh>
    <rPh sb="40" eb="41">
      <t>ヒン</t>
    </rPh>
    <rPh sb="42" eb="44">
      <t>オンド</t>
    </rPh>
    <rPh sb="44" eb="46">
      <t>カンリ</t>
    </rPh>
    <phoneticPr fontId="5"/>
  </si>
  <si>
    <r>
      <t xml:space="preserve">(2)  </t>
    </r>
    <r>
      <rPr>
        <b/>
        <sz val="11"/>
        <color indexed="10"/>
        <rFont val="ＭＳ Ｐゴシック"/>
        <family val="3"/>
        <charset val="128"/>
      </rPr>
      <t>計画に基ずく実施</t>
    </r>
    <r>
      <rPr>
        <sz val="11"/>
        <color theme="1"/>
        <rFont val="ＭＳ Ｐゴシック"/>
        <family val="3"/>
        <charset val="128"/>
        <scheme val="minor"/>
      </rPr>
      <t>　　　　→管理項目と決めた内容を</t>
    </r>
    <r>
      <rPr>
        <b/>
        <sz val="11"/>
        <color indexed="62"/>
        <rFont val="ＭＳ Ｐゴシック"/>
        <family val="3"/>
        <charset val="128"/>
      </rPr>
      <t>毎日実施</t>
    </r>
    <r>
      <rPr>
        <sz val="11"/>
        <color theme="1"/>
        <rFont val="ＭＳ Ｐゴシック"/>
        <family val="3"/>
        <charset val="128"/>
        <scheme val="minor"/>
      </rPr>
      <t>します。</t>
    </r>
    <rPh sb="5" eb="7">
      <t>ケイカク</t>
    </rPh>
    <rPh sb="8" eb="9">
      <t>モト</t>
    </rPh>
    <rPh sb="11" eb="13">
      <t>ジッシ</t>
    </rPh>
    <rPh sb="18" eb="20">
      <t>カンリ</t>
    </rPh>
    <rPh sb="20" eb="22">
      <t>コウモク</t>
    </rPh>
    <rPh sb="23" eb="24">
      <t>キ</t>
    </rPh>
    <rPh sb="26" eb="28">
      <t>ナイヨウ</t>
    </rPh>
    <rPh sb="29" eb="31">
      <t>マイニチ</t>
    </rPh>
    <rPh sb="31" eb="33">
      <t>ジッシ</t>
    </rPh>
    <phoneticPr fontId="5"/>
  </si>
  <si>
    <r>
      <t xml:space="preserve">(3)  </t>
    </r>
    <r>
      <rPr>
        <b/>
        <sz val="11"/>
        <color indexed="10"/>
        <rFont val="ＭＳ Ｐゴシック"/>
        <family val="3"/>
        <charset val="128"/>
      </rPr>
      <t>確認・記録</t>
    </r>
    <r>
      <rPr>
        <sz val="11"/>
        <color theme="1"/>
        <rFont val="ＭＳ Ｐゴシック"/>
        <family val="3"/>
        <charset val="128"/>
        <scheme val="minor"/>
      </rPr>
      <t>　　　　　　　 　→ 毎日実施したことを</t>
    </r>
    <r>
      <rPr>
        <b/>
        <sz val="11"/>
        <color indexed="62"/>
        <rFont val="ＭＳ Ｐゴシック"/>
        <family val="3"/>
        <charset val="128"/>
      </rPr>
      <t>記録として残し</t>
    </r>
    <r>
      <rPr>
        <sz val="11"/>
        <color theme="1"/>
        <rFont val="ＭＳ Ｐゴシック"/>
        <family val="3"/>
        <charset val="128"/>
        <scheme val="minor"/>
      </rPr>
      <t>、</t>
    </r>
    <r>
      <rPr>
        <b/>
        <sz val="11"/>
        <color indexed="62"/>
        <rFont val="ＭＳ Ｐゴシック"/>
        <family val="3"/>
        <charset val="128"/>
      </rPr>
      <t>問題がないか確認</t>
    </r>
    <r>
      <rPr>
        <sz val="11"/>
        <color theme="1"/>
        <rFont val="ＭＳ Ｐゴシック"/>
        <family val="3"/>
        <charset val="128"/>
        <scheme val="minor"/>
      </rPr>
      <t>します。</t>
    </r>
    <rPh sb="5" eb="7">
      <t>カクニン</t>
    </rPh>
    <rPh sb="8" eb="10">
      <t>キロク</t>
    </rPh>
    <rPh sb="21" eb="23">
      <t>マイニチ</t>
    </rPh>
    <rPh sb="23" eb="25">
      <t>ジッシ</t>
    </rPh>
    <rPh sb="30" eb="32">
      <t>キロク</t>
    </rPh>
    <rPh sb="35" eb="36">
      <t>ノコ</t>
    </rPh>
    <rPh sb="38" eb="40">
      <t>モンダイ</t>
    </rPh>
    <rPh sb="44" eb="46">
      <t>カクニン</t>
    </rPh>
    <phoneticPr fontId="5"/>
  </si>
  <si>
    <r>
      <t xml:space="preserve">    少しかみ砕いてみても→</t>
    </r>
    <r>
      <rPr>
        <b/>
        <u/>
        <sz val="14"/>
        <color indexed="30"/>
        <rFont val="ＭＳ Ｐゴシック"/>
        <family val="3"/>
        <charset val="128"/>
      </rPr>
      <t>一般衛生管理</t>
    </r>
    <r>
      <rPr>
        <u/>
        <sz val="14"/>
        <color indexed="30"/>
        <rFont val="ＭＳ Ｐゴシック"/>
        <family val="3"/>
        <charset val="128"/>
      </rPr>
      <t>?と</t>
    </r>
    <r>
      <rPr>
        <b/>
        <u/>
        <sz val="14"/>
        <color indexed="30"/>
        <rFont val="ＭＳ Ｐゴシック"/>
        <family val="3"/>
        <charset val="128"/>
      </rPr>
      <t>調理品の温度管理</t>
    </r>
    <r>
      <rPr>
        <u/>
        <sz val="14"/>
        <color indexed="30"/>
        <rFont val="ＭＳ Ｐゴシック"/>
        <family val="3"/>
        <charset val="128"/>
      </rPr>
      <t>?</t>
    </r>
    <r>
      <rPr>
        <sz val="11"/>
        <color indexed="10"/>
        <rFont val="ＭＳ Ｐゴシック"/>
        <family val="3"/>
        <charset val="128"/>
      </rPr>
      <t xml:space="preserve">  </t>
    </r>
    <r>
      <rPr>
        <b/>
        <sz val="12"/>
        <color indexed="8"/>
        <rFont val="ＭＳ Ｐゴシック"/>
        <family val="3"/>
        <charset val="128"/>
      </rPr>
      <t>まだまだ馴染みの無い言葉ですね!</t>
    </r>
    <rPh sb="4" eb="5">
      <t>スコ</t>
    </rPh>
    <rPh sb="8" eb="9">
      <t>クダ</t>
    </rPh>
    <rPh sb="38" eb="40">
      <t>ナジ</t>
    </rPh>
    <rPh sb="42" eb="43">
      <t>ナ</t>
    </rPh>
    <rPh sb="44" eb="46">
      <t>コトバ</t>
    </rPh>
    <phoneticPr fontId="5"/>
  </si>
  <si>
    <t>いつ</t>
    <phoneticPr fontId="5"/>
  </si>
  <si>
    <t>どのように</t>
    <phoneticPr fontId="5"/>
  </si>
  <si>
    <t>問題は?</t>
    <rPh sb="0" eb="2">
      <t>モンダイ</t>
    </rPh>
    <phoneticPr fontId="5"/>
  </si>
  <si>
    <t>食材の検品</t>
    <rPh sb="0" eb="2">
      <t>ショクザイ</t>
    </rPh>
    <rPh sb="3" eb="5">
      <t>ケンピン</t>
    </rPh>
    <phoneticPr fontId="5"/>
  </si>
  <si>
    <t>納品時</t>
    <rPh sb="0" eb="2">
      <t>ノウヒン</t>
    </rPh>
    <rPh sb="2" eb="3">
      <t>ジ</t>
    </rPh>
    <phoneticPr fontId="5"/>
  </si>
  <si>
    <t>外観・色・臭い・包装破損等</t>
    <rPh sb="0" eb="2">
      <t>ガイカン</t>
    </rPh>
    <rPh sb="3" eb="4">
      <t>イロ</t>
    </rPh>
    <rPh sb="5" eb="6">
      <t>ニオ</t>
    </rPh>
    <rPh sb="8" eb="10">
      <t>ホウソウ</t>
    </rPh>
    <rPh sb="10" eb="12">
      <t>ハソン</t>
    </rPh>
    <rPh sb="12" eb="13">
      <t>トウ</t>
    </rPh>
    <phoneticPr fontId="5"/>
  </si>
  <si>
    <t>返品・交換</t>
    <rPh sb="0" eb="2">
      <t>ヘンピン</t>
    </rPh>
    <rPh sb="3" eb="5">
      <t>コウカン</t>
    </rPh>
    <phoneticPr fontId="5"/>
  </si>
  <si>
    <t>冷蔵・冷凍庫</t>
    <rPh sb="0" eb="2">
      <t>レイゾウ</t>
    </rPh>
    <rPh sb="3" eb="6">
      <t>レイトウコ</t>
    </rPh>
    <phoneticPr fontId="5"/>
  </si>
  <si>
    <t>始業・終業</t>
    <rPh sb="0" eb="2">
      <t>シギョウ</t>
    </rPh>
    <rPh sb="3" eb="5">
      <t>シュウギョウ</t>
    </rPh>
    <phoneticPr fontId="5"/>
  </si>
  <si>
    <t>４℃、１０℃、－20℃</t>
    <phoneticPr fontId="5"/>
  </si>
  <si>
    <t>修理・食材移動</t>
    <rPh sb="0" eb="2">
      <t>シュウリ</t>
    </rPh>
    <rPh sb="3" eb="5">
      <t>ショクザイ</t>
    </rPh>
    <rPh sb="5" eb="7">
      <t>イドウ</t>
    </rPh>
    <phoneticPr fontId="5"/>
  </si>
  <si>
    <t>器具の管理</t>
    <rPh sb="0" eb="2">
      <t>キグ</t>
    </rPh>
    <rPh sb="3" eb="5">
      <t>カンリ</t>
    </rPh>
    <phoneticPr fontId="5"/>
  </si>
  <si>
    <t>破損・洗浄・使分け</t>
    <rPh sb="0" eb="2">
      <t>ハソン</t>
    </rPh>
    <rPh sb="3" eb="5">
      <t>センジョウ</t>
    </rPh>
    <rPh sb="6" eb="8">
      <t>ツカイワ</t>
    </rPh>
    <phoneticPr fontId="5"/>
  </si>
  <si>
    <t>再洗浄・交換</t>
    <rPh sb="0" eb="1">
      <t>サイ</t>
    </rPh>
    <rPh sb="1" eb="3">
      <t>センジョウ</t>
    </rPh>
    <rPh sb="4" eb="6">
      <t>コウカン</t>
    </rPh>
    <phoneticPr fontId="5"/>
  </si>
  <si>
    <t>従業員の衛生管理</t>
    <rPh sb="0" eb="3">
      <t>ジュウギョウイン</t>
    </rPh>
    <rPh sb="4" eb="6">
      <t>エイセイ</t>
    </rPh>
    <rPh sb="6" eb="8">
      <t>カンリ</t>
    </rPh>
    <phoneticPr fontId="5"/>
  </si>
  <si>
    <t>始業</t>
    <rPh sb="0" eb="2">
      <t>シギョウ</t>
    </rPh>
    <phoneticPr fontId="5"/>
  </si>
  <si>
    <t>体調確認、着衣確認</t>
    <rPh sb="0" eb="2">
      <t>タイチョウ</t>
    </rPh>
    <rPh sb="2" eb="4">
      <t>カクニン</t>
    </rPh>
    <rPh sb="5" eb="7">
      <t>チャクイ</t>
    </rPh>
    <rPh sb="7" eb="9">
      <t>カクニン</t>
    </rPh>
    <phoneticPr fontId="5"/>
  </si>
  <si>
    <t>トイレの清掃</t>
    <rPh sb="4" eb="6">
      <t>セイソウ</t>
    </rPh>
    <phoneticPr fontId="5"/>
  </si>
  <si>
    <t>手洗い</t>
    <rPh sb="0" eb="2">
      <t>テアラ</t>
    </rPh>
    <phoneticPr fontId="5"/>
  </si>
  <si>
    <t>トイレ後、生食作業後</t>
    <rPh sb="3" eb="4">
      <t>ゴ</t>
    </rPh>
    <rPh sb="5" eb="6">
      <t>ナマ</t>
    </rPh>
    <rPh sb="6" eb="7">
      <t>ショク</t>
    </rPh>
    <rPh sb="7" eb="9">
      <t>サギョウ</t>
    </rPh>
    <rPh sb="9" eb="10">
      <t>ゴ</t>
    </rPh>
    <phoneticPr fontId="5"/>
  </si>
  <si>
    <t>定められた手洗い</t>
    <rPh sb="0" eb="1">
      <t>サダ</t>
    </rPh>
    <rPh sb="5" eb="7">
      <t>テアラ</t>
    </rPh>
    <phoneticPr fontId="5"/>
  </si>
  <si>
    <t>胃腸炎・発熱嘔吐は従事させない</t>
    <rPh sb="0" eb="2">
      <t>イチョウ</t>
    </rPh>
    <rPh sb="2" eb="3">
      <t>エン</t>
    </rPh>
    <rPh sb="4" eb="6">
      <t>ハツネツ</t>
    </rPh>
    <rPh sb="6" eb="8">
      <t>オウト</t>
    </rPh>
    <rPh sb="9" eb="11">
      <t>ジュウジ</t>
    </rPh>
    <phoneticPr fontId="5"/>
  </si>
  <si>
    <t>確認ポイント</t>
    <rPh sb="0" eb="2">
      <t>カクニン</t>
    </rPh>
    <phoneticPr fontId="5"/>
  </si>
  <si>
    <t>加熱しないもの</t>
    <rPh sb="0" eb="2">
      <t>カネツ</t>
    </rPh>
    <phoneticPr fontId="5"/>
  </si>
  <si>
    <t>(冷たいまま提供)</t>
    <rPh sb="1" eb="2">
      <t>ツメ</t>
    </rPh>
    <rPh sb="6" eb="8">
      <t>テイキョウ</t>
    </rPh>
    <phoneticPr fontId="5"/>
  </si>
  <si>
    <r>
      <rPr>
        <b/>
        <sz val="11"/>
        <color indexed="10"/>
        <rFont val="ＭＳ Ｐゴシック"/>
        <family val="3"/>
        <charset val="128"/>
      </rPr>
      <t>すぐに</t>
    </r>
    <r>
      <rPr>
        <sz val="11"/>
        <color theme="1"/>
        <rFont val="ＭＳ Ｐゴシック"/>
        <family val="3"/>
        <charset val="128"/>
        <scheme val="minor"/>
      </rPr>
      <t>提供する　　限度時間を決めておく</t>
    </r>
    <rPh sb="3" eb="5">
      <t>テイキョウ</t>
    </rPh>
    <rPh sb="9" eb="11">
      <t>ゲンド</t>
    </rPh>
    <rPh sb="11" eb="13">
      <t>ジカン</t>
    </rPh>
    <rPh sb="14" eb="15">
      <t>キ</t>
    </rPh>
    <phoneticPr fontId="5"/>
  </si>
  <si>
    <t>　　　→廃棄、加工調理</t>
    <rPh sb="4" eb="6">
      <t>ハイキ</t>
    </rPh>
    <rPh sb="7" eb="9">
      <t>カコウ</t>
    </rPh>
    <rPh sb="9" eb="11">
      <t>チョウリ</t>
    </rPh>
    <phoneticPr fontId="5"/>
  </si>
  <si>
    <t>加熱するもの</t>
    <rPh sb="0" eb="2">
      <t>カネツ</t>
    </rPh>
    <phoneticPr fontId="5"/>
  </si>
  <si>
    <t>中心温度が予定通り上がったか</t>
    <rPh sb="0" eb="2">
      <t>チュウシン</t>
    </rPh>
    <rPh sb="2" eb="4">
      <t>オンド</t>
    </rPh>
    <rPh sb="5" eb="7">
      <t>ヨテイ</t>
    </rPh>
    <rPh sb="7" eb="8">
      <t>トオ</t>
    </rPh>
    <rPh sb="9" eb="10">
      <t>ア</t>
    </rPh>
    <phoneticPr fontId="5"/>
  </si>
  <si>
    <t>高温維持</t>
    <rPh sb="0" eb="2">
      <t>コウオン</t>
    </rPh>
    <rPh sb="2" eb="4">
      <t>イジ</t>
    </rPh>
    <phoneticPr fontId="5"/>
  </si>
  <si>
    <t>火の通り、温度加減、焼き上がり</t>
    <rPh sb="0" eb="1">
      <t>ヒ</t>
    </rPh>
    <rPh sb="2" eb="3">
      <t>トオ</t>
    </rPh>
    <rPh sb="5" eb="7">
      <t>オンド</t>
    </rPh>
    <rPh sb="7" eb="9">
      <t>カゲン</t>
    </rPh>
    <rPh sb="10" eb="11">
      <t>ヤ</t>
    </rPh>
    <rPh sb="12" eb="13">
      <t>ア</t>
    </rPh>
    <phoneticPr fontId="5"/>
  </si>
  <si>
    <r>
      <t>調理時間・温度　→</t>
    </r>
    <r>
      <rPr>
        <b/>
        <sz val="11"/>
        <rFont val="ＭＳ Ｐゴシック"/>
        <family val="3"/>
        <charset val="128"/>
      </rPr>
      <t>タイマー、温度計</t>
    </r>
    <rPh sb="0" eb="2">
      <t>チョウリ</t>
    </rPh>
    <rPh sb="2" eb="4">
      <t>ジカン</t>
    </rPh>
    <rPh sb="5" eb="7">
      <t>オンド</t>
    </rPh>
    <rPh sb="14" eb="17">
      <t>オンドケイ</t>
    </rPh>
    <phoneticPr fontId="5"/>
  </si>
  <si>
    <t>　　　匹敵する気泡の出方、焼き色</t>
    <rPh sb="3" eb="5">
      <t>ヒッテキ</t>
    </rPh>
    <rPh sb="7" eb="9">
      <t>キホウ</t>
    </rPh>
    <rPh sb="10" eb="12">
      <t>デカタ</t>
    </rPh>
    <rPh sb="13" eb="14">
      <t>ヤ</t>
    </rPh>
    <rPh sb="15" eb="16">
      <t>イロ</t>
    </rPh>
    <phoneticPr fontId="5"/>
  </si>
  <si>
    <t>　　　3つに分類して管理します</t>
    <rPh sb="6" eb="8">
      <t>ブンルイ</t>
    </rPh>
    <rPh sb="10" eb="12">
      <t>カンリ</t>
    </rPh>
    <phoneticPr fontId="5"/>
  </si>
  <si>
    <t>加熱後に冷却し　　再加熱提供</t>
    <rPh sb="0" eb="2">
      <t>カネツ</t>
    </rPh>
    <rPh sb="2" eb="3">
      <t>ゴ</t>
    </rPh>
    <rPh sb="4" eb="6">
      <t>レイキャク</t>
    </rPh>
    <phoneticPr fontId="5"/>
  </si>
  <si>
    <r>
      <rPr>
        <b/>
        <sz val="11"/>
        <color indexed="10"/>
        <rFont val="ＭＳ Ｐゴシック"/>
        <family val="3"/>
        <charset val="128"/>
      </rPr>
      <t>速やかに冷却</t>
    </r>
    <r>
      <rPr>
        <sz val="11"/>
        <color theme="1"/>
        <rFont val="ＭＳ Ｐゴシック"/>
        <family val="3"/>
        <charset val="128"/>
        <scheme val="minor"/>
      </rPr>
      <t>できたか</t>
    </r>
    <rPh sb="0" eb="1">
      <t>スミ</t>
    </rPh>
    <rPh sb="4" eb="6">
      <t>レイキャク</t>
    </rPh>
    <phoneticPr fontId="5"/>
  </si>
  <si>
    <t>再加熱の温度・時間は満たされたか</t>
    <rPh sb="0" eb="3">
      <t>サイカネツ</t>
    </rPh>
    <rPh sb="4" eb="6">
      <t>オンド</t>
    </rPh>
    <rPh sb="7" eb="9">
      <t>ジカン</t>
    </rPh>
    <rPh sb="10" eb="11">
      <t>ミ</t>
    </rPh>
    <phoneticPr fontId="5"/>
  </si>
  <si>
    <t>　　　→定めた冷却方法と時間</t>
    <rPh sb="4" eb="5">
      <t>サダ</t>
    </rPh>
    <rPh sb="7" eb="9">
      <t>レイキャク</t>
    </rPh>
    <rPh sb="9" eb="11">
      <t>ホウホウ</t>
    </rPh>
    <rPh sb="12" eb="14">
      <t>ジカン</t>
    </rPh>
    <phoneticPr fontId="5"/>
  </si>
  <si>
    <t>食肉事故はこうして起こります</t>
    <rPh sb="0" eb="4">
      <t>ショクニクジコ</t>
    </rPh>
    <rPh sb="9" eb="10">
      <t>オ</t>
    </rPh>
    <phoneticPr fontId="83"/>
  </si>
  <si>
    <t>加熱用</t>
    <rPh sb="0" eb="3">
      <t>カネツヨウ</t>
    </rPh>
    <phoneticPr fontId="83"/>
  </si>
  <si>
    <t>内臓肉</t>
    <rPh sb="0" eb="2">
      <t>ナイゾウ</t>
    </rPh>
    <rPh sb="2" eb="3">
      <t>ニク</t>
    </rPh>
    <phoneticPr fontId="83"/>
  </si>
  <si>
    <t>精肉</t>
    <rPh sb="0" eb="2">
      <t>セイニク</t>
    </rPh>
    <phoneticPr fontId="83"/>
  </si>
  <si>
    <t>農場で元気に育つ</t>
    <rPh sb="0" eb="2">
      <t>ノウジョウ</t>
    </rPh>
    <rPh sb="3" eb="5">
      <t>ゲンキ</t>
    </rPh>
    <rPh sb="6" eb="7">
      <t>ソダ</t>
    </rPh>
    <phoneticPr fontId="83"/>
  </si>
  <si>
    <t>屠場で解体</t>
    <rPh sb="0" eb="2">
      <t>トジョウ</t>
    </rPh>
    <rPh sb="3" eb="5">
      <t>カイタイ</t>
    </rPh>
    <phoneticPr fontId="83"/>
  </si>
  <si>
    <t>しゃぶしゃぶ</t>
    <phoneticPr fontId="83"/>
  </si>
  <si>
    <t>焼肉</t>
    <rPh sb="0" eb="2">
      <t>ヤキニク</t>
    </rPh>
    <phoneticPr fontId="83"/>
  </si>
  <si>
    <t>ステーキ</t>
    <phoneticPr fontId="83"/>
  </si>
  <si>
    <t>もつ</t>
    <rPh sb="2" eb="3">
      <t>モ</t>
    </rPh>
    <phoneticPr fontId="83"/>
  </si>
  <si>
    <t>ホルモン</t>
    <phoneticPr fontId="83"/>
  </si>
  <si>
    <t>精肉工場</t>
    <rPh sb="0" eb="2">
      <t>セイニク</t>
    </rPh>
    <rPh sb="2" eb="4">
      <t>コウジョウ</t>
    </rPh>
    <phoneticPr fontId="83"/>
  </si>
  <si>
    <t>後工程のために定期的検査を実施する</t>
    <rPh sb="0" eb="3">
      <t>アトコウテイ</t>
    </rPh>
    <rPh sb="7" eb="12">
      <t>テイキテキケンサ</t>
    </rPh>
    <rPh sb="13" eb="15">
      <t>ジッシ</t>
    </rPh>
    <phoneticPr fontId="83"/>
  </si>
  <si>
    <t>産地や加工場が変わる時には、検査</t>
    <rPh sb="0" eb="2">
      <t>サンチ</t>
    </rPh>
    <rPh sb="3" eb="6">
      <t>カコウジョウ</t>
    </rPh>
    <rPh sb="7" eb="8">
      <t>カ</t>
    </rPh>
    <rPh sb="14" eb="16">
      <t>ケンサ</t>
    </rPh>
    <phoneticPr fontId="83"/>
  </si>
  <si>
    <t>食品事業者は、ハイリスクな食材を使っているという認識と自覚が常に必要です。</t>
    <rPh sb="0" eb="5">
      <t>ショクヒンジギョウシャ</t>
    </rPh>
    <rPh sb="13" eb="15">
      <t>ショクザイ</t>
    </rPh>
    <rPh sb="16" eb="17">
      <t>ツカ</t>
    </rPh>
    <rPh sb="24" eb="26">
      <t>ニンシキ</t>
    </rPh>
    <rPh sb="27" eb="29">
      <t>ジカク</t>
    </rPh>
    <rPh sb="30" eb="31">
      <t>ツネ</t>
    </rPh>
    <rPh sb="32" eb="34">
      <t>ヒツヨウ</t>
    </rPh>
    <phoneticPr fontId="8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</si>
</sst>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_);[Red]\(0\)"/>
  </numFmts>
  <fonts count="178">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sz val="10"/>
      <color rgb="FF666666"/>
      <name val="Arial"/>
      <family val="2"/>
    </font>
    <font>
      <b/>
      <u/>
      <sz val="12"/>
      <name val="ＭＳ Ｐゴシック"/>
      <family val="3"/>
      <charset val="128"/>
    </font>
    <font>
      <b/>
      <sz val="18"/>
      <name val="メイリオ"/>
      <family val="3"/>
      <charset val="128"/>
    </font>
    <font>
      <sz val="10"/>
      <color rgb="FF2B2B2B"/>
      <name val="游ゴシック"/>
      <family val="2"/>
      <charset val="128"/>
    </font>
    <font>
      <b/>
      <sz val="17"/>
      <name val="ＭＳ Ｐゴシック"/>
      <family val="3"/>
      <charset val="128"/>
    </font>
    <font>
      <u/>
      <sz val="11"/>
      <color theme="10"/>
      <name val="ＭＳ Ｐゴシック"/>
      <family val="3"/>
      <charset val="128"/>
      <scheme val="minor"/>
    </font>
    <font>
      <b/>
      <sz val="13"/>
      <color theme="1"/>
      <name val="游ゴシック"/>
      <family val="3"/>
      <charset val="128"/>
    </font>
    <font>
      <b/>
      <sz val="17"/>
      <name val="Microsoft YaHei"/>
      <family val="2"/>
      <charset val="134"/>
    </font>
    <font>
      <b/>
      <sz val="16"/>
      <name val="メイリオ"/>
      <family val="3"/>
      <charset val="128"/>
    </font>
    <font>
      <b/>
      <sz val="14"/>
      <color rgb="FF0070C0"/>
      <name val="ＭＳ Ｐゴシック"/>
      <family val="3"/>
      <charset val="128"/>
    </font>
    <font>
      <b/>
      <sz val="19"/>
      <color rgb="FF000000"/>
      <name val="メイリオ"/>
      <family val="3"/>
      <charset val="128"/>
    </font>
    <font>
      <b/>
      <sz val="14"/>
      <color indexed="10"/>
      <name val="HG創英ﾌﾟﾚｾﾞﾝｽEB"/>
      <family val="1"/>
      <charset val="128"/>
    </font>
    <font>
      <sz val="14"/>
      <color indexed="8"/>
      <name val="游ゴシック"/>
      <family val="3"/>
      <charset val="128"/>
    </font>
    <font>
      <b/>
      <sz val="12"/>
      <color indexed="10"/>
      <name val="HG創英ﾌﾟﾚｾﾞﾝｽEB"/>
      <family val="1"/>
      <charset val="128"/>
    </font>
    <font>
      <sz val="20"/>
      <color rgb="FF000000"/>
      <name val="ＭＳ Ｐゴシック"/>
      <family val="3"/>
      <charset val="128"/>
    </font>
    <font>
      <b/>
      <sz val="14"/>
      <color rgb="FF000000"/>
      <name val="ＭＳ Ｐゴシック"/>
      <family val="3"/>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color indexed="8"/>
      <name val="ＭＳ Ｐゴシック"/>
      <family val="3"/>
      <charset val="128"/>
    </font>
    <font>
      <b/>
      <sz val="17.5"/>
      <name val="ＭＳ Ｐゴシック"/>
      <family val="3"/>
      <charset val="128"/>
    </font>
    <font>
      <b/>
      <sz val="17"/>
      <name val="メイリオ"/>
      <family val="3"/>
      <charset val="128"/>
    </font>
    <font>
      <sz val="20"/>
      <color theme="1"/>
      <name val="ＭＳ Ｐゴシック"/>
      <family val="3"/>
      <charset val="128"/>
      <scheme val="minor"/>
    </font>
    <font>
      <b/>
      <sz val="14"/>
      <color indexed="18"/>
      <name val="游ゴシック"/>
      <family val="3"/>
      <charset val="128"/>
    </font>
    <font>
      <sz val="10"/>
      <color indexed="8"/>
      <name val="ＭＳ 明朝"/>
      <family val="1"/>
      <charset val="128"/>
    </font>
    <font>
      <sz val="10"/>
      <color indexed="8"/>
      <name val="Arial"/>
      <family val="2"/>
    </font>
    <font>
      <b/>
      <u/>
      <sz val="12"/>
      <color indexed="62"/>
      <name val="ＭＳ Ｐゴシック"/>
      <family val="3"/>
      <charset val="128"/>
    </font>
    <font>
      <b/>
      <sz val="11"/>
      <color indexed="62"/>
      <name val="ＭＳ Ｐゴシック"/>
      <family val="3"/>
      <charset val="128"/>
    </font>
    <font>
      <b/>
      <u/>
      <sz val="14"/>
      <color indexed="30"/>
      <name val="ＭＳ Ｐゴシック"/>
      <family val="3"/>
      <charset val="128"/>
    </font>
    <font>
      <u/>
      <sz val="14"/>
      <color indexed="30"/>
      <name val="ＭＳ Ｐゴシック"/>
      <family val="3"/>
      <charset val="128"/>
    </font>
    <font>
      <sz val="11"/>
      <color indexed="62"/>
      <name val="ＭＳ Ｐゴシック"/>
      <family val="3"/>
      <charset val="128"/>
    </font>
    <font>
      <b/>
      <sz val="11"/>
      <color indexed="60"/>
      <name val="ＭＳ Ｐゴシック"/>
      <family val="3"/>
      <charset val="128"/>
    </font>
    <font>
      <sz val="18"/>
      <color theme="1"/>
      <name val="ＭＳ Ｐゴシック"/>
      <family val="3"/>
      <charset val="128"/>
      <scheme val="minor"/>
    </font>
    <font>
      <b/>
      <sz val="14"/>
      <color theme="1"/>
      <name val="ＭＳ Ｐゴシック"/>
      <family val="3"/>
      <charset val="128"/>
      <scheme val="minor"/>
    </font>
    <font>
      <sz val="16"/>
      <color theme="1"/>
      <name val="ＭＳ Ｐゴシック"/>
      <family val="3"/>
      <charset val="128"/>
      <scheme val="minor"/>
    </font>
    <font>
      <b/>
      <sz val="22"/>
      <color rgb="FFFF0000"/>
      <name val="ＭＳ Ｐゴシック"/>
      <family val="3"/>
      <charset val="128"/>
      <scheme val="minor"/>
    </font>
    <font>
      <sz val="11"/>
      <color theme="0" tint="-4.9989318521683403E-2"/>
      <name val="ＭＳ Ｐゴシック"/>
      <family val="3"/>
      <charset val="128"/>
      <scheme val="minor"/>
    </font>
    <font>
      <b/>
      <u/>
      <sz val="26"/>
      <color rgb="FFFFFF00"/>
      <name val="ＭＳ Ｐゴシック"/>
      <family val="3"/>
      <charset val="128"/>
      <scheme val="minor"/>
    </font>
  </fonts>
  <fills count="43">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rgb="FFDFEAFF"/>
        <bgColor indexed="64"/>
      </patternFill>
    </fill>
    <fill>
      <patternFill patternType="solid">
        <fgColor theme="5" tint="0.79998168889431442"/>
        <bgColor indexed="64"/>
      </patternFill>
    </fill>
    <fill>
      <patternFill patternType="solid">
        <fgColor rgb="FF95F963"/>
        <bgColor indexed="64"/>
      </patternFill>
    </fill>
    <fill>
      <patternFill patternType="solid">
        <fgColor rgb="FF00B0F0"/>
        <bgColor indexed="64"/>
      </patternFill>
    </fill>
    <fill>
      <patternFill patternType="solid">
        <fgColor rgb="FF3399FF"/>
        <bgColor indexed="64"/>
      </patternFill>
    </fill>
  </fills>
  <borders count="298">
    <border>
      <left/>
      <right/>
      <top/>
      <bottom/>
      <diagonal/>
    </border>
    <border>
      <left style="medium">
        <color indexed="12"/>
      </left>
      <right style="medium">
        <color indexed="12"/>
      </right>
      <top/>
      <bottom/>
      <diagonal/>
    </border>
    <border>
      <left style="medium">
        <color indexed="48"/>
      </left>
      <right style="medium">
        <color indexed="23"/>
      </right>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12"/>
      </left>
      <right style="medium">
        <color indexed="23"/>
      </right>
      <top/>
      <bottom style="medium">
        <color indexed="23"/>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55"/>
      </left>
      <right style="medium">
        <color indexed="55"/>
      </right>
      <top/>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23"/>
      </left>
      <right/>
      <top/>
      <bottom style="medium">
        <color indexed="23"/>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medium">
        <color indexed="64"/>
      </left>
      <right style="thin">
        <color indexed="64"/>
      </right>
      <top/>
      <bottom style="thin">
        <color indexed="64"/>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theme="3"/>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12"/>
      </left>
      <right style="thin">
        <color indexed="12"/>
      </right>
      <top style="medium">
        <color auto="1"/>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ck">
        <color indexed="23"/>
      </left>
      <right style="thin">
        <color indexed="23"/>
      </right>
      <top style="thin">
        <color indexed="23"/>
      </top>
      <bottom style="thin">
        <color indexed="23"/>
      </bottom>
      <diagonal/>
    </border>
    <border>
      <left style="medium">
        <color indexed="23"/>
      </left>
      <right/>
      <top style="medium">
        <color indexed="23"/>
      </top>
      <bottom style="medium">
        <color indexed="23"/>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right/>
      <top style="thin">
        <color indexed="64"/>
      </top>
      <bottom style="medium">
        <color indexed="64"/>
      </bottom>
      <diagonal/>
    </border>
    <border>
      <left/>
      <right/>
      <top style="thin">
        <color indexed="12"/>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right style="medium">
        <color theme="3"/>
      </right>
      <top style="thin">
        <color theme="3"/>
      </top>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medium">
        <color theme="3"/>
      </left>
      <right style="thin">
        <color indexed="64"/>
      </right>
      <top/>
      <bottom/>
      <diagonal/>
    </border>
    <border>
      <left/>
      <right style="medium">
        <color theme="3"/>
      </right>
      <top style="medium">
        <color theme="3"/>
      </top>
      <bottom/>
      <diagonal/>
    </border>
    <border>
      <left style="medium">
        <color theme="3"/>
      </left>
      <right style="thin">
        <color indexed="64"/>
      </right>
      <top style="medium">
        <color theme="3"/>
      </top>
      <bottom/>
      <diagonal/>
    </border>
    <border>
      <left style="medium">
        <color theme="3"/>
      </left>
      <right style="thin">
        <color indexed="64"/>
      </right>
      <top/>
      <bottom style="medium">
        <color theme="3"/>
      </bottom>
      <diagonal/>
    </border>
    <border>
      <left style="thin">
        <color indexed="64"/>
      </left>
      <right style="medium">
        <color theme="3"/>
      </right>
      <top/>
      <bottom style="thin">
        <color indexed="64"/>
      </bottom>
      <diagonal/>
    </border>
    <border>
      <left style="medium">
        <color theme="3"/>
      </left>
      <right style="medium">
        <color indexed="12"/>
      </right>
      <top/>
      <bottom style="thin">
        <color indexed="64"/>
      </bottom>
      <diagonal/>
    </border>
    <border>
      <left/>
      <right style="medium">
        <color theme="3"/>
      </right>
      <top style="thin">
        <color theme="3"/>
      </top>
      <bottom style="medium">
        <color theme="3"/>
      </bottom>
      <diagonal/>
    </border>
    <border>
      <left style="thin">
        <color theme="3"/>
      </left>
      <right style="medium">
        <color theme="3"/>
      </right>
      <top style="thin">
        <color theme="3"/>
      </top>
      <bottom style="thin">
        <color theme="3"/>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rgb="FF002060"/>
      </left>
      <right style="medium">
        <color rgb="FF002060"/>
      </right>
      <top style="medium">
        <color rgb="FF002060"/>
      </top>
      <bottom style="thin">
        <color rgb="FF002060"/>
      </bottom>
      <diagonal/>
    </border>
    <border>
      <left style="medium">
        <color rgb="FF002060"/>
      </left>
      <right style="medium">
        <color rgb="FF002060"/>
      </right>
      <top style="thin">
        <color rgb="FF002060"/>
      </top>
      <bottom style="thin">
        <color rgb="FF002060"/>
      </bottom>
      <diagonal/>
    </border>
    <border>
      <left style="medium">
        <color rgb="FF002060"/>
      </left>
      <right style="medium">
        <color rgb="FF002060"/>
      </right>
      <top style="thin">
        <color rgb="FF002060"/>
      </top>
      <bottom style="medium">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style="thick">
        <color indexed="56"/>
      </left>
      <right/>
      <top style="thick">
        <color indexed="56"/>
      </top>
      <bottom/>
      <diagonal/>
    </border>
    <border>
      <left/>
      <right/>
      <top style="thick">
        <color indexed="56"/>
      </top>
      <bottom/>
      <diagonal/>
    </border>
    <border>
      <left/>
      <right style="thick">
        <color indexed="56"/>
      </right>
      <top style="thick">
        <color indexed="56"/>
      </top>
      <bottom/>
      <diagonal/>
    </border>
    <border>
      <left style="thick">
        <color indexed="56"/>
      </left>
      <right/>
      <top/>
      <bottom/>
      <diagonal/>
    </border>
    <border>
      <left/>
      <right style="thick">
        <color indexed="56"/>
      </right>
      <top/>
      <bottom/>
      <diagonal/>
    </border>
    <border>
      <left style="thick">
        <color indexed="56"/>
      </left>
      <right/>
      <top/>
      <bottom style="thick">
        <color indexed="56"/>
      </bottom>
      <diagonal/>
    </border>
    <border>
      <left/>
      <right/>
      <top/>
      <bottom style="thick">
        <color indexed="56"/>
      </bottom>
      <diagonal/>
    </border>
    <border>
      <left/>
      <right style="thick">
        <color indexed="56"/>
      </right>
      <top/>
      <bottom style="thick">
        <color indexed="56"/>
      </bottom>
      <diagonal/>
    </border>
    <border>
      <left/>
      <right style="thin">
        <color indexed="64"/>
      </right>
      <top style="thin">
        <color theme="3"/>
      </top>
      <bottom style="medium">
        <color theme="3"/>
      </bottom>
      <diagonal/>
    </border>
    <border>
      <left/>
      <right style="medium">
        <color theme="3"/>
      </right>
      <top style="medium">
        <color auto="1"/>
      </top>
      <bottom/>
      <diagonal/>
    </border>
    <border>
      <left style="thick">
        <color indexed="64"/>
      </left>
      <right/>
      <top/>
      <bottom/>
      <diagonal/>
    </border>
    <border>
      <left style="medium">
        <color indexed="53"/>
      </left>
      <right/>
      <top style="thick">
        <color indexed="56"/>
      </top>
      <bottom/>
      <diagonal/>
    </border>
    <border>
      <left/>
      <right style="medium">
        <color indexed="53"/>
      </right>
      <top style="thick">
        <color indexed="56"/>
      </top>
      <bottom/>
      <diagonal/>
    </border>
    <border>
      <left style="medium">
        <color indexed="53"/>
      </left>
      <right/>
      <top/>
      <bottom/>
      <diagonal/>
    </border>
    <border>
      <left/>
      <right style="medium">
        <color indexed="53"/>
      </right>
      <top/>
      <bottom/>
      <diagonal/>
    </border>
    <border>
      <left style="medium">
        <color indexed="53"/>
      </left>
      <right/>
      <top/>
      <bottom style="medium">
        <color indexed="53"/>
      </bottom>
      <diagonal/>
    </border>
    <border>
      <left/>
      <right/>
      <top/>
      <bottom style="medium">
        <color indexed="53"/>
      </bottom>
      <diagonal/>
    </border>
    <border>
      <left/>
      <right style="medium">
        <color indexed="53"/>
      </right>
      <top/>
      <bottom style="medium">
        <color indexed="53"/>
      </bottom>
      <diagonal/>
    </border>
    <border>
      <left style="medium">
        <color indexed="60"/>
      </left>
      <right style="hair">
        <color indexed="60"/>
      </right>
      <top style="medium">
        <color indexed="60"/>
      </top>
      <bottom/>
      <diagonal/>
    </border>
    <border>
      <left style="hair">
        <color indexed="60"/>
      </left>
      <right style="hair">
        <color indexed="60"/>
      </right>
      <top style="medium">
        <color indexed="60"/>
      </top>
      <bottom/>
      <diagonal/>
    </border>
    <border>
      <left style="hair">
        <color indexed="60"/>
      </left>
      <right style="medium">
        <color indexed="60"/>
      </right>
      <top style="medium">
        <color indexed="60"/>
      </top>
      <bottom/>
      <diagonal/>
    </border>
    <border>
      <left style="medium">
        <color indexed="60"/>
      </left>
      <right style="medium">
        <color indexed="60"/>
      </right>
      <top style="medium">
        <color indexed="60"/>
      </top>
      <bottom/>
      <diagonal/>
    </border>
    <border>
      <left style="medium">
        <color indexed="60"/>
      </left>
      <right style="hair">
        <color indexed="60"/>
      </right>
      <top/>
      <bottom/>
      <diagonal/>
    </border>
    <border>
      <left style="hair">
        <color indexed="60"/>
      </left>
      <right style="hair">
        <color indexed="60"/>
      </right>
      <top/>
      <bottom/>
      <diagonal/>
    </border>
    <border>
      <left style="hair">
        <color indexed="60"/>
      </left>
      <right style="medium">
        <color indexed="60"/>
      </right>
      <top/>
      <bottom/>
      <diagonal/>
    </border>
    <border>
      <left style="medium">
        <color indexed="60"/>
      </left>
      <right style="medium">
        <color indexed="60"/>
      </right>
      <top/>
      <bottom/>
      <diagonal/>
    </border>
    <border>
      <left style="medium">
        <color indexed="60"/>
      </left>
      <right style="medium">
        <color indexed="60"/>
      </right>
      <top/>
      <bottom style="medium">
        <color indexed="60"/>
      </bottom>
      <diagonal/>
    </border>
    <border>
      <left style="medium">
        <color indexed="60"/>
      </left>
      <right style="hair">
        <color indexed="60"/>
      </right>
      <top/>
      <bottom style="medium">
        <color indexed="60"/>
      </bottom>
      <diagonal/>
    </border>
    <border>
      <left style="hair">
        <color indexed="60"/>
      </left>
      <right style="hair">
        <color indexed="60"/>
      </right>
      <top/>
      <bottom style="medium">
        <color indexed="60"/>
      </bottom>
      <diagonal/>
    </border>
    <border>
      <left style="hair">
        <color indexed="60"/>
      </left>
      <right style="medium">
        <color indexed="60"/>
      </right>
      <top/>
      <bottom style="medium">
        <color indexed="60"/>
      </bottom>
      <diagonal/>
    </border>
    <border>
      <left style="medium">
        <color indexed="60"/>
      </left>
      <right/>
      <top style="medium">
        <color indexed="60"/>
      </top>
      <bottom/>
      <diagonal/>
    </border>
    <border>
      <left/>
      <right/>
      <top style="medium">
        <color indexed="60"/>
      </top>
      <bottom/>
      <diagonal/>
    </border>
    <border>
      <left/>
      <right style="medium">
        <color indexed="60"/>
      </right>
      <top style="medium">
        <color indexed="60"/>
      </top>
      <bottom/>
      <diagonal/>
    </border>
    <border>
      <left style="medium">
        <color indexed="60"/>
      </left>
      <right/>
      <top/>
      <bottom/>
      <diagonal/>
    </border>
    <border>
      <left/>
      <right style="medium">
        <color indexed="60"/>
      </right>
      <top/>
      <bottom/>
      <diagonal/>
    </border>
    <border>
      <left style="medium">
        <color indexed="60"/>
      </left>
      <right/>
      <top/>
      <bottom style="medium">
        <color indexed="60"/>
      </bottom>
      <diagonal/>
    </border>
    <border>
      <left/>
      <right/>
      <top/>
      <bottom style="medium">
        <color indexed="60"/>
      </bottom>
      <diagonal/>
    </border>
    <border>
      <left/>
      <right style="medium">
        <color indexed="60"/>
      </right>
      <top/>
      <bottom style="medium">
        <color indexed="60"/>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7" fillId="0" borderId="0">
      <alignment vertical="center"/>
    </xf>
    <xf numFmtId="0" fontId="6" fillId="0" borderId="0"/>
    <xf numFmtId="0" fontId="67" fillId="0" borderId="0">
      <alignment vertical="center"/>
    </xf>
    <xf numFmtId="0" fontId="6" fillId="0" borderId="0"/>
    <xf numFmtId="0" fontId="67" fillId="0" borderId="0">
      <alignment vertical="center"/>
    </xf>
    <xf numFmtId="0" fontId="67" fillId="0" borderId="0">
      <alignment vertical="center"/>
    </xf>
    <xf numFmtId="0" fontId="67" fillId="0" borderId="0">
      <alignment vertical="center"/>
    </xf>
    <xf numFmtId="0" fontId="67" fillId="0" borderId="0">
      <alignment vertical="center"/>
    </xf>
    <xf numFmtId="0" fontId="67" fillId="0" borderId="0">
      <alignment vertical="center"/>
    </xf>
    <xf numFmtId="0" fontId="67" fillId="0" borderId="0">
      <alignment vertical="center"/>
    </xf>
    <xf numFmtId="0" fontId="3" fillId="0" borderId="0">
      <alignment vertical="center"/>
    </xf>
    <xf numFmtId="0" fontId="4" fillId="0" borderId="0">
      <alignment vertical="center"/>
    </xf>
    <xf numFmtId="0" fontId="67"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5" fillId="0" borderId="0"/>
    <xf numFmtId="0" fontId="106" fillId="0" borderId="0" applyNumberFormat="0" applyFill="0" applyBorder="0" applyAlignment="0" applyProtection="0"/>
    <xf numFmtId="0" fontId="105" fillId="0" borderId="0"/>
    <xf numFmtId="0" fontId="145" fillId="0" borderId="0" applyNumberFormat="0" applyFill="0" applyBorder="0" applyAlignment="0" applyProtection="0">
      <alignment vertical="center"/>
    </xf>
  </cellStyleXfs>
  <cellXfs count="919">
    <xf numFmtId="0" fontId="0" fillId="0" borderId="0" xfId="0">
      <alignment vertical="center"/>
    </xf>
    <xf numFmtId="0" fontId="6" fillId="0" borderId="0" xfId="2">
      <alignment vertical="center"/>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3" xfId="2" applyBorder="1">
      <alignment vertical="center"/>
    </xf>
    <xf numFmtId="0" fontId="21" fillId="5" borderId="5" xfId="2" applyFont="1" applyFill="1" applyBorder="1" applyAlignment="1">
      <alignment horizontal="center" vertical="center"/>
    </xf>
    <xf numFmtId="0" fontId="21" fillId="5" borderId="2" xfId="2" applyFont="1" applyFill="1" applyBorder="1" applyAlignment="1">
      <alignment horizontal="center" vertical="center"/>
    </xf>
    <xf numFmtId="0" fontId="21" fillId="0" borderId="5" xfId="2" applyFont="1" applyBorder="1" applyAlignment="1">
      <alignment horizontal="center" vertical="center"/>
    </xf>
    <xf numFmtId="0" fontId="21" fillId="5" borderId="6" xfId="2" applyFont="1" applyFill="1" applyBorder="1" applyAlignment="1">
      <alignment horizontal="center" vertical="center"/>
    </xf>
    <xf numFmtId="177" fontId="16" fillId="5" borderId="7" xfId="2" applyNumberFormat="1" applyFont="1" applyFill="1" applyBorder="1" applyAlignment="1">
      <alignment horizontal="center" vertical="center" wrapText="1"/>
    </xf>
    <xf numFmtId="0" fontId="21" fillId="5" borderId="3" xfId="2" applyFont="1" applyFill="1" applyBorder="1" applyAlignment="1">
      <alignment horizontal="center" vertical="center"/>
    </xf>
    <xf numFmtId="0" fontId="6" fillId="5" borderId="6" xfId="2" applyFill="1" applyBorder="1">
      <alignment vertical="center"/>
    </xf>
    <xf numFmtId="0" fontId="6" fillId="5" borderId="7" xfId="2" applyFill="1" applyBorder="1">
      <alignment vertical="center"/>
    </xf>
    <xf numFmtId="0" fontId="6" fillId="5" borderId="3" xfId="2" applyFill="1" applyBorder="1">
      <alignment vertical="center"/>
    </xf>
    <xf numFmtId="0" fontId="6" fillId="5" borderId="8" xfId="2" applyFill="1" applyBorder="1">
      <alignment vertical="center"/>
    </xf>
    <xf numFmtId="0" fontId="6" fillId="0" borderId="8" xfId="2" applyBorder="1">
      <alignment vertical="center"/>
    </xf>
    <xf numFmtId="0" fontId="6" fillId="5" borderId="9" xfId="2" applyFill="1" applyBorder="1">
      <alignment vertical="center"/>
    </xf>
    <xf numFmtId="0" fontId="6" fillId="5" borderId="10" xfId="2" applyFill="1" applyBorder="1">
      <alignment vertical="center"/>
    </xf>
    <xf numFmtId="0" fontId="6" fillId="5" borderId="11" xfId="2" applyFill="1" applyBorder="1">
      <alignment vertical="center"/>
    </xf>
    <xf numFmtId="0" fontId="6" fillId="0" borderId="12" xfId="2" applyBorder="1">
      <alignment vertical="center"/>
    </xf>
    <xf numFmtId="0" fontId="6" fillId="0" borderId="13" xfId="2" applyBorder="1">
      <alignment vertical="center"/>
    </xf>
    <xf numFmtId="0" fontId="6" fillId="0" borderId="14" xfId="2" applyBorder="1">
      <alignment vertical="center"/>
    </xf>
    <xf numFmtId="0" fontId="23"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4" fillId="5" borderId="0" xfId="2" applyNumberFormat="1" applyFont="1" applyFill="1" applyAlignment="1">
      <alignment horizontal="center" vertical="center"/>
    </xf>
    <xf numFmtId="0" fontId="6" fillId="0" borderId="0" xfId="2" applyAlignment="1">
      <alignment horizontal="center" vertical="center"/>
    </xf>
    <xf numFmtId="0" fontId="24" fillId="0" borderId="0" xfId="2" applyFont="1" applyAlignment="1">
      <alignment horizontal="center" vertical="center"/>
    </xf>
    <xf numFmtId="0" fontId="8" fillId="5" borderId="0" xfId="1" applyFill="1" applyAlignment="1" applyProtection="1">
      <alignment vertical="center" wrapText="1"/>
    </xf>
    <xf numFmtId="0" fontId="6" fillId="5" borderId="0" xfId="2" applyFill="1" applyAlignment="1">
      <alignment vertical="center" wrapText="1"/>
    </xf>
    <xf numFmtId="0" fontId="32" fillId="8" borderId="22" xfId="17" applyFont="1" applyFill="1" applyBorder="1" applyAlignment="1">
      <alignment horizontal="left" vertical="center"/>
    </xf>
    <xf numFmtId="0" fontId="32" fillId="8" borderId="23" xfId="17" applyFont="1" applyFill="1" applyBorder="1" applyAlignment="1">
      <alignment horizontal="center" vertical="center"/>
    </xf>
    <xf numFmtId="0" fontId="32" fillId="8" borderId="23" xfId="2" applyFont="1" applyFill="1" applyBorder="1" applyAlignment="1">
      <alignment horizontal="center" vertical="center"/>
    </xf>
    <xf numFmtId="0" fontId="33" fillId="8" borderId="23" xfId="2" applyFont="1" applyFill="1" applyBorder="1" applyAlignment="1">
      <alignment horizontal="center" vertical="center"/>
    </xf>
    <xf numFmtId="0" fontId="33" fillId="8" borderId="24" xfId="2" applyFont="1" applyFill="1" applyBorder="1" applyAlignment="1">
      <alignment horizontal="center" vertical="center"/>
    </xf>
    <xf numFmtId="0" fontId="1" fillId="0" borderId="0" xfId="17">
      <alignment vertical="center"/>
    </xf>
    <xf numFmtId="0" fontId="39" fillId="0" borderId="0" xfId="17" applyFont="1">
      <alignment vertical="center"/>
    </xf>
    <xf numFmtId="0" fontId="33" fillId="8" borderId="25" xfId="2" applyFont="1" applyFill="1" applyBorder="1" applyAlignment="1">
      <alignment horizontal="center" vertical="center"/>
    </xf>
    <xf numFmtId="0" fontId="33" fillId="8" borderId="26" xfId="2" applyFont="1" applyFill="1" applyBorder="1" applyAlignment="1">
      <alignment horizontal="center" vertical="center"/>
    </xf>
    <xf numFmtId="0" fontId="1" fillId="9" borderId="26" xfId="17" applyFill="1" applyBorder="1">
      <alignment vertical="center"/>
    </xf>
    <xf numFmtId="0" fontId="36" fillId="0" borderId="0" xfId="17" applyFont="1" applyAlignment="1">
      <alignment horizontal="center" vertical="center"/>
    </xf>
    <xf numFmtId="0" fontId="8" fillId="0" borderId="25" xfId="1" applyFill="1" applyBorder="1" applyAlignment="1" applyProtection="1">
      <alignment vertical="center"/>
    </xf>
    <xf numFmtId="0" fontId="1" fillId="9" borderId="26" xfId="17" applyFill="1" applyBorder="1" applyAlignment="1">
      <alignment horizontal="center" vertical="center"/>
    </xf>
    <xf numFmtId="0" fontId="8" fillId="9" borderId="0" xfId="1" applyFill="1" applyBorder="1" applyAlignment="1" applyProtection="1">
      <alignment vertical="center" wrapText="1"/>
    </xf>
    <xf numFmtId="0" fontId="6" fillId="9" borderId="26" xfId="2" applyFill="1" applyBorder="1" applyAlignment="1">
      <alignment vertical="center" wrapText="1"/>
    </xf>
    <xf numFmtId="0" fontId="44" fillId="0" borderId="0" xfId="17" applyFont="1" applyAlignment="1">
      <alignment vertical="center" wrapText="1"/>
    </xf>
    <xf numFmtId="0" fontId="46" fillId="0" borderId="0" xfId="17" applyFont="1" applyAlignment="1">
      <alignment horizontal="left" vertical="center"/>
    </xf>
    <xf numFmtId="0" fontId="36" fillId="0" borderId="0" xfId="17" applyFont="1" applyAlignment="1">
      <alignment vertical="top" wrapText="1"/>
    </xf>
    <xf numFmtId="0" fontId="7" fillId="3" borderId="16" xfId="17" applyFont="1" applyFill="1" applyBorder="1" applyAlignment="1">
      <alignment horizontal="center" vertical="center" wrapText="1"/>
    </xf>
    <xf numFmtId="0" fontId="7" fillId="3" borderId="15" xfId="17" applyFont="1" applyFill="1" applyBorder="1" applyAlignment="1">
      <alignment horizontal="center" vertical="center" wrapText="1"/>
    </xf>
    <xf numFmtId="0" fontId="7" fillId="3" borderId="17" xfId="17" applyFont="1" applyFill="1" applyBorder="1" applyAlignment="1">
      <alignment horizontal="center" vertical="center" wrapText="1"/>
    </xf>
    <xf numFmtId="0" fontId="7" fillId="3" borderId="18" xfId="17" applyFont="1" applyFill="1" applyBorder="1" applyAlignment="1">
      <alignment horizontal="center" vertical="center" wrapText="1"/>
    </xf>
    <xf numFmtId="0" fontId="13" fillId="3" borderId="18" xfId="17" applyFont="1" applyFill="1" applyBorder="1" applyAlignment="1">
      <alignment horizontal="center" vertical="center" wrapText="1"/>
    </xf>
    <xf numFmtId="0" fontId="57" fillId="3" borderId="18" xfId="17" applyFont="1" applyFill="1" applyBorder="1" applyAlignment="1">
      <alignment horizontal="center" vertical="center" wrapText="1"/>
    </xf>
    <xf numFmtId="0" fontId="7" fillId="3" borderId="1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1" fillId="0" borderId="0" xfId="2" applyFont="1" applyAlignment="1">
      <alignment vertical="top" wrapText="1"/>
    </xf>
    <xf numFmtId="0" fontId="6" fillId="2" borderId="31" xfId="2" applyFill="1" applyBorder="1" applyAlignment="1">
      <alignment vertical="top" wrapText="1"/>
    </xf>
    <xf numFmtId="0" fontId="0" fillId="0" borderId="33" xfId="0" applyBorder="1">
      <alignment vertical="center"/>
    </xf>
    <xf numFmtId="0" fontId="14" fillId="0" borderId="33" xfId="0" applyFont="1" applyBorder="1">
      <alignment vertical="center"/>
    </xf>
    <xf numFmtId="0" fontId="0" fillId="0" borderId="34" xfId="0" applyBorder="1">
      <alignment vertical="center"/>
    </xf>
    <xf numFmtId="0" fontId="0" fillId="0" borderId="28" xfId="0" applyBorder="1">
      <alignment vertical="center"/>
    </xf>
    <xf numFmtId="0" fontId="6" fillId="18" borderId="0" xfId="2" applyFill="1">
      <alignment vertical="center"/>
    </xf>
    <xf numFmtId="0" fontId="0" fillId="18" borderId="0" xfId="0" applyFill="1">
      <alignment vertical="center"/>
    </xf>
    <xf numFmtId="0" fontId="1" fillId="5" borderId="0" xfId="2" applyFont="1" applyFill="1">
      <alignment vertical="center"/>
    </xf>
    <xf numFmtId="0" fontId="0" fillId="0" borderId="33" xfId="0" applyBorder="1" applyAlignment="1">
      <alignment vertical="top"/>
    </xf>
    <xf numFmtId="0" fontId="0" fillId="0" borderId="0" xfId="0" applyAlignment="1">
      <alignment vertical="top"/>
    </xf>
    <xf numFmtId="0" fontId="0" fillId="0" borderId="0" xfId="0" applyAlignment="1">
      <alignment horizontal="left" vertical="center"/>
    </xf>
    <xf numFmtId="0" fontId="70" fillId="0" borderId="0" xfId="0" applyFont="1" applyAlignment="1">
      <alignment horizontal="left" vertical="center"/>
    </xf>
    <xf numFmtId="0" fontId="71" fillId="0" borderId="0" xfId="0" applyFont="1" applyAlignment="1">
      <alignment horizontal="center" vertical="center" wrapText="1"/>
    </xf>
    <xf numFmtId="0" fontId="71" fillId="0" borderId="0" xfId="0" applyFont="1" applyAlignment="1">
      <alignment horizontal="left" vertical="center" wrapText="1"/>
    </xf>
    <xf numFmtId="0" fontId="81" fillId="0" borderId="0" xfId="17" applyFont="1">
      <alignment vertical="center"/>
    </xf>
    <xf numFmtId="0" fontId="80" fillId="0" borderId="0" xfId="2" applyFont="1">
      <alignment vertical="center"/>
    </xf>
    <xf numFmtId="0" fontId="82" fillId="19" borderId="65" xfId="0" applyFont="1" applyFill="1" applyBorder="1" applyAlignment="1">
      <alignment horizontal="center" vertical="center" wrapText="1"/>
    </xf>
    <xf numFmtId="14" fontId="6" fillId="0" borderId="0" xfId="2" applyNumberFormat="1">
      <alignment vertical="center"/>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29" fillId="0" borderId="4" xfId="0" applyFont="1" applyBorder="1" applyAlignment="1">
      <alignment horizontal="center" vertical="center" wrapText="1"/>
    </xf>
    <xf numFmtId="0" fontId="89" fillId="0" borderId="0" xfId="2" applyFont="1" applyAlignment="1">
      <alignment horizontal="center" vertical="center"/>
    </xf>
    <xf numFmtId="14" fontId="88" fillId="0" borderId="0" xfId="2" applyNumberFormat="1" applyFont="1" applyAlignment="1">
      <alignment horizontal="center" vertical="center"/>
    </xf>
    <xf numFmtId="0" fontId="8" fillId="0" borderId="0" xfId="1" applyAlignment="1" applyProtection="1">
      <alignment vertical="center" wrapText="1"/>
    </xf>
    <xf numFmtId="0" fontId="6" fillId="0" borderId="32" xfId="0" applyFont="1" applyBorder="1">
      <alignment vertical="center"/>
    </xf>
    <xf numFmtId="0" fontId="6" fillId="0" borderId="23" xfId="0" applyFont="1" applyBorder="1">
      <alignment vertical="center"/>
    </xf>
    <xf numFmtId="0" fontId="6" fillId="0" borderId="33" xfId="0" applyFont="1" applyBorder="1">
      <alignment vertical="center"/>
    </xf>
    <xf numFmtId="0" fontId="6" fillId="0" borderId="0" xfId="0" applyFont="1">
      <alignment vertical="center"/>
    </xf>
    <xf numFmtId="0" fontId="87" fillId="0" borderId="33" xfId="0" applyFont="1" applyBorder="1">
      <alignment vertical="center"/>
    </xf>
    <xf numFmtId="0" fontId="87" fillId="0" borderId="0" xfId="0" applyFont="1">
      <alignment vertical="center"/>
    </xf>
    <xf numFmtId="0" fontId="87" fillId="5" borderId="33" xfId="0" applyFont="1" applyFill="1" applyBorder="1">
      <alignment vertical="center"/>
    </xf>
    <xf numFmtId="0" fontId="87" fillId="5" borderId="0" xfId="0" applyFont="1" applyFill="1">
      <alignment vertical="center"/>
    </xf>
    <xf numFmtId="0" fontId="6" fillId="5" borderId="73" xfId="2" applyFill="1" applyBorder="1">
      <alignment vertical="center"/>
    </xf>
    <xf numFmtId="0" fontId="6" fillId="0" borderId="73" xfId="2" applyBorder="1">
      <alignment vertical="center"/>
    </xf>
    <xf numFmtId="0" fontId="6" fillId="0" borderId="0" xfId="2" applyAlignment="1">
      <alignment horizontal="left" vertical="top"/>
    </xf>
    <xf numFmtId="0" fontId="6" fillId="27" borderId="78" xfId="2" applyFill="1" applyBorder="1" applyAlignment="1">
      <alignment horizontal="left" vertical="top"/>
    </xf>
    <xf numFmtId="0" fontId="8" fillId="27" borderId="77" xfId="1" applyFill="1" applyBorder="1" applyAlignment="1" applyProtection="1">
      <alignment horizontal="left" vertical="top"/>
    </xf>
    <xf numFmtId="0" fontId="81" fillId="0" borderId="0" xfId="17" applyFont="1" applyAlignment="1">
      <alignment horizontal="left" vertical="center"/>
    </xf>
    <xf numFmtId="0" fontId="88" fillId="20" borderId="21" xfId="2" applyFont="1" applyFill="1" applyBorder="1" applyAlignment="1">
      <alignment horizontal="center" vertical="center"/>
    </xf>
    <xf numFmtId="0" fontId="84" fillId="22" borderId="79" xfId="2" applyFont="1" applyFill="1" applyBorder="1" applyAlignment="1">
      <alignment horizontal="center" vertical="center"/>
    </xf>
    <xf numFmtId="0" fontId="6" fillId="0" borderId="0" xfId="2" applyAlignment="1">
      <alignment horizontal="left" vertical="center"/>
    </xf>
    <xf numFmtId="0" fontId="100" fillId="5" borderId="33" xfId="0" applyFont="1" applyFill="1" applyBorder="1">
      <alignment vertical="center"/>
    </xf>
    <xf numFmtId="0" fontId="100" fillId="5" borderId="0" xfId="0" applyFont="1" applyFill="1" applyAlignment="1">
      <alignment horizontal="left" vertical="center"/>
    </xf>
    <xf numFmtId="0" fontId="100" fillId="5" borderId="0" xfId="0" applyFont="1" applyFill="1">
      <alignment vertical="center"/>
    </xf>
    <xf numFmtId="176" fontId="100" fillId="5" borderId="0" xfId="0" applyNumberFormat="1" applyFont="1" applyFill="1" applyAlignment="1">
      <alignment horizontal="left" vertical="center"/>
    </xf>
    <xf numFmtId="183" fontId="100" fillId="5" borderId="0" xfId="0" applyNumberFormat="1" applyFont="1" applyFill="1" applyAlignment="1">
      <alignment horizontal="center" vertical="center"/>
    </xf>
    <xf numFmtId="0" fontId="100" fillId="5" borderId="33" xfId="0" applyFont="1" applyFill="1" applyBorder="1" applyAlignment="1">
      <alignment vertical="top"/>
    </xf>
    <xf numFmtId="0" fontId="100" fillId="5" borderId="0" xfId="0" applyFont="1" applyFill="1" applyAlignment="1">
      <alignment vertical="top"/>
    </xf>
    <xf numFmtId="14" fontId="100" fillId="5" borderId="0" xfId="0" applyNumberFormat="1" applyFont="1" applyFill="1" applyAlignment="1">
      <alignment horizontal="left" vertical="center"/>
    </xf>
    <xf numFmtId="14" fontId="100" fillId="0" borderId="0" xfId="0" applyNumberFormat="1" applyFont="1">
      <alignment vertical="center"/>
    </xf>
    <xf numFmtId="0" fontId="101" fillId="0" borderId="0" xfId="0" applyFont="1">
      <alignment vertical="center"/>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33" fillId="8" borderId="0" xfId="2" applyFont="1" applyFill="1" applyAlignment="1">
      <alignment horizontal="center" vertical="center"/>
    </xf>
    <xf numFmtId="14" fontId="1" fillId="0" borderId="0" xfId="17" applyNumberFormat="1" applyAlignment="1">
      <alignment horizontal="center" vertical="center"/>
    </xf>
    <xf numFmtId="0" fontId="1" fillId="9" borderId="0" xfId="17" applyFill="1">
      <alignment vertical="center"/>
    </xf>
    <xf numFmtId="0" fontId="1" fillId="9" borderId="0" xfId="17" applyFill="1" applyAlignment="1">
      <alignment horizontal="center" vertical="center"/>
    </xf>
    <xf numFmtId="0" fontId="1" fillId="0" borderId="25" xfId="17" applyBorder="1">
      <alignment vertical="center"/>
    </xf>
    <xf numFmtId="0" fontId="6" fillId="9" borderId="0" xfId="2" applyFill="1" applyAlignment="1">
      <alignment vertical="center" wrapText="1"/>
    </xf>
    <xf numFmtId="0" fontId="47" fillId="0" borderId="0" xfId="17" applyFont="1" applyAlignment="1">
      <alignment horizontal="left" vertical="center"/>
    </xf>
    <xf numFmtId="0" fontId="48" fillId="0" borderId="28" xfId="17" applyFont="1" applyBorder="1">
      <alignment vertical="center"/>
    </xf>
    <xf numFmtId="0" fontId="48" fillId="0" borderId="28" xfId="17" applyFont="1" applyBorder="1" applyAlignment="1">
      <alignment horizontal="right" vertical="center"/>
    </xf>
    <xf numFmtId="0" fontId="36" fillId="0" borderId="30" xfId="17" applyFont="1" applyBorder="1" applyAlignment="1">
      <alignment horizontal="center" vertical="center"/>
    </xf>
    <xf numFmtId="0" fontId="36" fillId="0" borderId="82" xfId="17" applyFont="1" applyBorder="1" applyAlignment="1">
      <alignment horizontal="center" vertical="center" wrapText="1"/>
    </xf>
    <xf numFmtId="0" fontId="50" fillId="0" borderId="0" xfId="17" applyFont="1" applyAlignment="1">
      <alignment horizontal="center" vertical="center"/>
    </xf>
    <xf numFmtId="0" fontId="51" fillId="0" borderId="0" xfId="17" applyFont="1" applyAlignment="1">
      <alignment horizontal="center" vertical="center" wrapText="1"/>
    </xf>
    <xf numFmtId="0" fontId="1" fillId="0" borderId="0" xfId="17" applyAlignment="1">
      <alignment vertical="center" shrinkToFit="1"/>
    </xf>
    <xf numFmtId="0" fontId="12" fillId="0" borderId="72"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7" fillId="3" borderId="0" xfId="17" applyFont="1" applyFill="1" applyAlignment="1">
      <alignment horizontal="center" vertical="center" wrapText="1"/>
    </xf>
    <xf numFmtId="0" fontId="1" fillId="5" borderId="0" xfId="2" applyFont="1" applyFill="1" applyAlignment="1">
      <alignment horizontal="center" vertical="center"/>
    </xf>
    <xf numFmtId="0" fontId="44" fillId="5" borderId="0" xfId="0" applyFont="1" applyFill="1" applyAlignment="1">
      <alignment horizontal="center" vertical="center" wrapText="1"/>
    </xf>
    <xf numFmtId="180" fontId="48"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8" fillId="0" borderId="0" xfId="16" applyFont="1">
      <alignment vertical="center"/>
    </xf>
    <xf numFmtId="0" fontId="10" fillId="0" borderId="0" xfId="16" applyFont="1">
      <alignment vertical="center"/>
    </xf>
    <xf numFmtId="177" fontId="1" fillId="18" borderId="20" xfId="2" applyNumberFormat="1" applyFont="1" applyFill="1" applyBorder="1" applyAlignment="1">
      <alignment horizontal="center" vertical="center" wrapText="1"/>
    </xf>
    <xf numFmtId="177" fontId="6" fillId="6" borderId="4" xfId="2" applyNumberFormat="1" applyFill="1" applyBorder="1" applyAlignment="1">
      <alignment horizontal="center" vertical="center" shrinkToFit="1"/>
    </xf>
    <xf numFmtId="177" fontId="6" fillId="5" borderId="4" xfId="2" applyNumberFormat="1" applyFill="1" applyBorder="1" applyAlignment="1">
      <alignment horizontal="center" vertical="center" shrinkToFit="1"/>
    </xf>
    <xf numFmtId="177" fontId="6" fillId="0" borderId="4" xfId="2" applyNumberFormat="1" applyBorder="1" applyAlignment="1">
      <alignment horizontal="center" vertical="center" shrinkToFit="1"/>
    </xf>
    <xf numFmtId="0" fontId="21" fillId="0" borderId="2" xfId="2" applyFont="1" applyBorder="1" applyAlignment="1">
      <alignment horizontal="center"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8" fillId="18" borderId="83" xfId="16" applyFont="1" applyFill="1" applyBorder="1">
      <alignment vertical="center"/>
    </xf>
    <xf numFmtId="0" fontId="10" fillId="18" borderId="83" xfId="16" applyFont="1" applyFill="1" applyBorder="1">
      <alignment vertical="center"/>
    </xf>
    <xf numFmtId="0" fontId="35" fillId="0" borderId="0" xfId="17" applyFont="1" applyAlignment="1">
      <alignment horizontal="left" vertical="center" indent="2"/>
    </xf>
    <xf numFmtId="0" fontId="102" fillId="0" borderId="0" xfId="17" applyFont="1">
      <alignment vertical="center"/>
    </xf>
    <xf numFmtId="0" fontId="1" fillId="18" borderId="0" xfId="2" applyFont="1" applyFill="1">
      <alignment vertical="center"/>
    </xf>
    <xf numFmtId="0" fontId="22" fillId="18" borderId="20" xfId="2" applyFont="1" applyFill="1" applyBorder="1" applyAlignment="1">
      <alignment horizontal="center" vertical="top" wrapText="1"/>
    </xf>
    <xf numFmtId="0" fontId="21" fillId="5" borderId="5" xfId="2" applyFont="1" applyFill="1" applyBorder="1" applyAlignment="1">
      <alignment horizontal="left" vertical="center"/>
    </xf>
    <xf numFmtId="14" fontId="24" fillId="18" borderId="0" xfId="2" applyNumberFormat="1" applyFont="1" applyFill="1" applyAlignment="1">
      <alignment horizontal="left" vertical="center"/>
    </xf>
    <xf numFmtId="0" fontId="24" fillId="18" borderId="0" xfId="19" applyFont="1" applyFill="1">
      <alignment vertical="center"/>
    </xf>
    <xf numFmtId="0" fontId="24" fillId="18" borderId="0" xfId="2" applyFont="1" applyFill="1" applyAlignment="1">
      <alignment horizontal="left" vertical="center"/>
    </xf>
    <xf numFmtId="0" fontId="39" fillId="18" borderId="0" xfId="17" applyFont="1" applyFill="1">
      <alignment vertical="center"/>
    </xf>
    <xf numFmtId="177" fontId="12" fillId="18" borderId="50" xfId="2" applyNumberFormat="1" applyFont="1" applyFill="1" applyBorder="1" applyAlignment="1">
      <alignment horizontal="center" vertical="center" wrapText="1"/>
    </xf>
    <xf numFmtId="0" fontId="98" fillId="18" borderId="74" xfId="0" applyFont="1" applyFill="1" applyBorder="1" applyAlignment="1">
      <alignment horizontal="center" vertical="center" wrapText="1"/>
    </xf>
    <xf numFmtId="0" fontId="98" fillId="18" borderId="81" xfId="0" applyFont="1" applyFill="1" applyBorder="1" applyAlignment="1">
      <alignment horizontal="center" vertical="center" wrapText="1"/>
    </xf>
    <xf numFmtId="0" fontId="12" fillId="0" borderId="0" xfId="2" applyFont="1" applyAlignment="1">
      <alignment horizontal="center" vertical="center"/>
    </xf>
    <xf numFmtId="14" fontId="84" fillId="0" borderId="0" xfId="2" applyNumberFormat="1" applyFont="1" applyAlignment="1">
      <alignment horizontal="center" vertical="center"/>
    </xf>
    <xf numFmtId="0" fontId="12" fillId="0" borderId="0" xfId="2" applyFont="1" applyAlignment="1">
      <alignment vertical="top" wrapText="1"/>
    </xf>
    <xf numFmtId="0" fontId="39" fillId="0" borderId="0" xfId="17" applyFont="1" applyAlignment="1">
      <alignment horizontal="center" vertical="center"/>
    </xf>
    <xf numFmtId="0" fontId="100" fillId="5" borderId="0" xfId="0" applyFont="1" applyFill="1" applyAlignment="1">
      <alignment horizontal="left" vertical="top"/>
    </xf>
    <xf numFmtId="0" fontId="107" fillId="18" borderId="0" xfId="17" applyFont="1" applyFill="1" applyAlignment="1">
      <alignment horizontal="left" vertical="center"/>
    </xf>
    <xf numFmtId="0" fontId="84" fillId="0" borderId="0" xfId="2" applyFont="1" applyAlignment="1">
      <alignment vertical="top" wrapText="1"/>
    </xf>
    <xf numFmtId="180" fontId="48" fillId="10" borderId="85" xfId="17" applyNumberFormat="1" applyFont="1" applyFill="1" applyBorder="1" applyAlignment="1">
      <alignment horizontal="center" vertical="center"/>
    </xf>
    <xf numFmtId="14" fontId="88" fillId="20" borderId="75" xfId="2" applyNumberFormat="1" applyFont="1" applyFill="1" applyBorder="1" applyAlignment="1">
      <alignment vertical="center" shrinkToFit="1"/>
    </xf>
    <xf numFmtId="14" fontId="27" fillId="20" borderId="86" xfId="2" applyNumberFormat="1" applyFont="1" applyFill="1" applyBorder="1" applyAlignment="1">
      <alignment horizontal="center" vertical="center" shrinkToFit="1"/>
    </xf>
    <xf numFmtId="14" fontId="84" fillId="20" borderId="89" xfId="1" applyNumberFormat="1" applyFont="1" applyFill="1" applyBorder="1" applyAlignment="1" applyProtection="1">
      <alignment vertical="center" wrapText="1"/>
    </xf>
    <xf numFmtId="14" fontId="84" fillId="20" borderId="87" xfId="2" applyNumberFormat="1" applyFont="1" applyFill="1" applyBorder="1">
      <alignment vertical="center"/>
    </xf>
    <xf numFmtId="0" fontId="8" fillId="0" borderId="0" xfId="1" applyAlignment="1" applyProtection="1">
      <alignment vertical="center"/>
    </xf>
    <xf numFmtId="0" fontId="68" fillId="0" borderId="0" xfId="0" applyFont="1">
      <alignment vertical="center"/>
    </xf>
    <xf numFmtId="0" fontId="113" fillId="5" borderId="6" xfId="2" applyFont="1" applyFill="1" applyBorder="1">
      <alignment vertical="center"/>
    </xf>
    <xf numFmtId="0" fontId="112" fillId="0" borderId="73" xfId="0" applyFont="1" applyBorder="1">
      <alignment vertical="center"/>
    </xf>
    <xf numFmtId="0" fontId="111" fillId="30" borderId="0" xfId="0" applyFont="1" applyFill="1" applyAlignment="1">
      <alignment horizontal="center" vertical="center" wrapText="1"/>
    </xf>
    <xf numFmtId="177" fontId="12" fillId="18" borderId="90" xfId="2" applyNumberFormat="1" applyFont="1" applyFill="1" applyBorder="1" applyAlignment="1">
      <alignment horizontal="center" vertical="center" wrapText="1"/>
    </xf>
    <xf numFmtId="0" fontId="9" fillId="18" borderId="0" xfId="2" applyFont="1" applyFill="1" applyAlignment="1">
      <alignment horizontal="center" vertical="center" wrapText="1"/>
    </xf>
    <xf numFmtId="14" fontId="24" fillId="18" borderId="0" xfId="2" applyNumberFormat="1" applyFont="1" applyFill="1" applyAlignment="1">
      <alignment horizontal="center" vertical="center"/>
    </xf>
    <xf numFmtId="0" fontId="24" fillId="18" borderId="0" xfId="19" applyFont="1" applyFill="1" applyAlignment="1">
      <alignment horizontal="center" vertical="center"/>
    </xf>
    <xf numFmtId="0" fontId="24" fillId="18" borderId="0" xfId="19" applyFont="1" applyFill="1" applyAlignment="1">
      <alignment horizontal="center" vertical="center" wrapText="1"/>
    </xf>
    <xf numFmtId="0" fontId="102" fillId="0" borderId="0" xfId="17" applyFont="1" applyAlignment="1">
      <alignment horizontal="left" vertical="center"/>
    </xf>
    <xf numFmtId="177" fontId="1" fillId="18" borderId="91" xfId="2" applyNumberFormat="1" applyFont="1" applyFill="1" applyBorder="1" applyAlignment="1">
      <alignment horizontal="center" vertical="center" wrapText="1"/>
    </xf>
    <xf numFmtId="0" fontId="114" fillId="18" borderId="92" xfId="2" applyFont="1" applyFill="1" applyBorder="1" applyAlignment="1">
      <alignment horizontal="center" vertical="center"/>
    </xf>
    <xf numFmtId="177" fontId="114" fillId="18" borderId="92" xfId="2" applyNumberFormat="1" applyFont="1" applyFill="1" applyBorder="1" applyAlignment="1">
      <alignment horizontal="center" vertical="center" shrinkToFit="1"/>
    </xf>
    <xf numFmtId="0" fontId="115" fillId="0" borderId="92" xfId="0" applyFont="1" applyBorder="1" applyAlignment="1">
      <alignment horizontal="center" vertical="center" wrapText="1"/>
    </xf>
    <xf numFmtId="177" fontId="12" fillId="18" borderId="92" xfId="2" applyNumberFormat="1" applyFont="1" applyFill="1" applyBorder="1" applyAlignment="1">
      <alignment horizontal="center" vertical="center" wrapText="1"/>
    </xf>
    <xf numFmtId="0" fontId="22" fillId="22" borderId="2" xfId="2" applyFont="1" applyFill="1" applyBorder="1" applyAlignment="1">
      <alignment horizontal="center" vertical="top" wrapText="1"/>
    </xf>
    <xf numFmtId="177" fontId="1" fillId="22" borderId="20" xfId="2" applyNumberFormat="1" applyFont="1" applyFill="1" applyBorder="1" applyAlignment="1">
      <alignment horizontal="center" vertical="center" wrapText="1"/>
    </xf>
    <xf numFmtId="0" fontId="22" fillId="22" borderId="2" xfId="2" applyFont="1" applyFill="1" applyBorder="1" applyAlignment="1">
      <alignment horizontal="center" vertical="center" wrapText="1"/>
    </xf>
    <xf numFmtId="0" fontId="82" fillId="0" borderId="65" xfId="0" applyFont="1" applyBorder="1" applyAlignment="1">
      <alignment horizontal="center" vertical="center" wrapText="1"/>
    </xf>
    <xf numFmtId="0" fontId="119" fillId="0" borderId="0" xfId="0" applyFont="1">
      <alignment vertical="center"/>
    </xf>
    <xf numFmtId="0" fontId="6" fillId="0" borderId="51" xfId="2" applyBorder="1">
      <alignment vertical="center"/>
    </xf>
    <xf numFmtId="0" fontId="8" fillId="0" borderId="93" xfId="1" applyFill="1" applyBorder="1" applyAlignment="1" applyProtection="1">
      <alignment vertical="center" wrapText="1"/>
    </xf>
    <xf numFmtId="0" fontId="6" fillId="0" borderId="52" xfId="2" applyBorder="1">
      <alignment vertical="center"/>
    </xf>
    <xf numFmtId="0" fontId="100" fillId="5" borderId="33" xfId="0" applyFont="1" applyFill="1" applyBorder="1" applyAlignment="1">
      <alignment horizontal="left" vertical="top"/>
    </xf>
    <xf numFmtId="0" fontId="34" fillId="18" borderId="0" xfId="2" applyFont="1" applyFill="1">
      <alignment vertical="center"/>
    </xf>
    <xf numFmtId="0" fontId="35" fillId="18" borderId="0" xfId="17" applyFont="1" applyFill="1">
      <alignment vertical="center"/>
    </xf>
    <xf numFmtId="0" fontId="36" fillId="18" borderId="0" xfId="17" applyFont="1" applyFill="1" applyAlignment="1">
      <alignment vertical="top" wrapText="1"/>
    </xf>
    <xf numFmtId="0" fontId="37" fillId="18" borderId="0" xfId="2" applyFont="1" applyFill="1" applyAlignment="1">
      <alignment horizontal="center" vertical="center"/>
    </xf>
    <xf numFmtId="0" fontId="79" fillId="18" borderId="0" xfId="17" applyFont="1" applyFill="1" applyAlignment="1">
      <alignment horizontal="left" vertical="center"/>
    </xf>
    <xf numFmtId="0" fontId="38" fillId="18" borderId="0" xfId="2" applyFont="1" applyFill="1" applyAlignment="1">
      <alignment vertical="center" wrapText="1"/>
    </xf>
    <xf numFmtId="0" fontId="40" fillId="18" borderId="0" xfId="2" applyFont="1" applyFill="1" applyAlignment="1">
      <alignment vertical="center" wrapText="1"/>
    </xf>
    <xf numFmtId="0" fontId="42" fillId="18" borderId="0" xfId="2" applyFont="1" applyFill="1">
      <alignment vertical="center"/>
    </xf>
    <xf numFmtId="0" fontId="43" fillId="18" borderId="0" xfId="2" applyFont="1" applyFill="1" applyAlignment="1">
      <alignment horizontal="center" vertical="center"/>
    </xf>
    <xf numFmtId="0" fontId="36" fillId="18" borderId="0" xfId="17" applyFont="1" applyFill="1" applyAlignment="1">
      <alignment horizontal="center" vertical="center"/>
    </xf>
    <xf numFmtId="0" fontId="41" fillId="18" borderId="0" xfId="17" applyFont="1" applyFill="1" applyAlignment="1">
      <alignment vertical="top" wrapText="1"/>
    </xf>
    <xf numFmtId="0" fontId="1" fillId="18" borderId="0" xfId="17" applyFill="1" applyAlignment="1">
      <alignment horizontal="center" vertical="center"/>
    </xf>
    <xf numFmtId="0" fontId="44" fillId="18" borderId="0" xfId="2" applyFont="1" applyFill="1" applyAlignment="1">
      <alignment vertical="center" wrapText="1"/>
    </xf>
    <xf numFmtId="0" fontId="40" fillId="18" borderId="0" xfId="2" applyFont="1" applyFill="1">
      <alignment vertical="center"/>
    </xf>
    <xf numFmtId="0" fontId="36" fillId="18" borderId="0" xfId="17" applyFont="1" applyFill="1">
      <alignment vertical="center"/>
    </xf>
    <xf numFmtId="0" fontId="45" fillId="18" borderId="0" xfId="17" applyFont="1" applyFill="1" applyAlignment="1">
      <alignment horizontal="center" vertical="center" wrapText="1"/>
    </xf>
    <xf numFmtId="0" fontId="46" fillId="18" borderId="0" xfId="17" applyFont="1" applyFill="1">
      <alignment vertical="center"/>
    </xf>
    <xf numFmtId="0" fontId="6" fillId="18" borderId="0" xfId="2" applyFill="1" applyAlignment="1">
      <alignment horizontal="center" vertical="center"/>
    </xf>
    <xf numFmtId="0" fontId="44" fillId="18" borderId="0" xfId="17" applyFont="1" applyFill="1" applyAlignment="1">
      <alignment vertical="center" wrapText="1"/>
    </xf>
    <xf numFmtId="0" fontId="49" fillId="18" borderId="0" xfId="17" applyFont="1" applyFill="1" applyAlignment="1">
      <alignment horizontal="center" vertical="center"/>
    </xf>
    <xf numFmtId="0" fontId="8" fillId="18" borderId="0" xfId="1" applyFill="1" applyAlignment="1" applyProtection="1">
      <alignment horizontal="center" vertical="center"/>
    </xf>
    <xf numFmtId="0" fontId="52" fillId="18" borderId="0" xfId="17" applyFont="1" applyFill="1" applyAlignment="1">
      <alignment horizontal="center" vertical="center"/>
    </xf>
    <xf numFmtId="0" fontId="0" fillId="18" borderId="0" xfId="0" applyFill="1" applyAlignment="1">
      <alignment vertical="center" wrapText="1"/>
    </xf>
    <xf numFmtId="0" fontId="1" fillId="18" borderId="70" xfId="17" applyFill="1" applyBorder="1" applyAlignment="1">
      <alignment horizontal="center" vertical="center" wrapText="1"/>
    </xf>
    <xf numFmtId="0" fontId="1" fillId="18" borderId="0" xfId="17" applyFill="1">
      <alignment vertical="center"/>
    </xf>
    <xf numFmtId="0" fontId="1" fillId="18" borderId="71" xfId="17" applyFill="1" applyBorder="1" applyAlignment="1">
      <alignment horizontal="center" vertical="center"/>
    </xf>
    <xf numFmtId="0" fontId="121" fillId="0" borderId="0" xfId="0" applyFont="1" applyAlignment="1">
      <alignment vertical="top" wrapText="1"/>
    </xf>
    <xf numFmtId="183" fontId="100" fillId="5" borderId="0" xfId="0" applyNumberFormat="1" applyFont="1" applyFill="1" applyAlignment="1">
      <alignment horizontal="left" vertical="center"/>
    </xf>
    <xf numFmtId="14" fontId="88" fillId="20" borderId="94" xfId="2" applyNumberFormat="1" applyFont="1" applyFill="1" applyBorder="1" applyAlignment="1">
      <alignment horizontal="center" vertical="center"/>
    </xf>
    <xf numFmtId="14" fontId="88" fillId="20" borderId="95" xfId="2" applyNumberFormat="1" applyFont="1" applyFill="1" applyBorder="1" applyAlignment="1">
      <alignment horizontal="center" vertical="center"/>
    </xf>
    <xf numFmtId="14" fontId="88" fillId="20" borderId="96" xfId="2" applyNumberFormat="1" applyFont="1" applyFill="1" applyBorder="1" applyAlignment="1">
      <alignment horizontal="center" vertical="center"/>
    </xf>
    <xf numFmtId="0" fontId="30" fillId="22" borderId="97" xfId="2" applyFont="1" applyFill="1" applyBorder="1" applyAlignment="1">
      <alignment horizontal="center" vertical="center" wrapText="1"/>
    </xf>
    <xf numFmtId="177" fontId="10" fillId="33" borderId="4" xfId="2" applyNumberFormat="1" applyFont="1" applyFill="1" applyBorder="1" applyAlignment="1">
      <alignment horizontal="center" vertical="center" wrapText="1"/>
    </xf>
    <xf numFmtId="0" fontId="125" fillId="34" borderId="0" xfId="0" applyFont="1" applyFill="1" applyAlignment="1">
      <alignment horizontal="center" vertical="center" wrapText="1"/>
    </xf>
    <xf numFmtId="0" fontId="82" fillId="35" borderId="65" xfId="0" applyFont="1" applyFill="1" applyBorder="1" applyAlignment="1">
      <alignment horizontal="center" vertical="center" wrapText="1"/>
    </xf>
    <xf numFmtId="0" fontId="126" fillId="0" borderId="98" xfId="2" applyFont="1" applyBorder="1" applyAlignment="1">
      <alignment horizontal="left" vertical="top" wrapText="1"/>
    </xf>
    <xf numFmtId="0" fontId="12" fillId="0" borderId="100" xfId="2" applyFont="1" applyBorder="1" applyAlignment="1">
      <alignment horizontal="center" vertical="center" wrapText="1"/>
    </xf>
    <xf numFmtId="0" fontId="87" fillId="33" borderId="4" xfId="2" applyFont="1" applyFill="1" applyBorder="1" applyAlignment="1">
      <alignment horizontal="center" vertical="center"/>
    </xf>
    <xf numFmtId="177" fontId="87" fillId="33" borderId="4" xfId="2" applyNumberFormat="1" applyFont="1" applyFill="1" applyBorder="1" applyAlignment="1">
      <alignment horizontal="center" vertical="center" shrinkToFit="1"/>
    </xf>
    <xf numFmtId="14" fontId="84" fillId="20" borderId="1" xfId="1" applyNumberFormat="1" applyFont="1" applyFill="1" applyBorder="1" applyAlignment="1" applyProtection="1">
      <alignment horizontal="center" vertical="center" shrinkToFit="1"/>
    </xf>
    <xf numFmtId="0" fontId="82" fillId="0" borderId="74" xfId="0" applyFont="1" applyBorder="1" applyAlignment="1">
      <alignment horizontal="center" vertical="center" wrapText="1"/>
    </xf>
    <xf numFmtId="0" fontId="109" fillId="20" borderId="95" xfId="2" applyFont="1" applyFill="1" applyBorder="1" applyAlignment="1">
      <alignment horizontal="center" vertical="center" wrapText="1"/>
    </xf>
    <xf numFmtId="0" fontId="109" fillId="20" borderId="95" xfId="2" applyFont="1" applyFill="1" applyBorder="1" applyAlignment="1">
      <alignment horizontal="center" vertical="center"/>
    </xf>
    <xf numFmtId="0" fontId="109" fillId="20" borderId="94" xfId="2" applyFont="1" applyFill="1" applyBorder="1" applyAlignment="1">
      <alignment horizontal="center" vertical="center"/>
    </xf>
    <xf numFmtId="0" fontId="88" fillId="20" borderId="96" xfId="2" applyFont="1" applyFill="1" applyBorder="1" applyAlignment="1">
      <alignment horizontal="center" vertical="center"/>
    </xf>
    <xf numFmtId="0" fontId="124" fillId="0" borderId="0" xfId="2" applyFont="1">
      <alignment vertical="center"/>
    </xf>
    <xf numFmtId="0" fontId="6" fillId="0" borderId="0" xfId="2" applyAlignment="1">
      <alignment horizontal="center" vertical="top"/>
    </xf>
    <xf numFmtId="14" fontId="84" fillId="20" borderId="88" xfId="1" applyNumberFormat="1" applyFont="1" applyFill="1" applyBorder="1" applyAlignment="1" applyProtection="1">
      <alignment horizontal="center" vertical="center" wrapText="1"/>
    </xf>
    <xf numFmtId="0" fontId="120" fillId="34" borderId="0" xfId="0" applyFont="1" applyFill="1" applyAlignment="1">
      <alignment horizontal="center" vertical="center" wrapText="1"/>
    </xf>
    <xf numFmtId="0" fontId="22" fillId="18" borderId="0" xfId="2" applyFont="1" applyFill="1" applyAlignment="1">
      <alignment horizontal="center" vertical="top" wrapText="1"/>
    </xf>
    <xf numFmtId="0" fontId="21" fillId="18" borderId="103" xfId="2" applyFont="1" applyFill="1" applyBorder="1" applyAlignment="1">
      <alignment horizontal="left" vertical="center"/>
    </xf>
    <xf numFmtId="0" fontId="22" fillId="18" borderId="91" xfId="2" applyFont="1" applyFill="1" applyBorder="1" applyAlignment="1">
      <alignment horizontal="center" vertical="top" wrapText="1"/>
    </xf>
    <xf numFmtId="0" fontId="21" fillId="18" borderId="91" xfId="2" applyFont="1" applyFill="1" applyBorder="1" applyAlignment="1">
      <alignment horizontal="center" vertical="center" wrapText="1"/>
    </xf>
    <xf numFmtId="0" fontId="86" fillId="0" borderId="0" xfId="2" applyFont="1" applyAlignment="1">
      <alignment vertical="top" wrapText="1"/>
    </xf>
    <xf numFmtId="0" fontId="8" fillId="0" borderId="104" xfId="1" applyBorder="1" applyAlignment="1" applyProtection="1">
      <alignment horizontal="left" vertical="top" wrapText="1"/>
    </xf>
    <xf numFmtId="0" fontId="8" fillId="0" borderId="0" xfId="1" applyFill="1" applyAlignment="1" applyProtection="1">
      <alignment vertical="center"/>
    </xf>
    <xf numFmtId="14" fontId="18" fillId="20" borderId="1" xfId="2" applyNumberFormat="1" applyFont="1" applyFill="1" applyBorder="1" applyAlignment="1">
      <alignment horizontal="center" vertical="center" wrapText="1" shrinkToFit="1"/>
    </xf>
    <xf numFmtId="0" fontId="68" fillId="18" borderId="0" xfId="0" applyFont="1" applyFill="1" applyAlignment="1">
      <alignment horizontal="center" vertical="center" wrapText="1"/>
    </xf>
    <xf numFmtId="0" fontId="44" fillId="5" borderId="0" xfId="17" applyFont="1" applyFill="1" applyAlignment="1">
      <alignment vertical="center" wrapText="1"/>
    </xf>
    <xf numFmtId="0" fontId="30" fillId="20" borderId="97" xfId="2" applyFont="1" applyFill="1" applyBorder="1" applyAlignment="1">
      <alignment horizontal="center" vertical="center" wrapText="1"/>
    </xf>
    <xf numFmtId="14" fontId="84" fillId="20" borderId="75" xfId="2" applyNumberFormat="1" applyFont="1" applyFill="1" applyBorder="1" applyAlignment="1">
      <alignment horizontal="center" vertical="center" wrapText="1" shrinkToFit="1"/>
    </xf>
    <xf numFmtId="14" fontId="88" fillId="20" borderId="107" xfId="2" applyNumberFormat="1" applyFont="1" applyFill="1" applyBorder="1" applyAlignment="1">
      <alignment vertical="center" shrinkToFit="1"/>
    </xf>
    <xf numFmtId="0" fontId="115" fillId="22" borderId="92" xfId="0" applyFont="1" applyFill="1" applyBorder="1" applyAlignment="1">
      <alignment horizontal="center" vertical="center" wrapText="1"/>
    </xf>
    <xf numFmtId="0" fontId="115" fillId="36" borderId="92" xfId="0" applyFont="1" applyFill="1" applyBorder="1" applyAlignment="1">
      <alignment horizontal="center" vertical="center" wrapText="1"/>
    </xf>
    <xf numFmtId="0" fontId="98" fillId="22" borderId="74" xfId="0" applyFont="1" applyFill="1" applyBorder="1" applyAlignment="1">
      <alignment horizontal="center" vertical="center" wrapText="1"/>
    </xf>
    <xf numFmtId="0" fontId="0" fillId="22" borderId="4" xfId="0" applyFill="1" applyBorder="1" applyAlignment="1">
      <alignment horizontal="center" vertical="center" wrapText="1"/>
    </xf>
    <xf numFmtId="184" fontId="9" fillId="18" borderId="0" xfId="2" applyNumberFormat="1" applyFont="1" applyFill="1" applyAlignment="1">
      <alignment horizontal="center" vertical="center"/>
    </xf>
    <xf numFmtId="184" fontId="24" fillId="18" borderId="0" xfId="2" applyNumberFormat="1" applyFont="1" applyFill="1" applyAlignment="1">
      <alignment horizontal="left" vertical="center"/>
    </xf>
    <xf numFmtId="0" fontId="141" fillId="18" borderId="0" xfId="2" applyFont="1" applyFill="1" applyAlignment="1">
      <alignment horizontal="center" vertical="center" wrapText="1"/>
    </xf>
    <xf numFmtId="184" fontId="141" fillId="18" borderId="0" xfId="2" applyNumberFormat="1" applyFont="1" applyFill="1" applyAlignment="1">
      <alignment horizontal="center" vertical="center"/>
    </xf>
    <xf numFmtId="14" fontId="88" fillId="20" borderId="1" xfId="2" applyNumberFormat="1" applyFont="1" applyFill="1" applyBorder="1" applyAlignment="1">
      <alignment horizontal="center" vertical="center" wrapText="1" shrinkToFit="1"/>
    </xf>
    <xf numFmtId="0" fontId="8" fillId="0" borderId="104" xfId="1" applyBorder="1" applyAlignment="1" applyProtection="1">
      <alignment horizontal="left" vertical="center" wrapText="1"/>
    </xf>
    <xf numFmtId="0" fontId="95" fillId="18" borderId="0" xfId="0" applyFont="1" applyFill="1" applyAlignment="1">
      <alignment horizontal="center" vertical="center" wrapText="1"/>
    </xf>
    <xf numFmtId="0" fontId="140" fillId="18" borderId="0" xfId="0" applyFont="1" applyFill="1" applyAlignment="1">
      <alignment vertical="center" wrapText="1"/>
    </xf>
    <xf numFmtId="0" fontId="24" fillId="18" borderId="0" xfId="19" applyFont="1" applyFill="1" applyAlignment="1">
      <alignment horizontal="left" vertical="center"/>
    </xf>
    <xf numFmtId="0" fontId="108" fillId="18" borderId="108" xfId="0" applyFont="1" applyFill="1" applyBorder="1" applyAlignment="1">
      <alignment horizontal="left" vertical="center"/>
    </xf>
    <xf numFmtId="0" fontId="142" fillId="22" borderId="97" xfId="2" applyFont="1" applyFill="1" applyBorder="1" applyAlignment="1">
      <alignment horizontal="center" vertical="center" wrapText="1"/>
    </xf>
    <xf numFmtId="0" fontId="116" fillId="0" borderId="0" xfId="2" applyFont="1" applyAlignment="1">
      <alignment vertical="top" wrapText="1"/>
    </xf>
    <xf numFmtId="0" fontId="143" fillId="0" borderId="0" xfId="0" applyFont="1">
      <alignment vertical="center"/>
    </xf>
    <xf numFmtId="0" fontId="84" fillId="20" borderId="95" xfId="1" applyFont="1" applyFill="1" applyBorder="1" applyAlignment="1" applyProtection="1">
      <alignment horizontal="center" vertical="center"/>
    </xf>
    <xf numFmtId="0" fontId="8" fillId="0" borderId="0" xfId="1" applyAlignment="1" applyProtection="1">
      <alignment horizontal="left" vertical="center" wrapText="1"/>
    </xf>
    <xf numFmtId="0" fontId="6" fillId="0" borderId="106" xfId="2" applyBorder="1">
      <alignment vertical="center"/>
    </xf>
    <xf numFmtId="0" fontId="126" fillId="0" borderId="109" xfId="1" applyFont="1" applyFill="1" applyBorder="1" applyAlignment="1" applyProtection="1">
      <alignment vertical="top" wrapText="1"/>
    </xf>
    <xf numFmtId="0" fontId="8" fillId="0" borderId="111" xfId="1" applyBorder="1" applyAlignment="1" applyProtection="1">
      <alignment horizontal="left" vertical="center" wrapText="1"/>
    </xf>
    <xf numFmtId="0" fontId="8" fillId="0" borderId="110" xfId="1" applyFill="1" applyBorder="1" applyAlignment="1" applyProtection="1">
      <alignment vertical="center" wrapText="1"/>
    </xf>
    <xf numFmtId="0" fontId="116" fillId="0" borderId="112" xfId="1" applyFont="1" applyFill="1" applyBorder="1" applyAlignment="1" applyProtection="1">
      <alignment horizontal="left" vertical="top" wrapText="1"/>
    </xf>
    <xf numFmtId="0" fontId="8" fillId="0" borderId="113" xfId="1" applyBorder="1" applyAlignment="1" applyProtection="1">
      <alignment vertical="center" wrapText="1"/>
    </xf>
    <xf numFmtId="0" fontId="117" fillId="0" borderId="114" xfId="1" applyFont="1" applyFill="1" applyBorder="1" applyAlignment="1" applyProtection="1">
      <alignment horizontal="left" vertical="top" wrapText="1"/>
    </xf>
    <xf numFmtId="0" fontId="8" fillId="0" borderId="115" xfId="1" applyFill="1" applyBorder="1" applyAlignment="1" applyProtection="1">
      <alignment horizontal="left" vertical="center" wrapText="1"/>
    </xf>
    <xf numFmtId="0" fontId="84" fillId="22" borderId="116" xfId="2" applyFont="1" applyFill="1" applyBorder="1" applyAlignment="1">
      <alignment horizontal="center" vertical="center"/>
    </xf>
    <xf numFmtId="14" fontId="84" fillId="22" borderId="80" xfId="2" applyNumberFormat="1" applyFont="1" applyFill="1" applyBorder="1" applyAlignment="1">
      <alignment horizontal="center" vertical="center"/>
    </xf>
    <xf numFmtId="0" fontId="11" fillId="0" borderId="121" xfId="17" applyFont="1" applyBorder="1" applyAlignment="1">
      <alignment horizontal="center" vertical="center" shrinkToFit="1"/>
    </xf>
    <xf numFmtId="0" fontId="48" fillId="0" borderId="122" xfId="17" applyFont="1" applyBorder="1" applyAlignment="1">
      <alignment vertical="center" shrinkToFit="1"/>
    </xf>
    <xf numFmtId="0" fontId="48" fillId="10" borderId="126" xfId="17" applyFont="1" applyFill="1" applyBorder="1" applyAlignment="1">
      <alignment horizontal="center" vertical="center"/>
    </xf>
    <xf numFmtId="0" fontId="48" fillId="0" borderId="122" xfId="17" applyFont="1" applyBorder="1" applyAlignment="1">
      <alignment horizontal="center" vertical="center"/>
    </xf>
    <xf numFmtId="0" fontId="90" fillId="18" borderId="129" xfId="17" applyFont="1" applyFill="1" applyBorder="1" applyAlignment="1">
      <alignment horizontal="center" vertical="center" wrapText="1"/>
    </xf>
    <xf numFmtId="14" fontId="90" fillId="18" borderId="130" xfId="17" applyNumberFormat="1" applyFont="1" applyFill="1" applyBorder="1" applyAlignment="1">
      <alignment horizontal="center" vertical="center"/>
    </xf>
    <xf numFmtId="0" fontId="12" fillId="0" borderId="132" xfId="2" applyFont="1" applyBorder="1" applyAlignment="1">
      <alignment horizontal="center" vertical="center" wrapText="1"/>
    </xf>
    <xf numFmtId="14" fontId="35" fillId="18" borderId="130" xfId="17" applyNumberFormat="1" applyFont="1" applyFill="1" applyBorder="1" applyAlignment="1">
      <alignment horizontal="center" vertical="center"/>
    </xf>
    <xf numFmtId="0" fontId="12" fillId="0" borderId="133" xfId="2" applyFont="1" applyBorder="1" applyAlignment="1">
      <alignment horizontal="center" vertical="center" wrapText="1"/>
    </xf>
    <xf numFmtId="14" fontId="90" fillId="18" borderId="130" xfId="17" applyNumberFormat="1" applyFont="1" applyFill="1" applyBorder="1" applyAlignment="1">
      <alignment horizontal="center" vertical="center" wrapText="1"/>
    </xf>
    <xf numFmtId="0" fontId="12" fillId="0" borderId="134" xfId="2" applyFont="1" applyBorder="1" applyAlignment="1">
      <alignment horizontal="center" vertical="center" wrapText="1"/>
    </xf>
    <xf numFmtId="14" fontId="12" fillId="18" borderId="130" xfId="17" applyNumberFormat="1" applyFont="1" applyFill="1" applyBorder="1" applyAlignment="1">
      <alignment horizontal="center" vertical="center" wrapText="1"/>
    </xf>
    <xf numFmtId="0" fontId="12" fillId="0" borderId="135" xfId="2" applyFont="1" applyBorder="1" applyAlignment="1">
      <alignment horizontal="center" vertical="center" wrapText="1"/>
    </xf>
    <xf numFmtId="0" fontId="35" fillId="18" borderId="129" xfId="17" applyFont="1" applyFill="1" applyBorder="1" applyAlignment="1">
      <alignment horizontal="center" vertical="center" wrapText="1"/>
    </xf>
    <xf numFmtId="0" fontId="12" fillId="0" borderId="132" xfId="2" applyFont="1" applyBorder="1" applyAlignment="1">
      <alignment horizontal="center" vertical="center"/>
    </xf>
    <xf numFmtId="0" fontId="12" fillId="5" borderId="135" xfId="2" applyFont="1" applyFill="1" applyBorder="1" applyAlignment="1">
      <alignment horizontal="center" vertical="center" wrapText="1"/>
    </xf>
    <xf numFmtId="14" fontId="21" fillId="18" borderId="130" xfId="17" applyNumberFormat="1" applyFont="1" applyFill="1" applyBorder="1" applyAlignment="1">
      <alignment horizontal="center" vertical="center"/>
    </xf>
    <xf numFmtId="0" fontId="12" fillId="0" borderId="137" xfId="2" applyFont="1" applyBorder="1" applyAlignment="1">
      <alignment horizontal="center" vertical="center" wrapText="1"/>
    </xf>
    <xf numFmtId="0" fontId="1" fillId="18" borderId="138" xfId="17" applyFill="1" applyBorder="1" applyAlignment="1">
      <alignment horizontal="center" vertical="center" wrapText="1"/>
    </xf>
    <xf numFmtId="0" fontId="55" fillId="3" borderId="139" xfId="17" applyFont="1" applyFill="1" applyBorder="1" applyAlignment="1">
      <alignment horizontal="center" vertical="center" wrapText="1"/>
    </xf>
    <xf numFmtId="0" fontId="7" fillId="3" borderId="140" xfId="17" applyFont="1" applyFill="1" applyBorder="1" applyAlignment="1">
      <alignment horizontal="center" vertical="center" wrapText="1"/>
    </xf>
    <xf numFmtId="0" fontId="7" fillId="24" borderId="140" xfId="17" applyFont="1" applyFill="1" applyBorder="1" applyAlignment="1">
      <alignment horizontal="center" vertical="center" wrapText="1"/>
    </xf>
    <xf numFmtId="0" fontId="13" fillId="3" borderId="140" xfId="17" applyFont="1" applyFill="1" applyBorder="1" applyAlignment="1">
      <alignment horizontal="center" vertical="center" wrapText="1"/>
    </xf>
    <xf numFmtId="0" fontId="57" fillId="3" borderId="140" xfId="17" applyFont="1" applyFill="1" applyBorder="1" applyAlignment="1">
      <alignment horizontal="center" vertical="center" wrapText="1"/>
    </xf>
    <xf numFmtId="0" fontId="7" fillId="3" borderId="142" xfId="17" applyFont="1" applyFill="1" applyBorder="1" applyAlignment="1">
      <alignment horizontal="center" vertical="center" wrapText="1"/>
    </xf>
    <xf numFmtId="176" fontId="58" fillId="3" borderId="146" xfId="17" applyNumberFormat="1" applyFont="1" applyFill="1" applyBorder="1" applyAlignment="1">
      <alignment horizontal="center" vertical="center" wrapText="1"/>
    </xf>
    <xf numFmtId="0" fontId="58" fillId="3" borderId="146" xfId="17" applyFont="1" applyFill="1" applyBorder="1" applyAlignment="1">
      <alignment horizontal="left" vertical="center" wrapText="1"/>
    </xf>
    <xf numFmtId="176" fontId="58" fillId="11" borderId="147" xfId="17" applyNumberFormat="1" applyFont="1" applyFill="1" applyBorder="1" applyAlignment="1">
      <alignment horizontal="center" vertical="center" wrapText="1"/>
    </xf>
    <xf numFmtId="0" fontId="58" fillId="11" borderId="147" xfId="17" applyFont="1" applyFill="1" applyBorder="1" applyAlignment="1">
      <alignment horizontal="left" vertical="center" wrapText="1"/>
    </xf>
    <xf numFmtId="0" fontId="48" fillId="18" borderId="121" xfId="16" applyFont="1" applyFill="1" applyBorder="1">
      <alignment vertical="center"/>
    </xf>
    <xf numFmtId="0" fontId="62" fillId="12" borderId="148" xfId="17" applyFont="1" applyFill="1" applyBorder="1" applyAlignment="1">
      <alignment horizontal="center" vertical="center" wrapText="1"/>
    </xf>
    <xf numFmtId="176" fontId="60" fillId="12" borderId="148" xfId="17" applyNumberFormat="1" applyFont="1" applyFill="1" applyBorder="1" applyAlignment="1">
      <alignment horizontal="center" vertical="center" wrapText="1"/>
    </xf>
    <xf numFmtId="181" fontId="62" fillId="9" borderId="148" xfId="0" applyNumberFormat="1" applyFont="1" applyFill="1" applyBorder="1" applyAlignment="1">
      <alignment horizontal="center" vertical="center"/>
    </xf>
    <xf numFmtId="0" fontId="62" fillId="12" borderId="149" xfId="17" applyFont="1" applyFill="1" applyBorder="1" applyAlignment="1">
      <alignment horizontal="center" vertical="center" wrapText="1"/>
    </xf>
    <xf numFmtId="182" fontId="64" fillId="12" borderId="150" xfId="17" applyNumberFormat="1" applyFont="1" applyFill="1" applyBorder="1" applyAlignment="1">
      <alignment horizontal="center" vertical="center" wrapText="1"/>
    </xf>
    <xf numFmtId="0" fontId="17" fillId="22" borderId="139" xfId="2" applyFont="1" applyFill="1" applyBorder="1" applyAlignment="1">
      <alignment horizontal="center" vertical="center" wrapText="1"/>
    </xf>
    <xf numFmtId="0" fontId="30" fillId="20" borderId="151" xfId="2" applyFont="1" applyFill="1" applyBorder="1" applyAlignment="1">
      <alignment horizontal="center" vertical="center" wrapText="1"/>
    </xf>
    <xf numFmtId="0" fontId="144" fillId="20" borderId="151" xfId="2" applyFont="1" applyFill="1" applyBorder="1" applyAlignment="1">
      <alignment horizontal="center" vertical="center" wrapText="1"/>
    </xf>
    <xf numFmtId="0" fontId="131" fillId="20" borderId="151" xfId="2" applyFont="1" applyFill="1" applyBorder="1" applyAlignment="1">
      <alignment horizontal="center" vertical="center" wrapText="1"/>
    </xf>
    <xf numFmtId="0" fontId="6" fillId="0" borderId="152" xfId="2" applyBorder="1" applyAlignment="1">
      <alignment vertical="top" wrapText="1"/>
    </xf>
    <xf numFmtId="0" fontId="6" fillId="0" borderId="153" xfId="2" applyBorder="1" applyAlignment="1">
      <alignment vertical="top" wrapText="1"/>
    </xf>
    <xf numFmtId="0" fontId="6" fillId="13" borderId="152" xfId="2" applyFill="1" applyBorder="1" applyAlignment="1">
      <alignment vertical="top" wrapText="1"/>
    </xf>
    <xf numFmtId="0" fontId="6" fillId="2" borderId="152" xfId="2" applyFill="1" applyBorder="1" applyAlignment="1">
      <alignment vertical="top" wrapText="1"/>
    </xf>
    <xf numFmtId="0" fontId="6" fillId="2" borderId="157" xfId="2" applyFill="1" applyBorder="1" applyAlignment="1">
      <alignment vertical="top" wrapText="1"/>
    </xf>
    <xf numFmtId="0" fontId="1" fillId="2" borderId="154" xfId="2" applyFont="1" applyFill="1" applyBorder="1" applyAlignment="1">
      <alignment vertical="top" wrapText="1"/>
    </xf>
    <xf numFmtId="0" fontId="97" fillId="2" borderId="157" xfId="2" applyFont="1" applyFill="1" applyBorder="1" applyAlignment="1">
      <alignment vertical="top" wrapText="1"/>
    </xf>
    <xf numFmtId="0" fontId="6" fillId="3" borderId="152" xfId="2" applyFill="1" applyBorder="1">
      <alignment vertical="center"/>
    </xf>
    <xf numFmtId="0" fontId="1" fillId="3" borderId="158" xfId="2" applyFont="1" applyFill="1" applyBorder="1" applyAlignment="1">
      <alignment vertical="top" wrapText="1"/>
    </xf>
    <xf numFmtId="0" fontId="0" fillId="20" borderId="152" xfId="0" applyFill="1" applyBorder="1" applyAlignment="1">
      <alignment vertical="top" wrapText="1"/>
    </xf>
    <xf numFmtId="0" fontId="6" fillId="14" borderId="152" xfId="2" applyFill="1" applyBorder="1">
      <alignment vertical="center"/>
    </xf>
    <xf numFmtId="0" fontId="17" fillId="3" borderId="159" xfId="2" applyFont="1" applyFill="1" applyBorder="1" applyAlignment="1">
      <alignment horizontal="center" vertical="center" wrapText="1"/>
    </xf>
    <xf numFmtId="0" fontId="88" fillId="20" borderId="160" xfId="2" applyFont="1" applyFill="1" applyBorder="1" applyAlignment="1">
      <alignment horizontal="center" vertical="center"/>
    </xf>
    <xf numFmtId="14" fontId="88" fillId="20" borderId="161" xfId="2" applyNumberFormat="1" applyFont="1" applyFill="1" applyBorder="1" applyAlignment="1">
      <alignment horizontal="center" vertical="center"/>
    </xf>
    <xf numFmtId="0" fontId="21" fillId="4" borderId="166" xfId="2" applyFont="1" applyFill="1" applyBorder="1" applyAlignment="1">
      <alignment horizontal="center" vertical="center" wrapText="1"/>
    </xf>
    <xf numFmtId="0" fontId="21" fillId="4" borderId="167" xfId="2" applyFont="1" applyFill="1" applyBorder="1" applyAlignment="1">
      <alignment horizontal="center" vertical="center" wrapText="1"/>
    </xf>
    <xf numFmtId="0" fontId="21" fillId="20" borderId="166" xfId="2" applyFont="1" applyFill="1" applyBorder="1" applyAlignment="1">
      <alignment horizontal="center" vertical="center" wrapText="1"/>
    </xf>
    <xf numFmtId="0" fontId="21" fillId="26" borderId="166" xfId="2" applyFont="1" applyFill="1" applyBorder="1" applyAlignment="1">
      <alignment horizontal="center" vertical="center" wrapText="1"/>
    </xf>
    <xf numFmtId="0" fontId="21" fillId="4" borderId="168" xfId="2" applyFont="1" applyFill="1" applyBorder="1" applyAlignment="1">
      <alignment horizontal="center" vertical="center" wrapText="1"/>
    </xf>
    <xf numFmtId="0" fontId="21" fillId="4" borderId="169" xfId="2" applyFont="1" applyFill="1" applyBorder="1" applyAlignment="1">
      <alignment horizontal="center" vertical="center" wrapText="1"/>
    </xf>
    <xf numFmtId="177" fontId="21" fillId="20" borderId="126" xfId="2" applyNumberFormat="1" applyFont="1" applyFill="1" applyBorder="1" applyAlignment="1">
      <alignment horizontal="center" vertical="center" shrinkToFit="1"/>
    </xf>
    <xf numFmtId="0" fontId="22" fillId="18" borderId="170" xfId="2" applyFont="1" applyFill="1" applyBorder="1" applyAlignment="1">
      <alignment horizontal="center" vertical="center" wrapText="1"/>
    </xf>
    <xf numFmtId="0" fontId="22" fillId="18" borderId="126" xfId="2" applyFont="1" applyFill="1" applyBorder="1" applyAlignment="1">
      <alignment horizontal="center" vertical="center" wrapText="1"/>
    </xf>
    <xf numFmtId="0" fontId="21" fillId="18" borderId="170" xfId="2" applyFont="1" applyFill="1" applyBorder="1" applyAlignment="1">
      <alignment horizontal="center" vertical="center" wrapText="1"/>
    </xf>
    <xf numFmtId="177" fontId="21" fillId="18" borderId="126" xfId="2" applyNumberFormat="1" applyFont="1" applyFill="1" applyBorder="1" applyAlignment="1">
      <alignment horizontal="center" vertical="center" shrinkToFit="1"/>
    </xf>
    <xf numFmtId="0" fontId="21" fillId="31" borderId="170" xfId="2" applyFont="1" applyFill="1" applyBorder="1" applyAlignment="1">
      <alignment horizontal="center" vertical="center" wrapText="1"/>
    </xf>
    <xf numFmtId="0" fontId="21" fillId="18" borderId="137" xfId="2" applyFont="1" applyFill="1" applyBorder="1" applyAlignment="1">
      <alignment horizontal="left" vertical="center"/>
    </xf>
    <xf numFmtId="0" fontId="21" fillId="18" borderId="171" xfId="2" applyFont="1" applyFill="1" applyBorder="1" applyAlignment="1">
      <alignment horizontal="center" vertical="center" wrapText="1"/>
    </xf>
    <xf numFmtId="177" fontId="21" fillId="18" borderId="171" xfId="2" applyNumberFormat="1" applyFont="1" applyFill="1" applyBorder="1" applyAlignment="1">
      <alignment horizontal="center" vertical="center" shrinkToFit="1"/>
    </xf>
    <xf numFmtId="0" fontId="21" fillId="0" borderId="171" xfId="2" applyFont="1" applyBorder="1" applyAlignment="1">
      <alignment horizontal="center" vertical="center"/>
    </xf>
    <xf numFmtId="177" fontId="35" fillId="18" borderId="171" xfId="2" applyNumberFormat="1" applyFont="1" applyFill="1" applyBorder="1" applyAlignment="1">
      <alignment horizontal="center" vertical="center" wrapText="1"/>
    </xf>
    <xf numFmtId="0" fontId="21" fillId="33" borderId="171" xfId="2" applyFont="1" applyFill="1" applyBorder="1" applyAlignment="1">
      <alignment horizontal="center" vertical="center" wrapText="1"/>
    </xf>
    <xf numFmtId="177" fontId="21" fillId="33" borderId="171" xfId="2" applyNumberFormat="1" applyFont="1" applyFill="1" applyBorder="1" applyAlignment="1">
      <alignment horizontal="center" vertical="center" shrinkToFit="1"/>
    </xf>
    <xf numFmtId="177" fontId="21" fillId="31" borderId="171" xfId="2" applyNumberFormat="1" applyFont="1" applyFill="1" applyBorder="1" applyAlignment="1">
      <alignment horizontal="center" vertical="center" shrinkToFit="1"/>
    </xf>
    <xf numFmtId="0" fontId="6" fillId="31" borderId="171" xfId="2" applyFill="1" applyBorder="1" applyAlignment="1">
      <alignment horizontal="center" vertical="center"/>
    </xf>
    <xf numFmtId="177" fontId="1" fillId="18" borderId="171" xfId="2" applyNumberFormat="1" applyFont="1" applyFill="1" applyBorder="1" applyAlignment="1">
      <alignment horizontal="center" vertical="center" wrapText="1"/>
    </xf>
    <xf numFmtId="0" fontId="21" fillId="18" borderId="170" xfId="2" applyFont="1" applyFill="1" applyBorder="1" applyAlignment="1">
      <alignment horizontal="left" vertical="center"/>
    </xf>
    <xf numFmtId="0" fontId="21" fillId="33" borderId="170" xfId="2" applyFont="1" applyFill="1" applyBorder="1" applyAlignment="1">
      <alignment horizontal="left" vertical="center"/>
    </xf>
    <xf numFmtId="177" fontId="87" fillId="33" borderId="170" xfId="2" applyNumberFormat="1" applyFont="1" applyFill="1" applyBorder="1" applyAlignment="1">
      <alignment horizontal="center" vertical="center" shrinkToFit="1"/>
    </xf>
    <xf numFmtId="177" fontId="127" fillId="33" borderId="170" xfId="2" applyNumberFormat="1" applyFont="1" applyFill="1" applyBorder="1" applyAlignment="1">
      <alignment horizontal="center" vertical="center" wrapText="1"/>
    </xf>
    <xf numFmtId="0" fontId="21" fillId="18" borderId="172" xfId="2" applyFont="1" applyFill="1" applyBorder="1" applyAlignment="1">
      <alignment horizontal="left" vertical="center"/>
    </xf>
    <xf numFmtId="0" fontId="98" fillId="18" borderId="170" xfId="0" applyFont="1" applyFill="1" applyBorder="1" applyAlignment="1">
      <alignment horizontal="center" vertical="center" wrapText="1"/>
    </xf>
    <xf numFmtId="0" fontId="98" fillId="22" borderId="170" xfId="0" applyFont="1" applyFill="1" applyBorder="1" applyAlignment="1">
      <alignment horizontal="center" vertical="center" wrapText="1"/>
    </xf>
    <xf numFmtId="177" fontId="99" fillId="18" borderId="170" xfId="2" applyNumberFormat="1" applyFont="1" applyFill="1" applyBorder="1" applyAlignment="1">
      <alignment horizontal="center" vertical="center" shrinkToFit="1"/>
    </xf>
    <xf numFmtId="177" fontId="6" fillId="18" borderId="170" xfId="2" applyNumberFormat="1" applyFill="1" applyBorder="1" applyAlignment="1">
      <alignment horizontal="center" vertical="center" shrinkToFit="1"/>
    </xf>
    <xf numFmtId="177" fontId="6" fillId="22" borderId="170" xfId="2" applyNumberFormat="1" applyFill="1" applyBorder="1" applyAlignment="1">
      <alignment horizontal="center" vertical="center" shrinkToFit="1"/>
    </xf>
    <xf numFmtId="177" fontId="12" fillId="18" borderId="170" xfId="2" applyNumberFormat="1" applyFont="1" applyFill="1" applyBorder="1" applyAlignment="1">
      <alignment horizontal="center" vertical="center" shrinkToFit="1"/>
    </xf>
    <xf numFmtId="0" fontId="21" fillId="5" borderId="172" xfId="2" applyFont="1" applyFill="1" applyBorder="1" applyAlignment="1">
      <alignment horizontal="left" vertical="center"/>
    </xf>
    <xf numFmtId="177" fontId="12" fillId="29" borderId="173" xfId="2" applyNumberFormat="1" applyFont="1" applyFill="1" applyBorder="1" applyAlignment="1">
      <alignment horizontal="center" vertical="center" wrapText="1"/>
    </xf>
    <xf numFmtId="0" fontId="21" fillId="0" borderId="170" xfId="2" applyFont="1" applyBorder="1" applyAlignment="1">
      <alignment horizontal="left" vertical="center"/>
    </xf>
    <xf numFmtId="177" fontId="6" fillId="0" borderId="170" xfId="2" applyNumberFormat="1" applyBorder="1" applyAlignment="1">
      <alignment horizontal="center" vertical="center" shrinkToFit="1"/>
    </xf>
    <xf numFmtId="177" fontId="6" fillId="5" borderId="170" xfId="2" applyNumberFormat="1" applyFill="1" applyBorder="1" applyAlignment="1">
      <alignment horizontal="center" vertical="center" shrinkToFit="1"/>
    </xf>
    <xf numFmtId="177" fontId="6" fillId="21" borderId="170" xfId="2" applyNumberFormat="1" applyFill="1" applyBorder="1" applyAlignment="1">
      <alignment horizontal="center" vertical="center" shrinkToFit="1"/>
    </xf>
    <xf numFmtId="177" fontId="12" fillId="0" borderId="170" xfId="2" applyNumberFormat="1" applyFont="1" applyBorder="1" applyAlignment="1">
      <alignment horizontal="center" vertical="center" shrinkToFit="1"/>
    </xf>
    <xf numFmtId="177" fontId="10" fillId="0" borderId="170" xfId="2" applyNumberFormat="1" applyFont="1" applyBorder="1" applyAlignment="1">
      <alignment horizontal="center" vertical="center" shrinkToFit="1"/>
    </xf>
    <xf numFmtId="177" fontId="12" fillId="29" borderId="170" xfId="2" applyNumberFormat="1" applyFont="1" applyFill="1" applyBorder="1" applyAlignment="1">
      <alignment horizontal="center" vertical="center" shrinkToFit="1"/>
    </xf>
    <xf numFmtId="0" fontId="21" fillId="5" borderId="170" xfId="2" applyFont="1" applyFill="1" applyBorder="1" applyAlignment="1">
      <alignment horizontal="left" vertical="center"/>
    </xf>
    <xf numFmtId="177" fontId="6" fillId="6" borderId="170" xfId="2" applyNumberFormat="1" applyFill="1" applyBorder="1" applyAlignment="1">
      <alignment horizontal="center" vertical="center" shrinkToFit="1"/>
    </xf>
    <xf numFmtId="177" fontId="6" fillId="2" borderId="170" xfId="2" applyNumberFormat="1" applyFill="1" applyBorder="1" applyAlignment="1">
      <alignment horizontal="center" vertical="center" shrinkToFit="1"/>
    </xf>
    <xf numFmtId="177" fontId="12" fillId="7" borderId="170" xfId="2" applyNumberFormat="1" applyFont="1" applyFill="1" applyBorder="1" applyAlignment="1">
      <alignment horizontal="center" vertical="center" shrinkToFit="1"/>
    </xf>
    <xf numFmtId="0" fontId="0" fillId="0" borderId="170" xfId="0" applyBorder="1" applyAlignment="1">
      <alignment horizontal="center" vertical="center" wrapText="1"/>
    </xf>
    <xf numFmtId="0" fontId="0" fillId="2" borderId="170" xfId="0" applyFill="1" applyBorder="1" applyAlignment="1">
      <alignment horizontal="center" vertical="center" wrapText="1"/>
    </xf>
    <xf numFmtId="0" fontId="1" fillId="0" borderId="170" xfId="0" applyFont="1" applyBorder="1" applyAlignment="1">
      <alignment horizontal="center" vertical="center" wrapText="1"/>
    </xf>
    <xf numFmtId="0" fontId="6" fillId="5" borderId="170" xfId="2" applyFill="1" applyBorder="1" applyAlignment="1">
      <alignment horizontal="center" vertical="center" wrapText="1"/>
    </xf>
    <xf numFmtId="0" fontId="6" fillId="0" borderId="170" xfId="2" applyBorder="1" applyAlignment="1">
      <alignment horizontal="center" vertical="center"/>
    </xf>
    <xf numFmtId="177" fontId="1" fillId="0" borderId="170" xfId="2" applyNumberFormat="1" applyFont="1" applyBorder="1" applyAlignment="1">
      <alignment horizontal="center" vertical="center" shrinkToFit="1"/>
    </xf>
    <xf numFmtId="0" fontId="21" fillId="5" borderId="172" xfId="2" applyFont="1" applyFill="1" applyBorder="1" applyAlignment="1">
      <alignment horizontal="center" vertical="center"/>
    </xf>
    <xf numFmtId="177" fontId="6" fillId="5" borderId="170" xfId="2" applyNumberFormat="1" applyFill="1" applyBorder="1" applyAlignment="1">
      <alignment horizontal="center" vertical="center" wrapText="1"/>
    </xf>
    <xf numFmtId="177" fontId="6" fillId="0" borderId="170" xfId="2" applyNumberFormat="1" applyBorder="1" applyAlignment="1">
      <alignment horizontal="center" vertical="center" wrapText="1"/>
    </xf>
    <xf numFmtId="177" fontId="6" fillId="6" borderId="170" xfId="2" applyNumberFormat="1" applyFill="1" applyBorder="1" applyAlignment="1">
      <alignment horizontal="center" vertical="center" wrapText="1"/>
    </xf>
    <xf numFmtId="0" fontId="6" fillId="0" borderId="170" xfId="2" applyBorder="1" applyAlignment="1">
      <alignment horizontal="center" vertical="center" wrapText="1"/>
    </xf>
    <xf numFmtId="177" fontId="12" fillId="0" borderId="170" xfId="2" applyNumberFormat="1" applyFont="1" applyBorder="1" applyAlignment="1">
      <alignment horizontal="center" vertical="center" wrapText="1"/>
    </xf>
    <xf numFmtId="177" fontId="6" fillId="7" borderId="173" xfId="2" applyNumberFormat="1" applyFill="1" applyBorder="1" applyAlignment="1">
      <alignment horizontal="center" vertical="center" wrapText="1"/>
    </xf>
    <xf numFmtId="0" fontId="6" fillId="6" borderId="170" xfId="2" applyFill="1" applyBorder="1" applyAlignment="1">
      <alignment horizontal="center" vertical="center" wrapText="1"/>
    </xf>
    <xf numFmtId="177" fontId="6" fillId="0" borderId="173" xfId="2" applyNumberFormat="1" applyBorder="1" applyAlignment="1">
      <alignment horizontal="center" vertical="center" wrapText="1"/>
    </xf>
    <xf numFmtId="177" fontId="6" fillId="7" borderId="170" xfId="2" applyNumberFormat="1" applyFill="1" applyBorder="1" applyAlignment="1">
      <alignment horizontal="center" vertical="center" wrapText="1"/>
    </xf>
    <xf numFmtId="0" fontId="6" fillId="0" borderId="174" xfId="2" applyBorder="1" applyAlignment="1">
      <alignment horizontal="center" vertical="center" wrapText="1"/>
    </xf>
    <xf numFmtId="0" fontId="6" fillId="6" borderId="174" xfId="2" applyFill="1" applyBorder="1" applyAlignment="1">
      <alignment horizontal="center" vertical="center" wrapText="1"/>
    </xf>
    <xf numFmtId="177" fontId="6" fillId="0" borderId="175" xfId="2" applyNumberFormat="1" applyBorder="1" applyAlignment="1">
      <alignment horizontal="center" vertical="center" wrapText="1"/>
    </xf>
    <xf numFmtId="0" fontId="6" fillId="2" borderId="170" xfId="2" applyFill="1" applyBorder="1" applyAlignment="1">
      <alignment horizontal="center" vertical="center" wrapText="1"/>
    </xf>
    <xf numFmtId="0" fontId="69" fillId="5" borderId="180" xfId="2" applyFont="1" applyFill="1" applyBorder="1" applyAlignment="1">
      <alignment horizontal="center" vertical="center"/>
    </xf>
    <xf numFmtId="0" fontId="6" fillId="0" borderId="162" xfId="2" applyBorder="1">
      <alignment vertical="center"/>
    </xf>
    <xf numFmtId="0" fontId="94" fillId="25" borderId="184" xfId="2" applyFont="1" applyFill="1" applyBorder="1" applyAlignment="1">
      <alignment horizontal="center" vertical="center" wrapText="1"/>
    </xf>
    <xf numFmtId="0" fontId="103" fillId="25" borderId="185" xfId="2" applyFont="1" applyFill="1" applyBorder="1" applyAlignment="1">
      <alignment horizontal="left" vertical="center" shrinkToFit="1"/>
    </xf>
    <xf numFmtId="0" fontId="93" fillId="25" borderId="185" xfId="2" applyFont="1" applyFill="1" applyBorder="1" applyAlignment="1">
      <alignment horizontal="center" vertical="center"/>
    </xf>
    <xf numFmtId="0" fontId="93" fillId="25" borderId="186" xfId="2" applyFont="1" applyFill="1" applyBorder="1" applyAlignment="1">
      <alignment horizontal="center" vertical="center"/>
    </xf>
    <xf numFmtId="14" fontId="108" fillId="18" borderId="189" xfId="2" applyNumberFormat="1" applyFont="1" applyFill="1" applyBorder="1" applyAlignment="1">
      <alignment horizontal="left" vertical="center"/>
    </xf>
    <xf numFmtId="0" fontId="10" fillId="2" borderId="192" xfId="2" applyFont="1" applyFill="1" applyBorder="1" applyAlignment="1">
      <alignment horizontal="center" vertical="center"/>
    </xf>
    <xf numFmtId="0" fontId="8" fillId="0" borderId="194" xfId="1" applyFill="1" applyBorder="1" applyAlignment="1" applyProtection="1">
      <alignment vertical="center" wrapText="1"/>
    </xf>
    <xf numFmtId="0" fontId="116" fillId="0" borderId="193" xfId="1" applyFont="1" applyBorder="1" applyAlignment="1" applyProtection="1">
      <alignment horizontal="left" vertical="top" wrapText="1"/>
    </xf>
    <xf numFmtId="0" fontId="25" fillId="0" borderId="195" xfId="2" applyFont="1" applyBorder="1" applyAlignment="1">
      <alignment vertical="top" wrapText="1"/>
    </xf>
    <xf numFmtId="0" fontId="118" fillId="0" borderId="196" xfId="1" applyFont="1" applyFill="1" applyBorder="1" applyAlignment="1" applyProtection="1">
      <alignment horizontal="left" vertical="top" wrapText="1"/>
    </xf>
    <xf numFmtId="0" fontId="93" fillId="25" borderId="185" xfId="2" applyFont="1" applyFill="1" applyBorder="1" applyAlignment="1">
      <alignment horizontal="center" vertical="center" wrapText="1"/>
    </xf>
    <xf numFmtId="14" fontId="108" fillId="18" borderId="0" xfId="2" applyNumberFormat="1" applyFont="1" applyFill="1" applyAlignment="1">
      <alignment horizontal="left" vertical="center"/>
    </xf>
    <xf numFmtId="0" fontId="6" fillId="18" borderId="106" xfId="2" applyFill="1" applyBorder="1">
      <alignment vertical="center"/>
    </xf>
    <xf numFmtId="0" fontId="146" fillId="0" borderId="114" xfId="1" applyFont="1" applyFill="1" applyBorder="1" applyAlignment="1" applyProtection="1">
      <alignment horizontal="left" vertical="top" wrapText="1"/>
    </xf>
    <xf numFmtId="0" fontId="0" fillId="18" borderId="129" xfId="0" applyFill="1" applyBorder="1" applyAlignment="1">
      <alignment vertical="center" wrapText="1"/>
    </xf>
    <xf numFmtId="14" fontId="96" fillId="18" borderId="130" xfId="17" applyNumberFormat="1" applyFont="1" applyFill="1" applyBorder="1" applyAlignment="1">
      <alignment horizontal="center" vertical="center" wrapText="1"/>
    </xf>
    <xf numFmtId="0" fontId="116" fillId="0" borderId="98" xfId="1" applyFont="1" applyBorder="1" applyAlignment="1" applyProtection="1">
      <alignment horizontal="left" vertical="top" wrapText="1"/>
    </xf>
    <xf numFmtId="14" fontId="18" fillId="3" borderId="3" xfId="2" applyNumberFormat="1" applyFont="1" applyFill="1" applyBorder="1" applyAlignment="1">
      <alignment horizontal="center" vertical="center" shrinkToFit="1"/>
    </xf>
    <xf numFmtId="14" fontId="25" fillId="3" borderId="3"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5" fillId="3" borderId="0" xfId="1" applyNumberFormat="1" applyFont="1" applyFill="1" applyBorder="1" applyAlignment="1" applyProtection="1">
      <alignment horizontal="center" vertical="center" wrapText="1" shrinkToFit="1"/>
    </xf>
    <xf numFmtId="14" fontId="10" fillId="2" borderId="203" xfId="2" applyNumberFormat="1" applyFont="1" applyFill="1" applyBorder="1" applyAlignment="1">
      <alignment horizontal="center" vertical="center"/>
    </xf>
    <xf numFmtId="0" fontId="6" fillId="20" borderId="206" xfId="2" applyFill="1" applyBorder="1">
      <alignment vertical="center"/>
    </xf>
    <xf numFmtId="14" fontId="6" fillId="20" borderId="206" xfId="2" applyNumberFormat="1" applyFill="1" applyBorder="1">
      <alignment vertical="center"/>
    </xf>
    <xf numFmtId="14" fontId="12" fillId="18" borderId="130" xfId="17" applyNumberFormat="1" applyFont="1" applyFill="1" applyBorder="1" applyAlignment="1">
      <alignment horizontal="center" vertical="center"/>
    </xf>
    <xf numFmtId="0" fontId="147" fillId="20" borderId="151" xfId="2" applyFont="1" applyFill="1" applyBorder="1" applyAlignment="1">
      <alignment horizontal="center" vertical="center" wrapText="1"/>
    </xf>
    <xf numFmtId="0" fontId="85" fillId="0" borderId="106" xfId="2" applyFont="1" applyBorder="1" applyAlignment="1">
      <alignment vertical="center" shrinkToFit="1"/>
    </xf>
    <xf numFmtId="0" fontId="8" fillId="0" borderId="211" xfId="1" applyBorder="1" applyAlignment="1" applyProtection="1">
      <alignment horizontal="left" vertical="center" wrapText="1"/>
    </xf>
    <xf numFmtId="0" fontId="6" fillId="0" borderId="211" xfId="2" applyBorder="1">
      <alignment vertical="center"/>
    </xf>
    <xf numFmtId="14" fontId="6" fillId="20" borderId="212" xfId="2" applyNumberFormat="1" applyFill="1" applyBorder="1">
      <alignment vertical="center"/>
    </xf>
    <xf numFmtId="0" fontId="21" fillId="37" borderId="170" xfId="2" applyFont="1" applyFill="1" applyBorder="1" applyAlignment="1">
      <alignment horizontal="center" vertical="center" wrapText="1"/>
    </xf>
    <xf numFmtId="0" fontId="33" fillId="20" borderId="95" xfId="1" applyFont="1" applyFill="1" applyBorder="1" applyAlignment="1" applyProtection="1">
      <alignment horizontal="center" vertical="center"/>
    </xf>
    <xf numFmtId="0" fontId="126" fillId="18" borderId="0" xfId="2" applyFont="1" applyFill="1" applyAlignment="1">
      <alignment horizontal="left" vertical="top" wrapText="1"/>
    </xf>
    <xf numFmtId="0" fontId="8" fillId="0" borderId="0" xfId="1" applyFill="1" applyBorder="1" applyAlignment="1" applyProtection="1">
      <alignment horizontal="left" vertical="top" wrapText="1"/>
    </xf>
    <xf numFmtId="0" fontId="6" fillId="20" borderId="0" xfId="2" applyFill="1">
      <alignment vertical="center"/>
    </xf>
    <xf numFmtId="0" fontId="21" fillId="18" borderId="213" xfId="2" applyFont="1" applyFill="1" applyBorder="1" applyAlignment="1">
      <alignment horizontal="center" vertical="center" wrapText="1"/>
    </xf>
    <xf numFmtId="0" fontId="130" fillId="18" borderId="213" xfId="2" applyFont="1" applyFill="1" applyBorder="1" applyAlignment="1">
      <alignment horizontal="center" vertical="center" wrapText="1"/>
    </xf>
    <xf numFmtId="0" fontId="21" fillId="18" borderId="213" xfId="2" applyFont="1" applyFill="1" applyBorder="1" applyAlignment="1">
      <alignment horizontal="left" vertical="center" shrinkToFit="1"/>
    </xf>
    <xf numFmtId="14" fontId="21" fillId="18" borderId="213" xfId="2" applyNumberFormat="1" applyFont="1" applyFill="1" applyBorder="1" applyAlignment="1">
      <alignment horizontal="center" vertical="center"/>
    </xf>
    <xf numFmtId="14" fontId="21" fillId="18" borderId="214" xfId="2" applyNumberFormat="1" applyFont="1" applyFill="1" applyBorder="1" applyAlignment="1">
      <alignment horizontal="center" vertical="center"/>
    </xf>
    <xf numFmtId="14" fontId="88" fillId="20" borderId="95" xfId="2" applyNumberFormat="1" applyFont="1" applyFill="1" applyBorder="1" applyAlignment="1">
      <alignment horizontal="center" vertical="center" wrapText="1"/>
    </xf>
    <xf numFmtId="0" fontId="144" fillId="20" borderId="97" xfId="2" applyFont="1" applyFill="1" applyBorder="1" applyAlignment="1">
      <alignment horizontal="center" vertical="center" wrapText="1"/>
    </xf>
    <xf numFmtId="0" fontId="148" fillId="22" borderId="97" xfId="2" applyFont="1" applyFill="1" applyBorder="1" applyAlignment="1">
      <alignment horizontal="center" vertical="center" wrapText="1"/>
    </xf>
    <xf numFmtId="0" fontId="118" fillId="0" borderId="215" xfId="1" applyFont="1" applyFill="1" applyBorder="1" applyAlignment="1" applyProtection="1">
      <alignment horizontal="left" vertical="top" wrapText="1"/>
    </xf>
    <xf numFmtId="0" fontId="8" fillId="0" borderId="216" xfId="1" applyFill="1" applyBorder="1" applyAlignment="1" applyProtection="1">
      <alignment horizontal="left" vertical="top" wrapText="1"/>
    </xf>
    <xf numFmtId="0" fontId="6" fillId="0" borderId="216" xfId="2" applyBorder="1">
      <alignment vertical="center"/>
    </xf>
    <xf numFmtId="0" fontId="91" fillId="18" borderId="0" xfId="0" applyFont="1" applyFill="1" applyAlignment="1">
      <alignment horizontal="center" vertical="center" wrapText="1"/>
    </xf>
    <xf numFmtId="0" fontId="21" fillId="39" borderId="170" xfId="2" applyFont="1" applyFill="1" applyBorder="1" applyAlignment="1">
      <alignment horizontal="center" vertical="center" wrapText="1"/>
    </xf>
    <xf numFmtId="0" fontId="150" fillId="34" borderId="79" xfId="0" applyFont="1" applyFill="1" applyBorder="1" applyAlignment="1">
      <alignment horizontal="center" vertical="center" wrapText="1"/>
    </xf>
    <xf numFmtId="0" fontId="82" fillId="38" borderId="65" xfId="0" applyFont="1" applyFill="1" applyBorder="1" applyAlignment="1">
      <alignment horizontal="center" vertical="center" wrapText="1"/>
    </xf>
    <xf numFmtId="0" fontId="17" fillId="22" borderId="151" xfId="2" applyFont="1" applyFill="1" applyBorder="1" applyAlignment="1">
      <alignment horizontal="center" vertical="center" wrapText="1"/>
    </xf>
    <xf numFmtId="0" fontId="21" fillId="18" borderId="129" xfId="17" applyFont="1" applyFill="1" applyBorder="1" applyAlignment="1">
      <alignment horizontal="center" vertical="center" wrapText="1"/>
    </xf>
    <xf numFmtId="0" fontId="116" fillId="0" borderId="0" xfId="0" applyFont="1" applyAlignment="1">
      <alignment horizontal="left" vertical="top" wrapText="1"/>
    </xf>
    <xf numFmtId="0" fontId="0" fillId="0" borderId="217" xfId="0" applyBorder="1" applyAlignment="1">
      <alignment horizontal="center" vertical="center" wrapText="1"/>
    </xf>
    <xf numFmtId="177" fontId="21" fillId="22" borderId="217" xfId="2" applyNumberFormat="1" applyFont="1" applyFill="1" applyBorder="1" applyAlignment="1">
      <alignment horizontal="center" vertical="center" shrinkToFit="1"/>
    </xf>
    <xf numFmtId="177" fontId="21" fillId="18" borderId="217" xfId="2" applyNumberFormat="1" applyFont="1" applyFill="1" applyBorder="1" applyAlignment="1">
      <alignment horizontal="center" vertical="center" shrinkToFit="1"/>
    </xf>
    <xf numFmtId="0" fontId="82" fillId="0" borderId="170" xfId="0" applyFont="1" applyBorder="1" applyAlignment="1">
      <alignment horizontal="center" vertical="center" wrapText="1"/>
    </xf>
    <xf numFmtId="0" fontId="82" fillId="22" borderId="170" xfId="0" applyFont="1" applyFill="1" applyBorder="1" applyAlignment="1">
      <alignment horizontal="center" vertical="center" wrapText="1"/>
    </xf>
    <xf numFmtId="0" fontId="82" fillId="18" borderId="170" xfId="0" applyFont="1" applyFill="1" applyBorder="1" applyAlignment="1">
      <alignment horizontal="center" vertical="center" wrapText="1"/>
    </xf>
    <xf numFmtId="0" fontId="86" fillId="20" borderId="191" xfId="2" applyFont="1" applyFill="1" applyBorder="1" applyAlignment="1">
      <alignment horizontal="center" vertical="center" wrapText="1"/>
    </xf>
    <xf numFmtId="0" fontId="116" fillId="0" borderId="219" xfId="1" applyFont="1" applyFill="1" applyBorder="1" applyAlignment="1" applyProtection="1">
      <alignment vertical="top" wrapText="1"/>
    </xf>
    <xf numFmtId="14" fontId="84" fillId="20" borderId="222" xfId="1" applyNumberFormat="1" applyFont="1" applyFill="1" applyBorder="1" applyAlignment="1" applyProtection="1">
      <alignment horizontal="center" vertical="center" shrinkToFit="1"/>
    </xf>
    <xf numFmtId="14" fontId="84" fillId="20" borderId="222" xfId="2" applyNumberFormat="1" applyFont="1" applyFill="1" applyBorder="1" applyAlignment="1">
      <alignment horizontal="center" vertical="center" wrapText="1" shrinkToFit="1"/>
    </xf>
    <xf numFmtId="14" fontId="84" fillId="20" borderId="222" xfId="1" applyNumberFormat="1" applyFont="1" applyFill="1" applyBorder="1" applyAlignment="1" applyProtection="1">
      <alignment horizontal="center" vertical="center" wrapText="1"/>
    </xf>
    <xf numFmtId="0" fontId="8" fillId="0" borderId="223" xfId="1" applyBorder="1" applyAlignment="1" applyProtection="1">
      <alignment vertical="center"/>
    </xf>
    <xf numFmtId="0" fontId="82" fillId="36" borderId="170" xfId="0" applyFont="1" applyFill="1" applyBorder="1" applyAlignment="1">
      <alignment horizontal="center" vertical="center" wrapText="1"/>
    </xf>
    <xf numFmtId="0" fontId="30" fillId="20" borderId="97" xfId="1" applyFont="1" applyFill="1" applyBorder="1" applyAlignment="1" applyProtection="1">
      <alignment horizontal="center" vertical="center" wrapText="1"/>
    </xf>
    <xf numFmtId="0" fontId="21" fillId="18" borderId="224" xfId="2" applyFont="1" applyFill="1" applyBorder="1" applyAlignment="1">
      <alignment horizontal="center" vertical="center" wrapText="1"/>
    </xf>
    <xf numFmtId="177" fontId="48" fillId="18" borderId="126" xfId="2" applyNumberFormat="1" applyFont="1" applyFill="1" applyBorder="1" applyAlignment="1">
      <alignment horizontal="center" vertical="center" wrapText="1"/>
    </xf>
    <xf numFmtId="0" fontId="149" fillId="37" borderId="0" xfId="2" applyFont="1" applyFill="1">
      <alignment vertical="center"/>
    </xf>
    <xf numFmtId="14" fontId="88" fillId="20" borderId="104" xfId="2" applyNumberFormat="1" applyFont="1" applyFill="1" applyBorder="1" applyAlignment="1">
      <alignment horizontal="center" vertical="center"/>
    </xf>
    <xf numFmtId="14" fontId="88" fillId="20" borderId="226" xfId="2" applyNumberFormat="1" applyFont="1" applyFill="1" applyBorder="1" applyAlignment="1">
      <alignment horizontal="center" vertical="center"/>
    </xf>
    <xf numFmtId="14" fontId="88" fillId="20" borderId="50" xfId="2" applyNumberFormat="1" applyFont="1" applyFill="1" applyBorder="1" applyAlignment="1">
      <alignment horizontal="center" vertical="center"/>
    </xf>
    <xf numFmtId="0" fontId="109" fillId="20" borderId="227" xfId="2" applyFont="1" applyFill="1" applyBorder="1" applyAlignment="1">
      <alignment horizontal="center" vertical="center"/>
    </xf>
    <xf numFmtId="0" fontId="109" fillId="20" borderId="228" xfId="2" applyFont="1" applyFill="1" applyBorder="1" applyAlignment="1">
      <alignment horizontal="center" vertical="center"/>
    </xf>
    <xf numFmtId="0" fontId="84" fillId="20" borderId="225" xfId="1" applyFont="1" applyFill="1" applyBorder="1" applyAlignment="1" applyProtection="1">
      <alignment horizontal="center" vertical="center" wrapText="1"/>
    </xf>
    <xf numFmtId="0" fontId="109" fillId="20" borderId="229" xfId="2" applyFont="1" applyFill="1" applyBorder="1" applyAlignment="1">
      <alignment horizontal="center" vertical="center"/>
    </xf>
    <xf numFmtId="14" fontId="88" fillId="20" borderId="230" xfId="2" applyNumberFormat="1" applyFont="1" applyFill="1" applyBorder="1" applyAlignment="1">
      <alignment horizontal="center" vertical="center"/>
    </xf>
    <xf numFmtId="56" fontId="6" fillId="20" borderId="206" xfId="2" applyNumberFormat="1" applyFill="1" applyBorder="1">
      <alignment vertical="center"/>
    </xf>
    <xf numFmtId="0" fontId="84" fillId="20" borderId="0" xfId="2" applyFont="1" applyFill="1" applyAlignment="1">
      <alignment horizontal="center" vertical="center"/>
    </xf>
    <xf numFmtId="14" fontId="84" fillId="20" borderId="88" xfId="2" applyNumberFormat="1" applyFont="1" applyFill="1" applyBorder="1">
      <alignment vertical="center"/>
    </xf>
    <xf numFmtId="0" fontId="84" fillId="20" borderId="204" xfId="2" applyFont="1" applyFill="1" applyBorder="1" applyAlignment="1">
      <alignment horizontal="center" vertical="center"/>
    </xf>
    <xf numFmtId="0" fontId="84" fillId="20" borderId="217" xfId="2" applyFont="1" applyFill="1" applyBorder="1" applyAlignment="1">
      <alignment horizontal="center" vertical="center"/>
    </xf>
    <xf numFmtId="14" fontId="84" fillId="20" borderId="204" xfId="2" applyNumberFormat="1" applyFont="1" applyFill="1" applyBorder="1" applyAlignment="1">
      <alignment horizontal="center" vertical="center"/>
    </xf>
    <xf numFmtId="14" fontId="84" fillId="20" borderId="205" xfId="2" applyNumberFormat="1" applyFont="1" applyFill="1" applyBorder="1" applyAlignment="1">
      <alignment horizontal="center" vertical="center"/>
    </xf>
    <xf numFmtId="14" fontId="84" fillId="20" borderId="217" xfId="2" applyNumberFormat="1" applyFont="1" applyFill="1" applyBorder="1" applyAlignment="1">
      <alignment horizontal="center" vertical="center"/>
    </xf>
    <xf numFmtId="0" fontId="33" fillId="18" borderId="232" xfId="2" applyFont="1" applyFill="1" applyBorder="1" applyAlignment="1">
      <alignment horizontal="left" vertical="top" wrapText="1"/>
    </xf>
    <xf numFmtId="0" fontId="8" fillId="18" borderId="231" xfId="1" applyFill="1" applyBorder="1" applyAlignment="1" applyProtection="1">
      <alignment horizontal="left" vertical="center" wrapText="1"/>
    </xf>
    <xf numFmtId="0" fontId="84" fillId="20" borderId="0" xfId="2" applyFont="1" applyFill="1" applyAlignment="1">
      <alignment horizontal="center" vertical="center" wrapText="1"/>
    </xf>
    <xf numFmtId="0" fontId="68" fillId="18" borderId="129" xfId="0" applyFont="1" applyFill="1" applyBorder="1" applyAlignment="1">
      <alignment horizontal="center" vertical="center" wrapText="1"/>
    </xf>
    <xf numFmtId="14" fontId="90" fillId="20" borderId="130" xfId="17" applyNumberFormat="1" applyFont="1" applyFill="1" applyBorder="1" applyAlignment="1">
      <alignment horizontal="center" vertical="center"/>
    </xf>
    <xf numFmtId="0" fontId="156" fillId="0" borderId="0" xfId="0" applyFont="1">
      <alignment vertical="center"/>
    </xf>
    <xf numFmtId="0" fontId="132" fillId="0" borderId="0" xfId="0" applyFont="1">
      <alignment vertical="center"/>
    </xf>
    <xf numFmtId="0" fontId="0" fillId="20" borderId="213" xfId="0" applyFill="1" applyBorder="1" applyAlignment="1">
      <alignment horizontal="center" vertical="center"/>
    </xf>
    <xf numFmtId="0" fontId="0" fillId="0" borderId="213" xfId="0" applyBorder="1" applyAlignment="1">
      <alignment horizontal="center" vertical="center"/>
    </xf>
    <xf numFmtId="0" fontId="0" fillId="18" borderId="213" xfId="0" applyFill="1" applyBorder="1" applyAlignment="1">
      <alignment horizontal="center" vertical="center"/>
    </xf>
    <xf numFmtId="0" fontId="0" fillId="0" borderId="48" xfId="0" applyBorder="1" applyAlignment="1">
      <alignment horizontal="center" vertical="center"/>
    </xf>
    <xf numFmtId="9" fontId="0" fillId="20" borderId="213" xfId="0" applyNumberFormat="1" applyFill="1" applyBorder="1" applyAlignment="1">
      <alignment horizontal="center" vertical="center"/>
    </xf>
    <xf numFmtId="9" fontId="0" fillId="0" borderId="213" xfId="0" applyNumberFormat="1" applyBorder="1" applyAlignment="1">
      <alignment horizontal="center" vertical="center"/>
    </xf>
    <xf numFmtId="9" fontId="0" fillId="18" borderId="213" xfId="0" applyNumberFormat="1" applyFill="1" applyBorder="1" applyAlignment="1">
      <alignment horizontal="center" vertical="center"/>
    </xf>
    <xf numFmtId="0" fontId="157" fillId="0" borderId="238" xfId="0" applyFont="1" applyBorder="1" applyAlignment="1">
      <alignment horizontal="center" vertical="center"/>
    </xf>
    <xf numFmtId="0" fontId="157" fillId="0" borderId="239" xfId="0" applyFont="1" applyBorder="1" applyAlignment="1">
      <alignment horizontal="center" vertical="center"/>
    </xf>
    <xf numFmtId="0" fontId="157" fillId="0" borderId="240" xfId="0" applyFont="1" applyBorder="1" applyAlignment="1">
      <alignment horizontal="center" vertical="center"/>
    </xf>
    <xf numFmtId="0" fontId="157" fillId="0" borderId="241" xfId="0" applyFont="1" applyBorder="1" applyAlignment="1">
      <alignment horizontal="center" vertical="center"/>
    </xf>
    <xf numFmtId="0" fontId="157" fillId="0" borderId="242" xfId="0" applyFont="1" applyBorder="1" applyAlignment="1">
      <alignment horizontal="center" vertical="center"/>
    </xf>
    <xf numFmtId="0" fontId="157" fillId="0" borderId="243" xfId="0" applyFont="1" applyBorder="1" applyAlignment="1">
      <alignment horizontal="center" vertical="center"/>
    </xf>
    <xf numFmtId="0" fontId="157" fillId="0" borderId="244" xfId="0" applyFont="1" applyBorder="1" applyAlignment="1">
      <alignment horizontal="center" vertical="center"/>
    </xf>
    <xf numFmtId="0" fontId="157" fillId="0" borderId="245" xfId="0" applyFont="1" applyBorder="1" applyAlignment="1">
      <alignment horizontal="center" vertical="center"/>
    </xf>
    <xf numFmtId="0" fontId="0" fillId="0" borderId="246" xfId="0" applyBorder="1" applyAlignment="1">
      <alignment horizontal="center" vertical="center"/>
    </xf>
    <xf numFmtId="0" fontId="0" fillId="0" borderId="247" xfId="0" applyBorder="1" applyAlignment="1">
      <alignment horizontal="center" vertical="center"/>
    </xf>
    <xf numFmtId="0" fontId="0" fillId="0" borderId="248" xfId="0" applyBorder="1" applyAlignment="1">
      <alignment horizontal="center" vertical="center"/>
    </xf>
    <xf numFmtId="0" fontId="0" fillId="0" borderId="249" xfId="0" applyBorder="1" applyAlignment="1">
      <alignment horizontal="center" vertical="center"/>
    </xf>
    <xf numFmtId="0" fontId="0" fillId="0" borderId="250" xfId="0" applyBorder="1" applyAlignment="1">
      <alignment horizontal="center" vertical="center"/>
    </xf>
    <xf numFmtId="0" fontId="158" fillId="0" borderId="238" xfId="0" applyFont="1" applyBorder="1" applyAlignment="1">
      <alignment horizontal="center" vertical="center"/>
    </xf>
    <xf numFmtId="0" fontId="158" fillId="0" borderId="239" xfId="0" applyFont="1" applyBorder="1" applyAlignment="1">
      <alignment horizontal="center" vertical="center"/>
    </xf>
    <xf numFmtId="0" fontId="158" fillId="0" borderId="240" xfId="0" applyFont="1" applyBorder="1" applyAlignment="1">
      <alignment horizontal="center" vertical="center"/>
    </xf>
    <xf numFmtId="0" fontId="158" fillId="0" borderId="241" xfId="0" applyFont="1" applyBorder="1" applyAlignment="1">
      <alignment horizontal="center" vertical="center"/>
    </xf>
    <xf numFmtId="9" fontId="0" fillId="0" borderId="249" xfId="0" applyNumberFormat="1" applyBorder="1" applyAlignment="1">
      <alignment horizontal="center" vertical="center"/>
    </xf>
    <xf numFmtId="9" fontId="0" fillId="0" borderId="247" xfId="0" applyNumberFormat="1" applyBorder="1" applyAlignment="1">
      <alignment horizontal="center" vertical="center"/>
    </xf>
    <xf numFmtId="9" fontId="0" fillId="0" borderId="248" xfId="0" applyNumberFormat="1" applyBorder="1" applyAlignment="1">
      <alignment horizontal="center" vertical="center"/>
    </xf>
    <xf numFmtId="9" fontId="0" fillId="0" borderId="250" xfId="0" applyNumberFormat="1" applyBorder="1" applyAlignment="1">
      <alignment horizontal="center" vertical="center"/>
    </xf>
    <xf numFmtId="0" fontId="0" fillId="5" borderId="0" xfId="0" applyFill="1">
      <alignment vertical="center"/>
    </xf>
    <xf numFmtId="0" fontId="128" fillId="18" borderId="0" xfId="0" applyFont="1" applyFill="1" applyAlignment="1">
      <alignment horizontal="center" vertical="center" wrapText="1"/>
    </xf>
    <xf numFmtId="0" fontId="90" fillId="20" borderId="129" xfId="17" applyFont="1" applyFill="1" applyBorder="1" applyAlignment="1">
      <alignment horizontal="center" vertical="center" wrapText="1"/>
    </xf>
    <xf numFmtId="0" fontId="12" fillId="20" borderId="0" xfId="1" applyFont="1" applyFill="1" applyAlignment="1" applyProtection="1">
      <alignment horizontal="center" vertical="center"/>
    </xf>
    <xf numFmtId="14" fontId="33" fillId="20" borderId="3" xfId="1" applyNumberFormat="1" applyFont="1" applyFill="1" applyBorder="1" applyAlignment="1" applyProtection="1">
      <alignment horizontal="center" vertical="center" shrinkToFit="1"/>
    </xf>
    <xf numFmtId="0" fontId="160" fillId="20" borderId="151" xfId="2" applyFont="1" applyFill="1" applyBorder="1" applyAlignment="1">
      <alignment horizontal="center" vertical="center" wrapText="1"/>
    </xf>
    <xf numFmtId="0" fontId="17" fillId="22" borderId="203" xfId="1" applyFont="1" applyFill="1" applyBorder="1" applyAlignment="1" applyProtection="1">
      <alignment horizontal="center" vertical="center" wrapText="1"/>
    </xf>
    <xf numFmtId="0" fontId="17" fillId="30" borderId="93" xfId="1" applyFont="1" applyFill="1" applyBorder="1" applyAlignment="1" applyProtection="1">
      <alignment horizontal="center" vertical="center" wrapText="1" shrinkToFit="1"/>
    </xf>
    <xf numFmtId="0" fontId="21" fillId="18" borderId="252" xfId="2" applyFont="1" applyFill="1" applyBorder="1" applyAlignment="1">
      <alignment horizontal="center" vertical="center" wrapText="1"/>
    </xf>
    <xf numFmtId="0" fontId="130" fillId="18" borderId="252" xfId="2" applyFont="1" applyFill="1" applyBorder="1" applyAlignment="1">
      <alignment horizontal="center" vertical="center" wrapText="1"/>
    </xf>
    <xf numFmtId="0" fontId="21" fillId="18" borderId="252" xfId="2" applyFont="1" applyFill="1" applyBorder="1" applyAlignment="1">
      <alignment horizontal="left" vertical="center" shrinkToFit="1"/>
    </xf>
    <xf numFmtId="14" fontId="21" fillId="18" borderId="252" xfId="2" applyNumberFormat="1" applyFont="1" applyFill="1" applyBorder="1" applyAlignment="1">
      <alignment horizontal="center" vertical="center"/>
    </xf>
    <xf numFmtId="14" fontId="21" fillId="18" borderId="253" xfId="2" applyNumberFormat="1" applyFont="1" applyFill="1" applyBorder="1" applyAlignment="1">
      <alignment horizontal="center" vertical="center"/>
    </xf>
    <xf numFmtId="0" fontId="21" fillId="20" borderId="187" xfId="2" applyFont="1" applyFill="1" applyBorder="1" applyAlignment="1">
      <alignment horizontal="center" vertical="center" wrapText="1"/>
    </xf>
    <xf numFmtId="0" fontId="130" fillId="20" borderId="187" xfId="2" applyFont="1" applyFill="1" applyBorder="1" applyAlignment="1">
      <alignment horizontal="center" vertical="center" wrapText="1"/>
    </xf>
    <xf numFmtId="0" fontId="21" fillId="20" borderId="187" xfId="2" applyFont="1" applyFill="1" applyBorder="1" applyAlignment="1">
      <alignment horizontal="left" vertical="center" shrinkToFit="1"/>
    </xf>
    <xf numFmtId="14" fontId="21" fillId="20" borderId="187" xfId="2" applyNumberFormat="1" applyFont="1" applyFill="1" applyBorder="1" applyAlignment="1">
      <alignment horizontal="center" vertical="center"/>
    </xf>
    <xf numFmtId="14" fontId="21" fillId="20" borderId="188" xfId="2" applyNumberFormat="1" applyFont="1" applyFill="1" applyBorder="1" applyAlignment="1">
      <alignment horizontal="center" vertical="center"/>
    </xf>
    <xf numFmtId="0" fontId="21" fillId="20" borderId="252" xfId="2" applyFont="1" applyFill="1" applyBorder="1" applyAlignment="1">
      <alignment horizontal="center" vertical="center" wrapText="1"/>
    </xf>
    <xf numFmtId="0" fontId="130" fillId="20" borderId="252" xfId="2" applyFont="1" applyFill="1" applyBorder="1" applyAlignment="1">
      <alignment horizontal="center" vertical="center" wrapText="1"/>
    </xf>
    <xf numFmtId="0" fontId="21" fillId="20" borderId="252" xfId="2" applyFont="1" applyFill="1" applyBorder="1" applyAlignment="1">
      <alignment horizontal="left" vertical="center" shrinkToFit="1"/>
    </xf>
    <xf numFmtId="14" fontId="21" fillId="20" borderId="252" xfId="2" applyNumberFormat="1" applyFont="1" applyFill="1" applyBorder="1" applyAlignment="1">
      <alignment horizontal="center" vertical="center"/>
    </xf>
    <xf numFmtId="14" fontId="21" fillId="20" borderId="253" xfId="2" applyNumberFormat="1" applyFont="1" applyFill="1" applyBorder="1" applyAlignment="1">
      <alignment horizontal="center" vertical="center"/>
    </xf>
    <xf numFmtId="0" fontId="21" fillId="20" borderId="213" xfId="2" applyFont="1" applyFill="1" applyBorder="1" applyAlignment="1">
      <alignment horizontal="center" vertical="center" wrapText="1"/>
    </xf>
    <xf numFmtId="0" fontId="130" fillId="20" borderId="213" xfId="2" applyFont="1" applyFill="1" applyBorder="1" applyAlignment="1">
      <alignment horizontal="center" vertical="center" wrapText="1"/>
    </xf>
    <xf numFmtId="0" fontId="21" fillId="20" borderId="213" xfId="2" applyFont="1" applyFill="1" applyBorder="1" applyAlignment="1">
      <alignment horizontal="left" vertical="center" shrinkToFit="1"/>
    </xf>
    <xf numFmtId="14" fontId="21" fillId="20" borderId="213" xfId="2" applyNumberFormat="1" applyFont="1" applyFill="1" applyBorder="1" applyAlignment="1">
      <alignment horizontal="center" vertical="center"/>
    </xf>
    <xf numFmtId="14" fontId="21" fillId="20" borderId="214" xfId="2" applyNumberFormat="1" applyFont="1" applyFill="1" applyBorder="1" applyAlignment="1">
      <alignment horizontal="center" vertical="center"/>
    </xf>
    <xf numFmtId="14" fontId="21" fillId="20" borderId="202" xfId="2" applyNumberFormat="1" applyFont="1" applyFill="1" applyBorder="1" applyAlignment="1">
      <alignment horizontal="center" vertical="center"/>
    </xf>
    <xf numFmtId="0" fontId="21" fillId="27" borderId="252" xfId="2" applyFont="1" applyFill="1" applyBorder="1" applyAlignment="1">
      <alignment horizontal="center" vertical="center" wrapText="1"/>
    </xf>
    <xf numFmtId="0" fontId="130" fillId="27" borderId="252" xfId="2" applyFont="1" applyFill="1" applyBorder="1" applyAlignment="1">
      <alignment horizontal="center" vertical="center" wrapText="1"/>
    </xf>
    <xf numFmtId="0" fontId="21" fillId="27" borderId="252" xfId="2" applyFont="1" applyFill="1" applyBorder="1" applyAlignment="1">
      <alignment horizontal="left" vertical="center" shrinkToFit="1"/>
    </xf>
    <xf numFmtId="14" fontId="21" fillId="27" borderId="252" xfId="2" applyNumberFormat="1" applyFont="1" applyFill="1" applyBorder="1" applyAlignment="1">
      <alignment horizontal="center" vertical="center"/>
    </xf>
    <xf numFmtId="14" fontId="21" fillId="27" borderId="253" xfId="2" applyNumberFormat="1" applyFont="1" applyFill="1" applyBorder="1" applyAlignment="1">
      <alignment horizontal="center" vertical="center"/>
    </xf>
    <xf numFmtId="0" fontId="21" fillId="27" borderId="213" xfId="2" applyFont="1" applyFill="1" applyBorder="1" applyAlignment="1">
      <alignment horizontal="center" vertical="center" wrapText="1"/>
    </xf>
    <xf numFmtId="0" fontId="130" fillId="27" borderId="213" xfId="2" applyFont="1" applyFill="1" applyBorder="1" applyAlignment="1">
      <alignment horizontal="center" vertical="center" wrapText="1"/>
    </xf>
    <xf numFmtId="0" fontId="21" fillId="27" borderId="213" xfId="2" applyFont="1" applyFill="1" applyBorder="1" applyAlignment="1">
      <alignment horizontal="left" vertical="center" shrinkToFit="1"/>
    </xf>
    <xf numFmtId="14" fontId="21" fillId="27" borderId="213" xfId="2" applyNumberFormat="1" applyFont="1" applyFill="1" applyBorder="1" applyAlignment="1">
      <alignment horizontal="center" vertical="center"/>
    </xf>
    <xf numFmtId="14" fontId="21" fillId="27" borderId="214" xfId="2" applyNumberFormat="1" applyFont="1" applyFill="1" applyBorder="1" applyAlignment="1">
      <alignment horizontal="center" vertical="center"/>
    </xf>
    <xf numFmtId="0" fontId="90" fillId="13" borderId="154" xfId="2" applyFont="1" applyFill="1" applyBorder="1" applyAlignment="1">
      <alignment vertical="top" wrapText="1"/>
    </xf>
    <xf numFmtId="0" fontId="84" fillId="20" borderId="255" xfId="2" applyFont="1" applyFill="1" applyBorder="1" applyAlignment="1">
      <alignment vertical="top" wrapText="1"/>
    </xf>
    <xf numFmtId="0" fontId="89" fillId="20" borderId="258" xfId="2" applyFont="1" applyFill="1" applyBorder="1" applyAlignment="1">
      <alignment horizontal="center" vertical="center"/>
    </xf>
    <xf numFmtId="14" fontId="88" fillId="20" borderId="258" xfId="2" applyNumberFormat="1" applyFont="1" applyFill="1" applyBorder="1" applyAlignment="1">
      <alignment horizontal="center" vertical="center"/>
    </xf>
    <xf numFmtId="0" fontId="89" fillId="20" borderId="257" xfId="2" applyFont="1" applyFill="1" applyBorder="1" applyAlignment="1">
      <alignment horizontal="center" vertical="center"/>
    </xf>
    <xf numFmtId="14" fontId="88" fillId="20" borderId="257" xfId="2" applyNumberFormat="1" applyFont="1" applyFill="1" applyBorder="1" applyAlignment="1">
      <alignment horizontal="center" vertical="center"/>
    </xf>
    <xf numFmtId="0" fontId="89" fillId="20" borderId="259" xfId="2" applyFont="1" applyFill="1" applyBorder="1" applyAlignment="1">
      <alignment horizontal="center" vertical="center"/>
    </xf>
    <xf numFmtId="14" fontId="88" fillId="20" borderId="259" xfId="2" applyNumberFormat="1" applyFont="1" applyFill="1" applyBorder="1" applyAlignment="1">
      <alignment horizontal="center" vertical="center"/>
    </xf>
    <xf numFmtId="0" fontId="116" fillId="0" borderId="218" xfId="2" applyFont="1" applyBorder="1" applyAlignment="1">
      <alignment horizontal="left" vertical="top" wrapText="1"/>
    </xf>
    <xf numFmtId="0" fontId="161" fillId="22" borderId="97" xfId="2" applyFont="1" applyFill="1" applyBorder="1" applyAlignment="1">
      <alignment horizontal="center" vertical="center" wrapText="1"/>
    </xf>
    <xf numFmtId="0" fontId="8" fillId="0" borderId="255" xfId="1" applyBorder="1" applyAlignment="1" applyProtection="1">
      <alignment vertical="top" wrapText="1"/>
    </xf>
    <xf numFmtId="0" fontId="8" fillId="0" borderId="256" xfId="1" applyBorder="1" applyAlignment="1" applyProtection="1">
      <alignment vertical="top" wrapText="1"/>
    </xf>
    <xf numFmtId="0" fontId="116" fillId="0" borderId="98" xfId="2" applyFont="1" applyBorder="1" applyAlignment="1">
      <alignment horizontal="left" vertical="top" wrapText="1"/>
    </xf>
    <xf numFmtId="0" fontId="116" fillId="0" borderId="255" xfId="2" applyFont="1" applyBorder="1" applyAlignment="1">
      <alignment vertical="top" wrapText="1"/>
    </xf>
    <xf numFmtId="0" fontId="84" fillId="22" borderId="254" xfId="2" applyFont="1" applyFill="1" applyBorder="1" applyAlignment="1">
      <alignment vertical="top" wrapText="1"/>
    </xf>
    <xf numFmtId="0" fontId="84" fillId="22" borderId="255" xfId="2" applyFont="1" applyFill="1" applyBorder="1" applyAlignment="1">
      <alignment vertical="top" wrapText="1"/>
    </xf>
    <xf numFmtId="0" fontId="0" fillId="5" borderId="0" xfId="0" applyFill="1" applyAlignment="1">
      <alignment horizontal="right" vertical="center"/>
    </xf>
    <xf numFmtId="0" fontId="129" fillId="5" borderId="260" xfId="0" applyFont="1" applyFill="1" applyBorder="1">
      <alignment vertical="center"/>
    </xf>
    <xf numFmtId="0" fontId="129" fillId="5" borderId="261" xfId="0" applyFont="1" applyFill="1" applyBorder="1">
      <alignment vertical="center"/>
    </xf>
    <xf numFmtId="0" fontId="0" fillId="5" borderId="261" xfId="0" applyFill="1" applyBorder="1" applyAlignment="1">
      <alignment horizontal="right" vertical="center"/>
    </xf>
    <xf numFmtId="0" fontId="0" fillId="5" borderId="261" xfId="0" applyFill="1" applyBorder="1">
      <alignment vertical="center"/>
    </xf>
    <xf numFmtId="0" fontId="0" fillId="5" borderId="262" xfId="0" applyFill="1" applyBorder="1">
      <alignment vertical="center"/>
    </xf>
    <xf numFmtId="0" fontId="0" fillId="5" borderId="263" xfId="0" applyFill="1" applyBorder="1">
      <alignment vertical="center"/>
    </xf>
    <xf numFmtId="0" fontId="0" fillId="5" borderId="264" xfId="0" applyFill="1" applyBorder="1">
      <alignment vertical="center"/>
    </xf>
    <xf numFmtId="0" fontId="0" fillId="0" borderId="0" xfId="0" applyAlignment="1">
      <alignment horizontal="right" vertical="center"/>
    </xf>
    <xf numFmtId="0" fontId="0" fillId="41" borderId="0" xfId="0" applyFill="1">
      <alignment vertical="center"/>
    </xf>
    <xf numFmtId="0" fontId="162" fillId="41" borderId="0" xfId="0" applyFont="1" applyFill="1">
      <alignment vertical="center"/>
    </xf>
    <xf numFmtId="0" fontId="118" fillId="0" borderId="0" xfId="0" applyFont="1" applyAlignment="1">
      <alignment horizontal="left" vertical="top" wrapText="1"/>
    </xf>
    <xf numFmtId="0" fontId="116" fillId="0" borderId="251" xfId="1" applyFont="1" applyBorder="1" applyAlignment="1" applyProtection="1">
      <alignment horizontal="left" vertical="top" wrapText="1"/>
    </xf>
    <xf numFmtId="0" fontId="96" fillId="18" borderId="129" xfId="17" applyFont="1" applyFill="1" applyBorder="1" applyAlignment="1">
      <alignment horizontal="center" vertical="center" wrapText="1"/>
    </xf>
    <xf numFmtId="0" fontId="21" fillId="28" borderId="252" xfId="2" applyFont="1" applyFill="1" applyBorder="1" applyAlignment="1">
      <alignment horizontal="center" vertical="center" wrapText="1"/>
    </xf>
    <xf numFmtId="0" fontId="130" fillId="28" borderId="252" xfId="2" applyFont="1" applyFill="1" applyBorder="1" applyAlignment="1">
      <alignment horizontal="center" vertical="center" wrapText="1"/>
    </xf>
    <xf numFmtId="0" fontId="21" fillId="28" borderId="252" xfId="2" applyFont="1" applyFill="1" applyBorder="1" applyAlignment="1">
      <alignment horizontal="left" vertical="center" shrinkToFit="1"/>
    </xf>
    <xf numFmtId="14" fontId="21" fillId="28" borderId="252" xfId="2" applyNumberFormat="1" applyFont="1" applyFill="1" applyBorder="1" applyAlignment="1">
      <alignment horizontal="center" vertical="center"/>
    </xf>
    <xf numFmtId="14" fontId="21" fillId="28" borderId="253" xfId="2" applyNumberFormat="1" applyFont="1" applyFill="1" applyBorder="1" applyAlignment="1">
      <alignment horizontal="center" vertical="center"/>
    </xf>
    <xf numFmtId="0" fontId="21" fillId="28" borderId="213" xfId="2" applyFont="1" applyFill="1" applyBorder="1" applyAlignment="1">
      <alignment horizontal="center" vertical="center" wrapText="1"/>
    </xf>
    <xf numFmtId="0" fontId="130" fillId="28" borderId="213" xfId="2" applyFont="1" applyFill="1" applyBorder="1" applyAlignment="1">
      <alignment horizontal="center" vertical="center" wrapText="1"/>
    </xf>
    <xf numFmtId="0" fontId="21" fillId="28" borderId="213" xfId="2" applyFont="1" applyFill="1" applyBorder="1" applyAlignment="1">
      <alignment horizontal="left" vertical="center" shrinkToFit="1"/>
    </xf>
    <xf numFmtId="14" fontId="21" fillId="28" borderId="213" xfId="2" applyNumberFormat="1" applyFont="1" applyFill="1" applyBorder="1" applyAlignment="1">
      <alignment horizontal="center" vertical="center"/>
    </xf>
    <xf numFmtId="14" fontId="21" fillId="28" borderId="214" xfId="2" applyNumberFormat="1" applyFont="1" applyFill="1" applyBorder="1" applyAlignment="1">
      <alignment horizontal="center" vertical="center"/>
    </xf>
    <xf numFmtId="14" fontId="21" fillId="28" borderId="202" xfId="2" applyNumberFormat="1" applyFont="1" applyFill="1" applyBorder="1" applyAlignment="1">
      <alignment horizontal="center" vertical="center"/>
    </xf>
    <xf numFmtId="0" fontId="21" fillId="41" borderId="252" xfId="2" applyFont="1" applyFill="1" applyBorder="1" applyAlignment="1">
      <alignment horizontal="center" vertical="center" wrapText="1"/>
    </xf>
    <xf numFmtId="0" fontId="130" fillId="41" borderId="252" xfId="2" applyFont="1" applyFill="1" applyBorder="1" applyAlignment="1">
      <alignment horizontal="center" vertical="center" wrapText="1"/>
    </xf>
    <xf numFmtId="0" fontId="21" fillId="41" borderId="252" xfId="2" applyFont="1" applyFill="1" applyBorder="1" applyAlignment="1">
      <alignment horizontal="left" vertical="center" shrinkToFit="1"/>
    </xf>
    <xf numFmtId="14" fontId="21" fillId="41" borderId="252" xfId="2" applyNumberFormat="1" applyFont="1" applyFill="1" applyBorder="1" applyAlignment="1">
      <alignment horizontal="center" vertical="center"/>
    </xf>
    <xf numFmtId="14" fontId="21" fillId="41" borderId="253" xfId="2" applyNumberFormat="1" applyFont="1" applyFill="1" applyBorder="1" applyAlignment="1">
      <alignment horizontal="center" vertical="center"/>
    </xf>
    <xf numFmtId="0" fontId="21" fillId="41" borderId="213" xfId="2" applyFont="1" applyFill="1" applyBorder="1" applyAlignment="1">
      <alignment horizontal="center" vertical="center" wrapText="1"/>
    </xf>
    <xf numFmtId="0" fontId="130" fillId="41" borderId="213" xfId="2" applyFont="1" applyFill="1" applyBorder="1" applyAlignment="1">
      <alignment horizontal="center" vertical="center" wrapText="1"/>
    </xf>
    <xf numFmtId="0" fontId="21" fillId="41" borderId="213" xfId="2" applyFont="1" applyFill="1" applyBorder="1" applyAlignment="1">
      <alignment horizontal="left" vertical="center" shrinkToFit="1"/>
    </xf>
    <xf numFmtId="14" fontId="21" fillId="41" borderId="213" xfId="2" applyNumberFormat="1" applyFont="1" applyFill="1" applyBorder="1" applyAlignment="1">
      <alignment horizontal="center" vertical="center"/>
    </xf>
    <xf numFmtId="14" fontId="21" fillId="41" borderId="214" xfId="2" applyNumberFormat="1" applyFont="1" applyFill="1" applyBorder="1" applyAlignment="1">
      <alignment horizontal="center" vertical="center"/>
    </xf>
    <xf numFmtId="0" fontId="6" fillId="0" borderId="33" xfId="0" applyFont="1" applyBorder="1" applyAlignment="1">
      <alignment horizontal="left" vertical="center"/>
    </xf>
    <xf numFmtId="0" fontId="6" fillId="0" borderId="0" xfId="0" applyFont="1" applyAlignment="1">
      <alignment horizontal="left" vertical="center"/>
    </xf>
    <xf numFmtId="0" fontId="6" fillId="0" borderId="35" xfId="0" applyFont="1" applyBorder="1" applyAlignment="1">
      <alignment horizontal="left" vertical="center"/>
    </xf>
    <xf numFmtId="0" fontId="100" fillId="5" borderId="0" xfId="0" applyFont="1" applyFill="1" applyAlignment="1">
      <alignment horizontal="left" vertical="center" wrapText="1"/>
    </xf>
    <xf numFmtId="0" fontId="100" fillId="5" borderId="35" xfId="0" applyFont="1" applyFill="1" applyBorder="1" applyAlignment="1">
      <alignment horizontal="left" vertical="center" wrapText="1"/>
    </xf>
    <xf numFmtId="0" fontId="100" fillId="5" borderId="0" xfId="0" applyFont="1" applyFill="1" applyAlignment="1">
      <alignment horizontal="left" vertical="center"/>
    </xf>
    <xf numFmtId="0" fontId="100" fillId="5" borderId="0" xfId="0" applyFont="1" applyFill="1" applyAlignment="1">
      <alignment horizontal="left" vertical="top" wrapText="1"/>
    </xf>
    <xf numFmtId="0" fontId="8" fillId="0" borderId="0" xfId="1" applyAlignment="1" applyProtection="1">
      <alignment horizontal="center" vertical="center" wrapText="1"/>
    </xf>
    <xf numFmtId="0" fontId="75" fillId="0" borderId="0" xfId="0" applyFont="1" applyAlignment="1">
      <alignment horizontal="left" vertical="center" wrapText="1"/>
    </xf>
    <xf numFmtId="0" fontId="71" fillId="0" borderId="0" xfId="0" applyFont="1" applyAlignment="1">
      <alignment horizontal="left" vertical="center" wrapText="1"/>
    </xf>
    <xf numFmtId="0" fontId="74" fillId="0" borderId="0" xfId="0" applyFont="1" applyAlignment="1">
      <alignment horizontal="left" vertical="center" wrapText="1"/>
    </xf>
    <xf numFmtId="0" fontId="72" fillId="0" borderId="0" xfId="0" applyFont="1" applyAlignment="1">
      <alignment horizontal="left" vertical="center" wrapText="1"/>
    </xf>
    <xf numFmtId="0" fontId="75" fillId="0" borderId="0" xfId="0" applyFont="1" applyAlignment="1">
      <alignment horizontal="left" vertical="top" wrapText="1"/>
    </xf>
    <xf numFmtId="0" fontId="71" fillId="0" borderId="0" xfId="0" applyFont="1" applyAlignment="1">
      <alignment horizontal="left" vertical="top" wrapText="1"/>
    </xf>
    <xf numFmtId="0" fontId="35" fillId="18" borderId="131" xfId="17" applyFont="1" applyFill="1" applyBorder="1" applyAlignment="1">
      <alignment horizontal="left" vertical="top" wrapText="1"/>
    </xf>
    <xf numFmtId="0" fontId="35" fillId="18" borderId="127" xfId="17" applyFont="1" applyFill="1" applyBorder="1" applyAlignment="1">
      <alignment horizontal="left" vertical="top" wrapText="1"/>
    </xf>
    <xf numFmtId="0" fontId="35" fillId="18" borderId="128" xfId="17" applyFont="1" applyFill="1" applyBorder="1" applyAlignment="1">
      <alignment horizontal="left" vertical="top" wrapText="1"/>
    </xf>
    <xf numFmtId="0" fontId="41" fillId="18" borderId="0" xfId="17" applyFont="1" applyFill="1" applyAlignment="1">
      <alignment horizontal="left" vertical="center"/>
    </xf>
    <xf numFmtId="0" fontId="10" fillId="6" borderId="101" xfId="17" applyFont="1" applyFill="1" applyBorder="1" applyAlignment="1">
      <alignment horizontal="center" vertical="center" wrapText="1"/>
    </xf>
    <xf numFmtId="0" fontId="10" fillId="6" borderId="99" xfId="17" applyFont="1" applyFill="1" applyBorder="1" applyAlignment="1">
      <alignment horizontal="center" vertical="center" wrapText="1"/>
    </xf>
    <xf numFmtId="0" fontId="10" fillId="6" borderId="102" xfId="17" applyFont="1" applyFill="1" applyBorder="1" applyAlignment="1">
      <alignment horizontal="center" vertical="center" wrapText="1"/>
    </xf>
    <xf numFmtId="0" fontId="12" fillId="18" borderId="131" xfId="2" applyFont="1" applyFill="1" applyBorder="1" applyAlignment="1">
      <alignment horizontal="left" vertical="top" wrapText="1"/>
    </xf>
    <xf numFmtId="0" fontId="12" fillId="18" borderId="127" xfId="2" applyFont="1" applyFill="1" applyBorder="1" applyAlignment="1">
      <alignment horizontal="left" vertical="top" wrapText="1"/>
    </xf>
    <xf numFmtId="0" fontId="12" fillId="18" borderId="128" xfId="2" applyFont="1" applyFill="1" applyBorder="1" applyAlignment="1">
      <alignment horizontal="left" vertical="top" wrapText="1"/>
    </xf>
    <xf numFmtId="0" fontId="92" fillId="18" borderId="131" xfId="2" applyFont="1" applyFill="1" applyBorder="1" applyAlignment="1">
      <alignment horizontal="left" vertical="top" wrapText="1"/>
    </xf>
    <xf numFmtId="0" fontId="92" fillId="18" borderId="127" xfId="2" applyFont="1" applyFill="1" applyBorder="1" applyAlignment="1">
      <alignment horizontal="left" vertical="top" wrapText="1"/>
    </xf>
    <xf numFmtId="0" fontId="92" fillId="18" borderId="128" xfId="2" applyFont="1" applyFill="1" applyBorder="1" applyAlignment="1">
      <alignment horizontal="left" vertical="top" wrapText="1"/>
    </xf>
    <xf numFmtId="0" fontId="58" fillId="11" borderId="147" xfId="17" applyFont="1" applyFill="1" applyBorder="1" applyAlignment="1">
      <alignment horizontal="right" vertical="center" wrapText="1"/>
    </xf>
    <xf numFmtId="0" fontId="59" fillId="11" borderId="147" xfId="0" applyFont="1" applyFill="1" applyBorder="1" applyAlignment="1">
      <alignment horizontal="right" vertical="center"/>
    </xf>
    <xf numFmtId="0" fontId="0" fillId="11" borderId="147" xfId="0" applyFill="1" applyBorder="1" applyAlignment="1">
      <alignment horizontal="right" vertical="center"/>
    </xf>
    <xf numFmtId="180" fontId="58" fillId="11" borderId="147" xfId="17" applyNumberFormat="1" applyFont="1" applyFill="1" applyBorder="1" applyAlignment="1">
      <alignment horizontal="center" vertical="center" wrapText="1"/>
    </xf>
    <xf numFmtId="180" fontId="0" fillId="11" borderId="147" xfId="0" applyNumberFormat="1" applyFill="1" applyBorder="1" applyAlignment="1">
      <alignment horizontal="center" vertical="center" wrapText="1"/>
    </xf>
    <xf numFmtId="0" fontId="60" fillId="12" borderId="148" xfId="17" applyFont="1" applyFill="1" applyBorder="1" applyAlignment="1">
      <alignment horizontal="center" vertical="center" wrapText="1"/>
    </xf>
    <xf numFmtId="0" fontId="61" fillId="12" borderId="148" xfId="0" applyFont="1" applyFill="1" applyBorder="1" applyAlignment="1">
      <alignment horizontal="center" vertical="center"/>
    </xf>
    <xf numFmtId="0" fontId="60" fillId="9" borderId="148" xfId="0" applyFont="1" applyFill="1" applyBorder="1" applyAlignment="1">
      <alignment horizontal="center" vertical="center"/>
    </xf>
    <xf numFmtId="0" fontId="63" fillId="9" borderId="148" xfId="0" applyFont="1" applyFill="1" applyBorder="1" applyAlignment="1">
      <alignment horizontal="center" vertical="center"/>
    </xf>
    <xf numFmtId="0" fontId="65" fillId="17" borderId="53" xfId="16" applyFont="1" applyFill="1" applyBorder="1" applyAlignment="1">
      <alignment horizontal="center" vertical="center"/>
    </xf>
    <xf numFmtId="0" fontId="65" fillId="17" borderId="58" xfId="16" applyFont="1" applyFill="1" applyBorder="1" applyAlignment="1">
      <alignment horizontal="center" vertical="center"/>
    </xf>
    <xf numFmtId="0" fontId="65" fillId="17" borderId="60" xfId="16" applyFont="1" applyFill="1" applyBorder="1" applyAlignment="1">
      <alignment horizontal="center" vertical="center"/>
    </xf>
    <xf numFmtId="0" fontId="66" fillId="2" borderId="54" xfId="16" applyFont="1" applyFill="1" applyBorder="1" applyAlignment="1">
      <alignment vertical="center" wrapText="1"/>
    </xf>
    <xf numFmtId="0" fontId="66" fillId="2" borderId="55" xfId="16" applyFont="1" applyFill="1" applyBorder="1" applyAlignment="1">
      <alignment vertical="center" wrapText="1"/>
    </xf>
    <xf numFmtId="0" fontId="66" fillId="2" borderId="56" xfId="16" applyFont="1" applyFill="1" applyBorder="1" applyAlignment="1">
      <alignment vertical="center" wrapText="1"/>
    </xf>
    <xf numFmtId="0" fontId="66" fillId="2" borderId="48" xfId="16" applyFont="1" applyFill="1" applyBorder="1" applyAlignment="1">
      <alignment vertical="center" wrapText="1"/>
    </xf>
    <xf numFmtId="0" fontId="66" fillId="2" borderId="0" xfId="16" applyFont="1" applyFill="1" applyAlignment="1">
      <alignment vertical="center" wrapText="1"/>
    </xf>
    <xf numFmtId="0" fontId="66" fillId="2" borderId="49" xfId="16" applyFont="1" applyFill="1" applyBorder="1" applyAlignment="1">
      <alignment vertical="center" wrapText="1"/>
    </xf>
    <xf numFmtId="0" fontId="66" fillId="2" borderId="61" xfId="16" applyFont="1" applyFill="1" applyBorder="1" applyAlignment="1">
      <alignment vertical="center" wrapText="1"/>
    </xf>
    <xf numFmtId="0" fontId="66" fillId="2" borderId="62" xfId="16" applyFont="1" applyFill="1" applyBorder="1" applyAlignment="1">
      <alignment vertical="center" wrapText="1"/>
    </xf>
    <xf numFmtId="0" fontId="66" fillId="2" borderId="63" xfId="16" applyFont="1" applyFill="1" applyBorder="1" applyAlignment="1">
      <alignment vertical="center" wrapText="1"/>
    </xf>
    <xf numFmtId="0" fontId="66" fillId="2" borderId="54" xfId="16" applyFont="1" applyFill="1" applyBorder="1" applyAlignment="1">
      <alignment horizontal="left" vertical="center" wrapText="1"/>
    </xf>
    <xf numFmtId="0" fontId="66" fillId="2" borderId="55" xfId="16" applyFont="1" applyFill="1" applyBorder="1" applyAlignment="1">
      <alignment horizontal="left" vertical="center" wrapText="1"/>
    </xf>
    <xf numFmtId="0" fontId="66" fillId="2" borderId="57" xfId="16" applyFont="1" applyFill="1" applyBorder="1" applyAlignment="1">
      <alignment horizontal="left" vertical="center" wrapText="1"/>
    </xf>
    <xf numFmtId="0" fontId="66" fillId="2" borderId="48" xfId="16" applyFont="1" applyFill="1" applyBorder="1" applyAlignment="1">
      <alignment horizontal="left" vertical="center" wrapText="1"/>
    </xf>
    <xf numFmtId="0" fontId="66" fillId="2" borderId="0" xfId="16" applyFont="1" applyFill="1" applyAlignment="1">
      <alignment horizontal="left" vertical="center" wrapText="1"/>
    </xf>
    <xf numFmtId="0" fontId="66" fillId="2" borderId="59" xfId="16" applyFont="1" applyFill="1" applyBorder="1" applyAlignment="1">
      <alignment horizontal="left" vertical="center" wrapText="1"/>
    </xf>
    <xf numFmtId="0" fontId="66" fillId="2" borderId="61" xfId="16" applyFont="1" applyFill="1" applyBorder="1" applyAlignment="1">
      <alignment horizontal="left" vertical="center" wrapText="1"/>
    </xf>
    <xf numFmtId="0" fontId="66" fillId="2" borderId="62" xfId="16" applyFont="1" applyFill="1" applyBorder="1" applyAlignment="1">
      <alignment horizontal="left" vertical="center" wrapText="1"/>
    </xf>
    <xf numFmtId="0" fontId="66" fillId="2" borderId="64" xfId="16" applyFont="1" applyFill="1" applyBorder="1" applyAlignment="1">
      <alignment horizontal="left" vertical="center" wrapText="1"/>
    </xf>
    <xf numFmtId="0" fontId="7" fillId="5" borderId="18" xfId="17" applyFont="1" applyFill="1" applyBorder="1" applyAlignment="1">
      <alignment horizontal="center" vertical="center" wrapText="1"/>
    </xf>
    <xf numFmtId="0" fontId="58" fillId="24" borderId="141" xfId="17" applyFont="1" applyFill="1" applyBorder="1" applyAlignment="1">
      <alignment horizontal="center" vertical="center" wrapText="1"/>
    </xf>
    <xf numFmtId="0" fontId="56" fillId="15" borderId="141" xfId="17" applyFont="1" applyFill="1" applyBorder="1" applyAlignment="1">
      <alignment horizontal="center" vertical="center" wrapText="1"/>
    </xf>
    <xf numFmtId="0" fontId="0" fillId="15" borderId="141" xfId="0" applyFill="1" applyBorder="1" applyAlignment="1">
      <alignment horizontal="center" vertical="center" wrapText="1"/>
    </xf>
    <xf numFmtId="180" fontId="58" fillId="3" borderId="143" xfId="17" applyNumberFormat="1" applyFont="1" applyFill="1" applyBorder="1" applyAlignment="1">
      <alignment horizontal="center" vertical="center" wrapText="1"/>
    </xf>
    <xf numFmtId="180" fontId="58" fillId="3" borderId="145" xfId="17" applyNumberFormat="1" applyFont="1" applyFill="1" applyBorder="1" applyAlignment="1">
      <alignment horizontal="center" vertical="center" wrapText="1"/>
    </xf>
    <xf numFmtId="0" fontId="66" fillId="3" borderId="143" xfId="17" applyFont="1" applyFill="1" applyBorder="1" applyAlignment="1">
      <alignment horizontal="center" vertical="center" wrapText="1"/>
    </xf>
    <xf numFmtId="0" fontId="66" fillId="3" borderId="144" xfId="17" applyFont="1" applyFill="1" applyBorder="1" applyAlignment="1">
      <alignment horizontal="center" vertical="center" wrapText="1"/>
    </xf>
    <xf numFmtId="0" fontId="66" fillId="3" borderId="145" xfId="17" applyFont="1" applyFill="1" applyBorder="1" applyAlignment="1">
      <alignment horizontal="center" vertical="center" wrapText="1"/>
    </xf>
    <xf numFmtId="0" fontId="12" fillId="20" borderId="131" xfId="2" applyFont="1" applyFill="1" applyBorder="1" applyAlignment="1">
      <alignment horizontal="left" vertical="top" wrapText="1"/>
    </xf>
    <xf numFmtId="0" fontId="12" fillId="20" borderId="127" xfId="2" applyFont="1" applyFill="1" applyBorder="1" applyAlignment="1">
      <alignment horizontal="left" vertical="top" wrapText="1"/>
    </xf>
    <xf numFmtId="0" fontId="12" fillId="20" borderId="128" xfId="2" applyFont="1" applyFill="1" applyBorder="1" applyAlignment="1">
      <alignment horizontal="left" vertical="top" wrapText="1"/>
    </xf>
    <xf numFmtId="0" fontId="90" fillId="18" borderId="131" xfId="17" applyFont="1" applyFill="1" applyBorder="1" applyAlignment="1">
      <alignment horizontal="left" vertical="top" wrapText="1"/>
    </xf>
    <xf numFmtId="0" fontId="90" fillId="18" borderId="127" xfId="17" applyFont="1" applyFill="1" applyBorder="1" applyAlignment="1">
      <alignment horizontal="left" vertical="top" wrapText="1"/>
    </xf>
    <xf numFmtId="0" fontId="90" fillId="18" borderId="128" xfId="17" applyFont="1" applyFill="1" applyBorder="1" applyAlignment="1">
      <alignment horizontal="left" vertical="top" wrapText="1"/>
    </xf>
    <xf numFmtId="0" fontId="104" fillId="18" borderId="210" xfId="17" applyFont="1" applyFill="1" applyBorder="1" applyAlignment="1">
      <alignment horizontal="left" vertical="top" wrapText="1"/>
    </xf>
    <xf numFmtId="0" fontId="48" fillId="18" borderId="208" xfId="17" applyFont="1" applyFill="1" applyBorder="1" applyAlignment="1">
      <alignment horizontal="left" vertical="top" wrapText="1"/>
    </xf>
    <xf numFmtId="0" fontId="48" fillId="18" borderId="209" xfId="17" applyFont="1" applyFill="1" applyBorder="1" applyAlignment="1">
      <alignment horizontal="left" vertical="top" wrapText="1"/>
    </xf>
    <xf numFmtId="0" fontId="12" fillId="18" borderId="131" xfId="17" applyFont="1" applyFill="1" applyBorder="1" applyAlignment="1">
      <alignment horizontal="left" vertical="top" wrapText="1"/>
    </xf>
    <xf numFmtId="0" fontId="12" fillId="18" borderId="127" xfId="17" applyFont="1" applyFill="1" applyBorder="1" applyAlignment="1">
      <alignment horizontal="left" vertical="top" wrapText="1"/>
    </xf>
    <xf numFmtId="0" fontId="12" fillId="18" borderId="128" xfId="17" applyFont="1" applyFill="1" applyBorder="1" applyAlignment="1">
      <alignment horizontal="left" vertical="top" wrapText="1"/>
    </xf>
    <xf numFmtId="0" fontId="35" fillId="18" borderId="136" xfId="17" applyFont="1" applyFill="1" applyBorder="1" applyAlignment="1">
      <alignment horizontal="left" vertical="top" wrapText="1"/>
    </xf>
    <xf numFmtId="0" fontId="35" fillId="18" borderId="129" xfId="17" applyFont="1" applyFill="1" applyBorder="1" applyAlignment="1">
      <alignment horizontal="left" vertical="top" wrapText="1"/>
    </xf>
    <xf numFmtId="0" fontId="48" fillId="18" borderId="27" xfId="17" applyFont="1" applyFill="1" applyBorder="1" applyAlignment="1">
      <alignment horizontal="center" vertical="center"/>
    </xf>
    <xf numFmtId="0" fontId="48" fillId="18" borderId="28" xfId="17" applyFont="1" applyFill="1" applyBorder="1" applyAlignment="1">
      <alignment horizontal="center" vertical="center"/>
    </xf>
    <xf numFmtId="0" fontId="48" fillId="0" borderId="28" xfId="17" applyFont="1" applyBorder="1" applyAlignment="1">
      <alignment horizontal="center" vertical="center"/>
    </xf>
    <xf numFmtId="0" fontId="48" fillId="0" borderId="29" xfId="17" applyFont="1" applyBorder="1" applyAlignment="1">
      <alignment horizontal="center" vertical="center"/>
    </xf>
    <xf numFmtId="0" fontId="1" fillId="0" borderId="36" xfId="17" applyBorder="1" applyAlignment="1">
      <alignment horizontal="center" vertical="center"/>
    </xf>
    <xf numFmtId="0" fontId="1" fillId="0" borderId="37" xfId="17" applyBorder="1" applyAlignment="1">
      <alignment horizontal="center" vertical="center"/>
    </xf>
    <xf numFmtId="0" fontId="1" fillId="0" borderId="38" xfId="17" applyBorder="1" applyAlignment="1">
      <alignment horizontal="center" vertical="center"/>
    </xf>
    <xf numFmtId="0" fontId="36" fillId="0" borderId="39" xfId="17" applyFont="1" applyBorder="1" applyAlignment="1">
      <alignment horizontal="center" vertical="center" wrapText="1"/>
    </xf>
    <xf numFmtId="0" fontId="36" fillId="0" borderId="23" xfId="17" applyFont="1" applyBorder="1" applyAlignment="1">
      <alignment horizontal="center" vertical="center" wrapText="1"/>
    </xf>
    <xf numFmtId="0" fontId="32" fillId="16" borderId="0" xfId="17" applyFont="1" applyFill="1" applyAlignment="1">
      <alignment horizontal="center" vertical="center"/>
    </xf>
    <xf numFmtId="179" fontId="129" fillId="0" borderId="118" xfId="17" applyNumberFormat="1" applyFont="1" applyBorder="1" applyAlignment="1">
      <alignment horizontal="center" vertical="center" shrinkToFit="1"/>
    </xf>
    <xf numFmtId="179" fontId="129" fillId="0" borderId="119" xfId="17" applyNumberFormat="1" applyFont="1" applyBorder="1" applyAlignment="1">
      <alignment horizontal="center" vertical="center" shrinkToFit="1"/>
    </xf>
    <xf numFmtId="0" fontId="46" fillId="0" borderId="40" xfId="17" applyFont="1" applyBorder="1" applyAlignment="1">
      <alignment horizontal="center" vertical="center"/>
    </xf>
    <xf numFmtId="0" fontId="46" fillId="0" borderId="41" xfId="17" applyFont="1" applyBorder="1" applyAlignment="1">
      <alignment horizontal="center" vertical="center"/>
    </xf>
    <xf numFmtId="0" fontId="35" fillId="18" borderId="42" xfId="18" applyFont="1" applyFill="1" applyBorder="1" applyAlignment="1">
      <alignment horizontal="center" vertical="center"/>
    </xf>
    <xf numFmtId="0" fontId="35" fillId="18" borderId="43" xfId="18" applyFont="1" applyFill="1" applyBorder="1" applyAlignment="1">
      <alignment horizontal="center" vertical="center"/>
    </xf>
    <xf numFmtId="0" fontId="11" fillId="0" borderId="123" xfId="17" applyFont="1" applyBorder="1" applyAlignment="1">
      <alignment horizontal="center" vertical="center" wrapText="1"/>
    </xf>
    <xf numFmtId="0" fontId="11" fillId="0" borderId="124" xfId="17" applyFont="1" applyBorder="1" applyAlignment="1">
      <alignment horizontal="center" vertical="center" wrapText="1"/>
    </xf>
    <xf numFmtId="0" fontId="11" fillId="0" borderId="125" xfId="17" applyFont="1" applyBorder="1" applyAlignment="1">
      <alignment horizontal="center" vertical="center" wrapText="1"/>
    </xf>
    <xf numFmtId="0" fontId="53" fillId="18" borderId="67" xfId="17" applyFont="1" applyFill="1" applyBorder="1" applyAlignment="1">
      <alignment horizontal="center" vertical="center"/>
    </xf>
    <xf numFmtId="0" fontId="53" fillId="18" borderId="68" xfId="17" applyFont="1" applyFill="1" applyBorder="1" applyAlignment="1">
      <alignment horizontal="center" vertical="center"/>
    </xf>
    <xf numFmtId="0" fontId="53" fillId="18" borderId="69" xfId="17" applyFont="1" applyFill="1" applyBorder="1" applyAlignment="1">
      <alignment horizontal="center" vertical="center"/>
    </xf>
    <xf numFmtId="0" fontId="35" fillId="18" borderId="210" xfId="17" applyFont="1" applyFill="1" applyBorder="1" applyAlignment="1">
      <alignment horizontal="left" vertical="top" wrapText="1"/>
    </xf>
    <xf numFmtId="0" fontId="35" fillId="18" borderId="208" xfId="17" applyFont="1" applyFill="1" applyBorder="1" applyAlignment="1">
      <alignment horizontal="left" vertical="top" wrapText="1"/>
    </xf>
    <xf numFmtId="0" fontId="35" fillId="18" borderId="209" xfId="17" applyFont="1" applyFill="1" applyBorder="1" applyAlignment="1">
      <alignment horizontal="left" vertical="top" wrapText="1"/>
    </xf>
    <xf numFmtId="0" fontId="104" fillId="18" borderId="207" xfId="17" applyFont="1" applyFill="1" applyBorder="1" applyAlignment="1">
      <alignment horizontal="left" vertical="top" wrapText="1"/>
    </xf>
    <xf numFmtId="0" fontId="104" fillId="18" borderId="208" xfId="17" applyFont="1" applyFill="1" applyBorder="1" applyAlignment="1">
      <alignment horizontal="left" vertical="top" wrapText="1"/>
    </xf>
    <xf numFmtId="0" fontId="104" fillId="18" borderId="209" xfId="17" applyFont="1" applyFill="1" applyBorder="1" applyAlignment="1">
      <alignment horizontal="left" vertical="top" wrapText="1"/>
    </xf>
    <xf numFmtId="0" fontId="159" fillId="5" borderId="233" xfId="0" applyFont="1" applyFill="1" applyBorder="1" applyAlignment="1">
      <alignment horizontal="justify" vertical="center"/>
    </xf>
    <xf numFmtId="0" fontId="159" fillId="5" borderId="79" xfId="0" applyFont="1" applyFill="1" applyBorder="1" applyAlignment="1">
      <alignment horizontal="justify" vertical="center"/>
    </xf>
    <xf numFmtId="0" fontId="0" fillId="5" borderId="79" xfId="0" applyFill="1" applyBorder="1">
      <alignment vertical="center"/>
    </xf>
    <xf numFmtId="14" fontId="84" fillId="20" borderId="86" xfId="2" applyNumberFormat="1" applyFont="1" applyFill="1" applyBorder="1" applyAlignment="1">
      <alignment horizontal="center" vertical="center" wrapText="1" shrinkToFit="1"/>
    </xf>
    <xf numFmtId="14" fontId="84" fillId="20" borderId="1" xfId="2" applyNumberFormat="1" applyFont="1" applyFill="1" applyBorder="1" applyAlignment="1">
      <alignment horizontal="center" vertical="center" wrapText="1" shrinkToFit="1"/>
    </xf>
    <xf numFmtId="14" fontId="84" fillId="20" borderId="86" xfId="2" applyNumberFormat="1" applyFont="1" applyFill="1" applyBorder="1" applyAlignment="1">
      <alignment horizontal="center" vertical="center" shrinkToFit="1"/>
    </xf>
    <xf numFmtId="14" fontId="84" fillId="20" borderId="1" xfId="2" applyNumberFormat="1" applyFont="1" applyFill="1" applyBorder="1" applyAlignment="1">
      <alignment horizontal="center" vertical="center" shrinkToFit="1"/>
    </xf>
    <xf numFmtId="14" fontId="84" fillId="20" borderId="75" xfId="2" applyNumberFormat="1" applyFont="1" applyFill="1" applyBorder="1" applyAlignment="1">
      <alignment horizontal="center" vertical="center" shrinkToFit="1"/>
    </xf>
    <xf numFmtId="14" fontId="84" fillId="20" borderId="220" xfId="2" applyNumberFormat="1" applyFont="1" applyFill="1" applyBorder="1" applyAlignment="1">
      <alignment horizontal="center" vertical="center" wrapText="1" shrinkToFit="1"/>
    </xf>
    <xf numFmtId="14" fontId="84" fillId="20" borderId="221" xfId="2" applyNumberFormat="1" applyFont="1" applyFill="1" applyBorder="1" applyAlignment="1">
      <alignment horizontal="center" vertical="center" wrapText="1" shrinkToFit="1"/>
    </xf>
    <xf numFmtId="14" fontId="84" fillId="20" borderId="220" xfId="1" applyNumberFormat="1" applyFont="1" applyFill="1" applyBorder="1" applyAlignment="1" applyProtection="1">
      <alignment horizontal="center" vertical="center" wrapText="1"/>
    </xf>
    <xf numFmtId="14" fontId="84" fillId="20" borderId="221" xfId="1" applyNumberFormat="1" applyFont="1" applyFill="1" applyBorder="1" applyAlignment="1" applyProtection="1">
      <alignment horizontal="center" vertical="center" wrapText="1"/>
    </xf>
    <xf numFmtId="14" fontId="84" fillId="20" borderId="220" xfId="1" applyNumberFormat="1" applyFont="1" applyFill="1" applyBorder="1" applyAlignment="1" applyProtection="1">
      <alignment horizontal="center" vertical="center" shrinkToFit="1"/>
    </xf>
    <xf numFmtId="14" fontId="84" fillId="20" borderId="221" xfId="1" applyNumberFormat="1" applyFont="1" applyFill="1" applyBorder="1" applyAlignment="1" applyProtection="1">
      <alignment horizontal="center" vertical="center" shrinkToFit="1"/>
    </xf>
    <xf numFmtId="14" fontId="84" fillId="20" borderId="84" xfId="1" applyNumberFormat="1" applyFont="1" applyFill="1" applyBorder="1" applyAlignment="1" applyProtection="1">
      <alignment horizontal="center" vertical="center" wrapText="1"/>
    </xf>
    <xf numFmtId="14" fontId="84" fillId="20" borderId="105" xfId="1" applyNumberFormat="1" applyFont="1" applyFill="1" applyBorder="1" applyAlignment="1" applyProtection="1">
      <alignment horizontal="center" vertical="center" wrapText="1"/>
    </xf>
    <xf numFmtId="14" fontId="84" fillId="20" borderId="1" xfId="1" applyNumberFormat="1" applyFont="1" applyFill="1" applyBorder="1" applyAlignment="1" applyProtection="1">
      <alignment horizontal="center" vertical="center" wrapText="1" shrinkToFit="1"/>
    </xf>
    <xf numFmtId="14" fontId="84" fillId="20" borderId="75" xfId="1" applyNumberFormat="1" applyFont="1" applyFill="1" applyBorder="1" applyAlignment="1" applyProtection="1">
      <alignment horizontal="center" vertical="center" wrapText="1" shrinkToFit="1"/>
    </xf>
    <xf numFmtId="14" fontId="84" fillId="20" borderId="86" xfId="1" applyNumberFormat="1" applyFont="1" applyFill="1" applyBorder="1" applyAlignment="1" applyProtection="1">
      <alignment horizontal="center" vertical="center" shrinkToFit="1"/>
    </xf>
    <xf numFmtId="14" fontId="84" fillId="20" borderId="1" xfId="1" applyNumberFormat="1" applyFont="1" applyFill="1" applyBorder="1" applyAlignment="1" applyProtection="1">
      <alignment horizontal="center" vertical="center" shrinkToFit="1"/>
    </xf>
    <xf numFmtId="14" fontId="84" fillId="20" borderId="75" xfId="1" applyNumberFormat="1" applyFont="1" applyFill="1" applyBorder="1" applyAlignment="1" applyProtection="1">
      <alignment horizontal="center" vertical="center" shrinkToFit="1"/>
    </xf>
    <xf numFmtId="0" fontId="151" fillId="18" borderId="181" xfId="2" applyFont="1" applyFill="1" applyBorder="1" applyAlignment="1">
      <alignment horizontal="center" vertical="center" wrapText="1"/>
    </xf>
    <xf numFmtId="0" fontId="151" fillId="18" borderId="182" xfId="2" applyFont="1" applyFill="1" applyBorder="1" applyAlignment="1">
      <alignment horizontal="center" vertical="center" wrapText="1"/>
    </xf>
    <xf numFmtId="0" fontId="151" fillId="18" borderId="183" xfId="2" applyFont="1" applyFill="1" applyBorder="1" applyAlignment="1">
      <alignment horizontal="center" vertical="center" wrapText="1"/>
    </xf>
    <xf numFmtId="0" fontId="6" fillId="5" borderId="163" xfId="2" applyFill="1" applyBorder="1">
      <alignment vertical="center"/>
    </xf>
    <xf numFmtId="0" fontId="6" fillId="5" borderId="164" xfId="2" applyFill="1" applyBorder="1">
      <alignment vertical="center"/>
    </xf>
    <xf numFmtId="0" fontId="6" fillId="5" borderId="165" xfId="2" applyFill="1" applyBorder="1">
      <alignment vertical="center"/>
    </xf>
    <xf numFmtId="0" fontId="20" fillId="5" borderId="44" xfId="2" applyFont="1" applyFill="1" applyBorder="1" applyAlignment="1">
      <alignment horizontal="center" vertical="top" wrapText="1"/>
    </xf>
    <xf numFmtId="0" fontId="20" fillId="5" borderId="41" xfId="2" applyFont="1" applyFill="1" applyBorder="1" applyAlignment="1">
      <alignment horizontal="center" vertical="top" wrapText="1"/>
    </xf>
    <xf numFmtId="0" fontId="20" fillId="5" borderId="45" xfId="2" applyFont="1" applyFill="1" applyBorder="1" applyAlignment="1">
      <alignment horizontal="center" vertical="top" wrapText="1"/>
    </xf>
    <xf numFmtId="0" fontId="20" fillId="5" borderId="46" xfId="2" applyFont="1" applyFill="1" applyBorder="1" applyAlignment="1">
      <alignment horizontal="center" vertical="top" wrapText="1"/>
    </xf>
    <xf numFmtId="0" fontId="20" fillId="5" borderId="47" xfId="2" applyFont="1" applyFill="1" applyBorder="1" applyAlignment="1">
      <alignment horizontal="center" vertical="top" wrapText="1"/>
    </xf>
    <xf numFmtId="0" fontId="1" fillId="5" borderId="6" xfId="2" applyFont="1" applyFill="1" applyBorder="1" applyAlignment="1">
      <alignment vertical="top" wrapText="1"/>
    </xf>
    <xf numFmtId="0" fontId="6" fillId="5" borderId="0" xfId="2" applyFill="1" applyAlignment="1">
      <alignment vertical="top" wrapText="1"/>
    </xf>
    <xf numFmtId="0" fontId="6" fillId="5" borderId="7" xfId="2" applyFill="1" applyBorder="1" applyAlignment="1">
      <alignment vertical="top" wrapText="1"/>
    </xf>
    <xf numFmtId="0" fontId="153" fillId="22" borderId="179" xfId="2" applyFont="1" applyFill="1" applyBorder="1" applyAlignment="1">
      <alignment horizontal="center" vertical="center" shrinkToFit="1"/>
    </xf>
    <xf numFmtId="0" fontId="153" fillId="22" borderId="168" xfId="2" applyFont="1" applyFill="1" applyBorder="1" applyAlignment="1">
      <alignment horizontal="center" vertical="center" shrinkToFit="1"/>
    </xf>
    <xf numFmtId="0" fontId="78" fillId="5" borderId="176" xfId="2" applyFont="1" applyFill="1" applyBorder="1" applyAlignment="1">
      <alignment horizontal="center" vertical="center"/>
    </xf>
    <xf numFmtId="0" fontId="78" fillId="5" borderId="177" xfId="2" applyFont="1" applyFill="1" applyBorder="1" applyAlignment="1">
      <alignment horizontal="center" vertical="center"/>
    </xf>
    <xf numFmtId="0" fontId="78" fillId="5" borderId="178" xfId="2" applyFont="1" applyFill="1" applyBorder="1" applyAlignment="1">
      <alignment horizontal="center" vertical="center"/>
    </xf>
    <xf numFmtId="0" fontId="6" fillId="0" borderId="0" xfId="2" applyAlignment="1">
      <alignment horizontal="center" vertical="center" wrapText="1"/>
    </xf>
    <xf numFmtId="0" fontId="78" fillId="32" borderId="0" xfId="2" applyFont="1" applyFill="1" applyAlignment="1">
      <alignment horizontal="left" vertical="center" wrapText="1"/>
    </xf>
    <xf numFmtId="0" fontId="78" fillId="32" borderId="0" xfId="2" applyFont="1" applyFill="1" applyAlignment="1">
      <alignment horizontal="left" vertical="center"/>
    </xf>
    <xf numFmtId="0" fontId="1" fillId="14" borderId="158" xfId="2" applyFont="1" applyFill="1" applyBorder="1" applyAlignment="1">
      <alignment vertical="top" wrapText="1"/>
    </xf>
    <xf numFmtId="0" fontId="6" fillId="0" borderId="153" xfId="2" applyBorder="1" applyAlignment="1">
      <alignment vertical="top" wrapText="1"/>
    </xf>
    <xf numFmtId="0" fontId="130" fillId="0" borderId="0" xfId="1" applyFont="1" applyAlignment="1" applyProtection="1">
      <alignment vertical="center"/>
    </xf>
    <xf numFmtId="0" fontId="6" fillId="0" borderId="0" xfId="2">
      <alignment vertical="center"/>
    </xf>
    <xf numFmtId="0" fontId="6" fillId="23" borderId="155" xfId="2" applyFill="1" applyBorder="1" applyAlignment="1">
      <alignment horizontal="left" vertical="top" wrapText="1"/>
    </xf>
    <xf numFmtId="0" fontId="6" fillId="23" borderId="66" xfId="2" applyFill="1" applyBorder="1" applyAlignment="1">
      <alignment horizontal="left" vertical="top" wrapText="1"/>
    </xf>
    <xf numFmtId="0" fontId="6" fillId="23" borderId="77" xfId="2" applyFill="1" applyBorder="1" applyAlignment="1">
      <alignment horizontal="left" vertical="top" wrapText="1"/>
    </xf>
    <xf numFmtId="0" fontId="1" fillId="27" borderId="155" xfId="2" applyFont="1" applyFill="1" applyBorder="1" applyAlignment="1">
      <alignment horizontal="left" vertical="top" wrapText="1"/>
    </xf>
    <xf numFmtId="0" fontId="1" fillId="27" borderId="154" xfId="2" applyFont="1" applyFill="1" applyBorder="1" applyAlignment="1">
      <alignment horizontal="left" vertical="top" wrapText="1"/>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6" fillId="2" borderId="156" xfId="2" applyFill="1" applyBorder="1" applyAlignment="1">
      <alignment vertical="top" wrapText="1"/>
    </xf>
    <xf numFmtId="0" fontId="14" fillId="2" borderId="153" xfId="0" applyFont="1" applyFill="1" applyBorder="1" applyAlignment="1">
      <alignment vertical="top" wrapText="1"/>
    </xf>
    <xf numFmtId="0" fontId="1" fillId="2" borderId="156" xfId="2" applyFont="1" applyFill="1" applyBorder="1" applyAlignment="1">
      <alignment horizontal="left" vertical="top" wrapText="1"/>
    </xf>
    <xf numFmtId="0" fontId="1" fillId="2" borderId="153" xfId="2" applyFont="1" applyFill="1" applyBorder="1" applyAlignment="1">
      <alignment horizontal="left" vertical="top" wrapText="1"/>
    </xf>
    <xf numFmtId="0" fontId="24" fillId="18" borderId="0" xfId="19" applyFont="1" applyFill="1" applyAlignment="1">
      <alignment vertical="center" wrapText="1"/>
    </xf>
    <xf numFmtId="0" fontId="68" fillId="22" borderId="233" xfId="0" applyFont="1" applyFill="1" applyBorder="1" applyAlignment="1">
      <alignment horizontal="center" vertical="center"/>
    </xf>
    <xf numFmtId="0" fontId="68" fillId="22" borderId="79" xfId="0" applyFont="1" applyFill="1" applyBorder="1" applyAlignment="1">
      <alignment horizontal="center" vertical="center"/>
    </xf>
    <xf numFmtId="0" fontId="68" fillId="28" borderId="233" xfId="0" applyFont="1" applyFill="1" applyBorder="1" applyAlignment="1">
      <alignment horizontal="center" vertical="center"/>
    </xf>
    <xf numFmtId="0" fontId="68" fillId="28" borderId="79" xfId="0" applyFont="1" applyFill="1" applyBorder="1" applyAlignment="1">
      <alignment horizontal="center" vertical="center"/>
    </xf>
    <xf numFmtId="0" fontId="68" fillId="28" borderId="80" xfId="0" applyFont="1" applyFill="1" applyBorder="1" applyAlignment="1">
      <alignment horizontal="center" vertical="center"/>
    </xf>
    <xf numFmtId="0" fontId="68" fillId="37" borderId="234" xfId="0" applyFont="1" applyFill="1" applyBorder="1" applyAlignment="1">
      <alignment horizontal="center" vertical="center"/>
    </xf>
    <xf numFmtId="0" fontId="68" fillId="37" borderId="235" xfId="0" applyFont="1" applyFill="1" applyBorder="1" applyAlignment="1">
      <alignment horizontal="center" vertical="center"/>
    </xf>
    <xf numFmtId="0" fontId="68" fillId="22" borderId="234" xfId="0" applyFont="1" applyFill="1" applyBorder="1" applyAlignment="1">
      <alignment horizontal="center" vertical="center"/>
    </xf>
    <xf numFmtId="0" fontId="68" fillId="22" borderId="236" xfId="0" applyFont="1" applyFill="1" applyBorder="1" applyAlignment="1">
      <alignment horizontal="center" vertical="center"/>
    </xf>
    <xf numFmtId="0" fontId="68" fillId="22" borderId="237" xfId="0" applyFont="1" applyFill="1" applyBorder="1" applyAlignment="1">
      <alignment horizontal="center" vertical="center"/>
    </xf>
    <xf numFmtId="0" fontId="68" fillId="28" borderId="234" xfId="0" applyFont="1" applyFill="1" applyBorder="1" applyAlignment="1">
      <alignment horizontal="center" vertical="center"/>
    </xf>
    <xf numFmtId="0" fontId="68" fillId="28" borderId="236" xfId="0" applyFont="1" applyFill="1" applyBorder="1" applyAlignment="1">
      <alignment horizontal="center" vertical="center"/>
    </xf>
    <xf numFmtId="0" fontId="68" fillId="28" borderId="235" xfId="0" applyFont="1" applyFill="1" applyBorder="1" applyAlignment="1">
      <alignment horizontal="center" vertical="center"/>
    </xf>
    <xf numFmtId="178" fontId="25" fillId="3" borderId="204" xfId="2" applyNumberFormat="1" applyFont="1" applyFill="1" applyBorder="1" applyAlignment="1">
      <alignment horizontal="center" vertical="center"/>
    </xf>
    <xf numFmtId="178" fontId="25" fillId="3" borderId="205" xfId="2" applyNumberFormat="1" applyFont="1" applyFill="1" applyBorder="1" applyAlignment="1">
      <alignment horizontal="center" vertical="center"/>
    </xf>
    <xf numFmtId="178" fontId="25" fillId="3" borderId="205" xfId="0" applyNumberFormat="1" applyFont="1" applyFill="1" applyBorder="1" applyAlignment="1">
      <alignment horizontal="center" vertical="center"/>
    </xf>
    <xf numFmtId="178" fontId="25" fillId="3" borderId="206" xfId="0" applyNumberFormat="1" applyFont="1" applyFill="1" applyBorder="1" applyAlignment="1">
      <alignment horizontal="center" vertical="center"/>
    </xf>
    <xf numFmtId="0" fontId="10" fillId="0" borderId="0" xfId="2" applyFont="1" applyAlignment="1">
      <alignment vertical="center" wrapText="1"/>
    </xf>
    <xf numFmtId="0" fontId="10" fillId="0" borderId="0" xfId="2" applyFont="1">
      <alignment vertical="center"/>
    </xf>
    <xf numFmtId="0" fontId="8" fillId="0" borderId="79" xfId="1" applyBorder="1" applyAlignment="1" applyProtection="1">
      <alignment vertical="center" wrapText="1"/>
    </xf>
    <xf numFmtId="0" fontId="10" fillId="0" borderId="79" xfId="2" applyFont="1" applyBorder="1">
      <alignment vertical="center"/>
    </xf>
    <xf numFmtId="0" fontId="154" fillId="40" borderId="180" xfId="2" applyFont="1" applyFill="1" applyBorder="1" applyAlignment="1">
      <alignment horizontal="center" vertical="center" wrapText="1" shrinkToFit="1"/>
    </xf>
    <xf numFmtId="0" fontId="26" fillId="40" borderId="182" xfId="2" applyFont="1" applyFill="1" applyBorder="1" applyAlignment="1">
      <alignment horizontal="center" vertical="center" wrapText="1" shrinkToFit="1"/>
    </xf>
    <xf numFmtId="0" fontId="26" fillId="40" borderId="183" xfId="2" applyFont="1" applyFill="1" applyBorder="1" applyAlignment="1">
      <alignment horizontal="center" vertical="center" wrapText="1" shrinkToFit="1"/>
    </xf>
    <xf numFmtId="0" fontId="33" fillId="40" borderId="190" xfId="1" applyFont="1" applyFill="1" applyBorder="1" applyAlignment="1" applyProtection="1">
      <alignment horizontal="left" vertical="top" wrapText="1" shrinkToFit="1"/>
    </xf>
    <xf numFmtId="0" fontId="152" fillId="40" borderId="79" xfId="2" applyFont="1" applyFill="1" applyBorder="1" applyAlignment="1">
      <alignment horizontal="left" vertical="top" wrapText="1" shrinkToFit="1"/>
    </xf>
    <xf numFmtId="0" fontId="152" fillId="40" borderId="80" xfId="2" applyFont="1" applyFill="1" applyBorder="1" applyAlignment="1">
      <alignment horizontal="left" vertical="top" wrapText="1" shrinkToFit="1"/>
    </xf>
    <xf numFmtId="0" fontId="110" fillId="18" borderId="197" xfId="2" applyFont="1" applyFill="1" applyBorder="1" applyAlignment="1">
      <alignment horizontal="center" vertical="center" wrapText="1" shrinkToFit="1"/>
    </xf>
    <xf numFmtId="0" fontId="30" fillId="18" borderId="198" xfId="2" applyFont="1" applyFill="1" applyBorder="1" applyAlignment="1">
      <alignment horizontal="center" vertical="center" shrinkToFit="1"/>
    </xf>
    <xf numFmtId="0" fontId="30" fillId="18" borderId="199" xfId="2" applyFont="1" applyFill="1" applyBorder="1" applyAlignment="1">
      <alignment horizontal="center" vertical="center" shrinkToFit="1"/>
    </xf>
    <xf numFmtId="0" fontId="116" fillId="18" borderId="117" xfId="1" applyFont="1" applyFill="1" applyBorder="1" applyAlignment="1" applyProtection="1">
      <alignment vertical="top" wrapText="1"/>
    </xf>
    <xf numFmtId="0" fontId="19" fillId="18" borderId="195" xfId="2" applyFont="1" applyFill="1" applyBorder="1" applyAlignment="1">
      <alignment vertical="top" wrapText="1"/>
    </xf>
    <xf numFmtId="0" fontId="19" fillId="18" borderId="201" xfId="2" applyFont="1" applyFill="1" applyBorder="1" applyAlignment="1">
      <alignment vertical="top" wrapText="1"/>
    </xf>
    <xf numFmtId="0" fontId="17" fillId="18" borderId="198" xfId="2" applyFont="1" applyFill="1" applyBorder="1" applyAlignment="1">
      <alignment horizontal="center" vertical="center" shrinkToFit="1"/>
    </xf>
    <xf numFmtId="0" fontId="17" fillId="18" borderId="199" xfId="2" applyFont="1" applyFill="1" applyBorder="1" applyAlignment="1">
      <alignment horizontal="center" vertical="center" shrinkToFit="1"/>
    </xf>
    <xf numFmtId="0" fontId="118" fillId="18" borderId="120" xfId="1" applyFont="1" applyFill="1" applyBorder="1" applyAlignment="1" applyProtection="1">
      <alignment horizontal="left" vertical="top" wrapText="1"/>
    </xf>
    <xf numFmtId="0" fontId="118" fillId="18" borderId="189" xfId="1" applyFont="1" applyFill="1" applyBorder="1" applyAlignment="1" applyProtection="1">
      <alignment horizontal="left" vertical="top" wrapText="1"/>
    </xf>
    <xf numFmtId="0" fontId="118" fillId="18" borderId="200" xfId="1" applyFont="1" applyFill="1" applyBorder="1" applyAlignment="1" applyProtection="1">
      <alignment horizontal="left" vertical="top" wrapText="1"/>
    </xf>
    <xf numFmtId="0" fontId="110" fillId="28" borderId="197" xfId="2" applyFont="1" applyFill="1" applyBorder="1" applyAlignment="1">
      <alignment horizontal="center" vertical="center" wrapText="1" shrinkToFit="1"/>
    </xf>
    <xf numFmtId="0" fontId="17" fillId="28" borderId="198" xfId="2" applyFont="1" applyFill="1" applyBorder="1" applyAlignment="1">
      <alignment horizontal="center" vertical="center" shrinkToFit="1"/>
    </xf>
    <xf numFmtId="0" fontId="17" fillId="28" borderId="199" xfId="2" applyFont="1" applyFill="1" applyBorder="1" applyAlignment="1">
      <alignment horizontal="center" vertical="center" shrinkToFit="1"/>
    </xf>
    <xf numFmtId="0" fontId="118" fillId="28" borderId="120" xfId="1" applyFont="1" applyFill="1" applyBorder="1" applyAlignment="1" applyProtection="1">
      <alignment horizontal="left" vertical="top" wrapText="1"/>
    </xf>
    <xf numFmtId="0" fontId="118" fillId="28" borderId="189" xfId="1" applyFont="1" applyFill="1" applyBorder="1" applyAlignment="1" applyProtection="1">
      <alignment horizontal="left" vertical="top" wrapText="1"/>
    </xf>
    <xf numFmtId="0" fontId="118" fillId="28" borderId="200" xfId="1" applyFont="1" applyFill="1" applyBorder="1" applyAlignment="1" applyProtection="1">
      <alignment horizontal="left" vertical="top" wrapText="1"/>
    </xf>
    <xf numFmtId="0" fontId="26" fillId="20" borderId="197" xfId="2" applyFont="1" applyFill="1" applyBorder="1" applyAlignment="1">
      <alignment horizontal="center" vertical="center" shrinkToFit="1"/>
    </xf>
    <xf numFmtId="0" fontId="17" fillId="20" borderId="198" xfId="2" applyFont="1" applyFill="1" applyBorder="1" applyAlignment="1">
      <alignment horizontal="center" vertical="center" shrinkToFit="1"/>
    </xf>
    <xf numFmtId="0" fontId="17" fillId="20" borderId="199" xfId="2" applyFont="1" applyFill="1" applyBorder="1" applyAlignment="1">
      <alignment horizontal="center" vertical="center" shrinkToFit="1"/>
    </xf>
    <xf numFmtId="0" fontId="155" fillId="18" borderId="120" xfId="1" applyFont="1" applyFill="1" applyBorder="1" applyAlignment="1" applyProtection="1">
      <alignment horizontal="left" vertical="top" wrapText="1"/>
    </xf>
    <xf numFmtId="0" fontId="116" fillId="18" borderId="189" xfId="1" applyFont="1" applyFill="1" applyBorder="1" applyAlignment="1" applyProtection="1">
      <alignment horizontal="left" vertical="top" wrapText="1"/>
    </xf>
    <xf numFmtId="0" fontId="116" fillId="18" borderId="200" xfId="1" applyFont="1" applyFill="1" applyBorder="1" applyAlignment="1" applyProtection="1">
      <alignment horizontal="left" vertical="top" wrapText="1"/>
    </xf>
    <xf numFmtId="0" fontId="17" fillId="18" borderId="180" xfId="1" applyFont="1" applyFill="1" applyBorder="1" applyAlignment="1" applyProtection="1">
      <alignment horizontal="center" vertical="center" wrapText="1" shrinkToFit="1"/>
    </xf>
    <xf numFmtId="0" fontId="17" fillId="18" borderId="182" xfId="2" applyFont="1" applyFill="1" applyBorder="1" applyAlignment="1">
      <alignment horizontal="center" vertical="center" wrapText="1" shrinkToFit="1"/>
    </xf>
    <xf numFmtId="0" fontId="17" fillId="18" borderId="183" xfId="2" applyFont="1" applyFill="1" applyBorder="1" applyAlignment="1">
      <alignment horizontal="center" vertical="center" wrapText="1" shrinkToFit="1"/>
    </xf>
    <xf numFmtId="0" fontId="118" fillId="18" borderId="233" xfId="2" applyFont="1" applyFill="1" applyBorder="1" applyAlignment="1">
      <alignment horizontal="left" vertical="top" wrapText="1" shrinkToFit="1"/>
    </xf>
    <xf numFmtId="0" fontId="118" fillId="18" borderId="79" xfId="2" applyFont="1" applyFill="1" applyBorder="1" applyAlignment="1">
      <alignment horizontal="left" vertical="top" wrapText="1" shrinkToFit="1"/>
    </xf>
    <xf numFmtId="0" fontId="118" fillId="18" borderId="80" xfId="2" applyFont="1" applyFill="1" applyBorder="1" applyAlignment="1">
      <alignment horizontal="left" vertical="top" wrapText="1" shrinkToFit="1"/>
    </xf>
    <xf numFmtId="56" fontId="84" fillId="20" borderId="205" xfId="2" applyNumberFormat="1" applyFont="1" applyFill="1" applyBorder="1" applyAlignment="1">
      <alignment horizontal="center" vertical="center"/>
    </xf>
    <xf numFmtId="0" fontId="116" fillId="0" borderId="0" xfId="1" applyFont="1" applyAlignment="1" applyProtection="1">
      <alignment horizontal="left" vertical="top" wrapText="1"/>
    </xf>
    <xf numFmtId="0" fontId="8" fillId="0" borderId="268" xfId="1" applyBorder="1" applyAlignment="1" applyProtection="1">
      <alignment vertical="center"/>
    </xf>
    <xf numFmtId="0" fontId="8" fillId="0" borderId="110" xfId="1" applyFill="1" applyBorder="1" applyAlignment="1" applyProtection="1">
      <alignment vertical="top" wrapText="1"/>
    </xf>
    <xf numFmtId="0" fontId="17" fillId="20" borderId="269" xfId="2" applyFont="1" applyFill="1" applyBorder="1" applyAlignment="1">
      <alignment horizontal="center" vertical="center" wrapText="1"/>
    </xf>
    <xf numFmtId="0" fontId="84" fillId="20" borderId="79" xfId="2" applyFont="1" applyFill="1" applyBorder="1" applyAlignment="1">
      <alignment horizontal="center" vertical="center"/>
    </xf>
    <xf numFmtId="0" fontId="163" fillId="20" borderId="257" xfId="2" applyFont="1" applyFill="1" applyBorder="1" applyAlignment="1">
      <alignment horizontal="center" vertical="center"/>
    </xf>
    <xf numFmtId="0" fontId="163" fillId="20" borderId="258" xfId="2" applyFont="1" applyFill="1" applyBorder="1" applyAlignment="1">
      <alignment horizontal="center" vertical="center"/>
    </xf>
    <xf numFmtId="0" fontId="159" fillId="5" borderId="80" xfId="0" applyFont="1" applyFill="1" applyBorder="1">
      <alignment vertical="center"/>
    </xf>
    <xf numFmtId="0" fontId="33" fillId="5" borderId="0" xfId="0" applyFont="1" applyFill="1" applyAlignment="1">
      <alignment horizontal="left" vertical="center"/>
    </xf>
    <xf numFmtId="0" fontId="0" fillId="5" borderId="0" xfId="0" applyFill="1">
      <alignment vertical="center"/>
    </xf>
    <xf numFmtId="0" fontId="53" fillId="5" borderId="263" xfId="0" applyFont="1" applyFill="1" applyBorder="1">
      <alignment vertical="center"/>
    </xf>
    <xf numFmtId="0" fontId="53" fillId="5" borderId="0" xfId="0" applyFont="1" applyFill="1">
      <alignment vertical="center"/>
    </xf>
    <xf numFmtId="0" fontId="53" fillId="5" borderId="0" xfId="0" applyFont="1" applyFill="1" applyAlignment="1">
      <alignment horizontal="right" vertical="center"/>
    </xf>
    <xf numFmtId="0" fontId="53" fillId="5" borderId="264" xfId="0" applyFont="1" applyFill="1" applyBorder="1">
      <alignment vertical="center"/>
    </xf>
    <xf numFmtId="0" fontId="164" fillId="5" borderId="270" xfId="0" applyFont="1" applyFill="1" applyBorder="1" applyAlignment="1">
      <alignment horizontal="left" vertical="center" indent="1"/>
    </xf>
    <xf numFmtId="0" fontId="165" fillId="5" borderId="270" xfId="0" applyFont="1" applyFill="1" applyBorder="1" applyAlignment="1">
      <alignment horizontal="left" vertical="center" indent="1"/>
    </xf>
    <xf numFmtId="0" fontId="53" fillId="5" borderId="265" xfId="0" applyFont="1" applyFill="1" applyBorder="1">
      <alignment vertical="center"/>
    </xf>
    <xf numFmtId="0" fontId="53" fillId="5" borderId="266" xfId="0" applyFont="1" applyFill="1" applyBorder="1">
      <alignment vertical="center"/>
    </xf>
    <xf numFmtId="0" fontId="53" fillId="5" borderId="266" xfId="0" applyFont="1" applyFill="1" applyBorder="1" applyAlignment="1">
      <alignment horizontal="right" vertical="center"/>
    </xf>
    <xf numFmtId="0" fontId="53" fillId="5" borderId="267" xfId="0" applyFont="1" applyFill="1" applyBorder="1">
      <alignment vertical="center"/>
    </xf>
    <xf numFmtId="0" fontId="0" fillId="5" borderId="271" xfId="0" applyFill="1" applyBorder="1">
      <alignment vertical="center"/>
    </xf>
    <xf numFmtId="0" fontId="0" fillId="5" borderId="272" xfId="0" applyFill="1" applyBorder="1">
      <alignment vertical="center"/>
    </xf>
    <xf numFmtId="0" fontId="0" fillId="5" borderId="273" xfId="0" applyFill="1" applyBorder="1">
      <alignment vertical="center"/>
    </xf>
    <xf numFmtId="0" fontId="0" fillId="5" borderId="274" xfId="0" applyFill="1" applyBorder="1">
      <alignment vertical="center"/>
    </xf>
    <xf numFmtId="0" fontId="0" fillId="5" borderId="273" xfId="0" applyFill="1" applyBorder="1" applyAlignment="1">
      <alignment horizontal="left" vertical="center" indent="1"/>
    </xf>
    <xf numFmtId="0" fontId="14" fillId="5" borderId="273" xfId="0" applyFont="1" applyFill="1" applyBorder="1" applyAlignment="1">
      <alignment horizontal="left" vertical="center" indent="1"/>
    </xf>
    <xf numFmtId="0" fontId="0" fillId="5" borderId="275" xfId="0" applyFill="1" applyBorder="1">
      <alignment vertical="center"/>
    </xf>
    <xf numFmtId="0" fontId="0" fillId="5" borderId="276" xfId="0" applyFill="1" applyBorder="1">
      <alignment vertical="center"/>
    </xf>
    <xf numFmtId="0" fontId="0" fillId="5" borderId="276" xfId="0" applyFill="1" applyBorder="1" applyAlignment="1">
      <alignment horizontal="right" vertical="center"/>
    </xf>
    <xf numFmtId="0" fontId="0" fillId="5" borderId="277" xfId="0" applyFill="1" applyBorder="1">
      <alignment vertical="center"/>
    </xf>
    <xf numFmtId="0" fontId="41" fillId="5" borderId="278" xfId="0" applyFont="1" applyFill="1" applyBorder="1" applyAlignment="1">
      <alignment vertical="center" wrapText="1"/>
    </xf>
    <xf numFmtId="0" fontId="90" fillId="5" borderId="279" xfId="0" applyFont="1" applyFill="1" applyBorder="1" applyAlignment="1">
      <alignment vertical="center" wrapText="1"/>
    </xf>
    <xf numFmtId="0" fontId="90" fillId="5" borderId="280" xfId="0" applyFont="1" applyFill="1" applyBorder="1" applyAlignment="1">
      <alignment vertical="center" wrapText="1"/>
    </xf>
    <xf numFmtId="0" fontId="0" fillId="3" borderId="281" xfId="0" applyFill="1" applyBorder="1">
      <alignment vertical="center"/>
    </xf>
    <xf numFmtId="0" fontId="0" fillId="5" borderId="282" xfId="0" applyFill="1" applyBorder="1">
      <alignment vertical="center"/>
    </xf>
    <xf numFmtId="0" fontId="0" fillId="5" borderId="283" xfId="0" applyFill="1" applyBorder="1" applyAlignment="1">
      <alignment vertical="center" wrapText="1"/>
    </xf>
    <xf numFmtId="0" fontId="0" fillId="5" borderId="284" xfId="0" applyFill="1" applyBorder="1">
      <alignment vertical="center"/>
    </xf>
    <xf numFmtId="0" fontId="0" fillId="3" borderId="285" xfId="0" applyFill="1" applyBorder="1">
      <alignment vertical="center"/>
    </xf>
    <xf numFmtId="0" fontId="0" fillId="5" borderId="283" xfId="0" applyFill="1" applyBorder="1" applyAlignment="1">
      <alignment horizontal="left" vertical="center" wrapText="1"/>
    </xf>
    <xf numFmtId="0" fontId="0" fillId="5" borderId="283" xfId="0" applyFill="1" applyBorder="1">
      <alignment vertical="center"/>
    </xf>
    <xf numFmtId="0" fontId="0" fillId="3" borderId="286" xfId="0" applyFill="1" applyBorder="1">
      <alignment vertical="center"/>
    </xf>
    <xf numFmtId="0" fontId="0" fillId="5" borderId="287" xfId="0" applyFill="1" applyBorder="1" applyAlignment="1">
      <alignment vertical="center" wrapText="1" shrinkToFit="1"/>
    </xf>
    <xf numFmtId="0" fontId="0" fillId="5" borderId="288" xfId="0" applyFill="1" applyBorder="1">
      <alignment vertical="center"/>
    </xf>
    <xf numFmtId="0" fontId="0" fillId="5" borderId="289" xfId="0" applyFill="1" applyBorder="1" applyAlignment="1">
      <alignment vertical="center" wrapText="1"/>
    </xf>
    <xf numFmtId="0" fontId="0" fillId="5" borderId="0" xfId="0" applyFill="1" applyAlignment="1">
      <alignment horizontal="center" vertical="center"/>
    </xf>
    <xf numFmtId="0" fontId="0" fillId="3" borderId="290" xfId="0" applyFill="1" applyBorder="1">
      <alignment vertical="center"/>
    </xf>
    <xf numFmtId="0" fontId="0" fillId="5" borderId="291" xfId="0" applyFill="1" applyBorder="1">
      <alignment vertical="center"/>
    </xf>
    <xf numFmtId="0" fontId="0" fillId="5" borderId="291" xfId="0" applyFill="1" applyBorder="1" applyAlignment="1">
      <alignment horizontal="right" vertical="center"/>
    </xf>
    <xf numFmtId="0" fontId="0" fillId="5" borderId="292" xfId="0" applyFill="1" applyBorder="1">
      <alignment vertical="center"/>
    </xf>
    <xf numFmtId="0" fontId="35" fillId="5" borderId="0" xfId="0" applyFont="1" applyFill="1" applyAlignment="1">
      <alignment horizontal="right" vertical="center"/>
    </xf>
    <xf numFmtId="0" fontId="0" fillId="3" borderId="293" xfId="0" applyFill="1" applyBorder="1">
      <alignment vertical="center"/>
    </xf>
    <xf numFmtId="0" fontId="0" fillId="5" borderId="294" xfId="0" applyFill="1" applyBorder="1">
      <alignment vertical="center"/>
    </xf>
    <xf numFmtId="0" fontId="0" fillId="3" borderId="295" xfId="0" applyFill="1" applyBorder="1">
      <alignment vertical="center"/>
    </xf>
    <xf numFmtId="0" fontId="0" fillId="5" borderId="296" xfId="0" applyFill="1" applyBorder="1">
      <alignment vertical="center"/>
    </xf>
    <xf numFmtId="0" fontId="170" fillId="5" borderId="296" xfId="0" applyFont="1" applyFill="1" applyBorder="1">
      <alignment vertical="center"/>
    </xf>
    <xf numFmtId="0" fontId="0" fillId="5" borderId="297" xfId="0" applyFill="1" applyBorder="1">
      <alignment vertical="center"/>
    </xf>
    <xf numFmtId="0" fontId="90" fillId="3" borderId="293" xfId="0" applyFont="1" applyFill="1" applyBorder="1" applyAlignment="1">
      <alignment horizontal="left" vertical="center"/>
    </xf>
    <xf numFmtId="0" fontId="0" fillId="5" borderId="0" xfId="0" applyFill="1" applyAlignment="1">
      <alignment horizontal="left" vertical="center"/>
    </xf>
    <xf numFmtId="0" fontId="13" fillId="5" borderId="0" xfId="0" applyFont="1" applyFill="1" applyAlignment="1">
      <alignment horizontal="left" vertical="center"/>
    </xf>
    <xf numFmtId="0" fontId="171" fillId="5" borderId="0" xfId="0" applyFont="1" applyFill="1">
      <alignment vertical="center"/>
    </xf>
    <xf numFmtId="0" fontId="0" fillId="3" borderId="290" xfId="0" applyFill="1" applyBorder="1" applyAlignment="1">
      <alignment vertical="center" wrapText="1"/>
    </xf>
    <xf numFmtId="0" fontId="0" fillId="3" borderId="293" xfId="0" applyFill="1" applyBorder="1" applyAlignment="1">
      <alignment vertical="center" wrapText="1"/>
    </xf>
    <xf numFmtId="0" fontId="0" fillId="3" borderId="295" xfId="0" applyFill="1" applyBorder="1" applyAlignment="1">
      <alignment vertical="center" wrapText="1"/>
    </xf>
    <xf numFmtId="0" fontId="172" fillId="41" borderId="0" xfId="0" applyFont="1" applyFill="1">
      <alignment vertical="center"/>
    </xf>
    <xf numFmtId="0" fontId="162" fillId="41" borderId="0" xfId="0" applyFont="1" applyFill="1" applyAlignment="1">
      <alignment horizontal="center" vertical="center"/>
    </xf>
    <xf numFmtId="0" fontId="173" fillId="41" borderId="0" xfId="0" applyFont="1" applyFill="1">
      <alignment vertical="center"/>
    </xf>
    <xf numFmtId="0" fontId="173" fillId="37" borderId="0" xfId="0" applyFont="1" applyFill="1">
      <alignment vertical="center"/>
    </xf>
    <xf numFmtId="0" fontId="0" fillId="37" borderId="0" xfId="0" applyFill="1">
      <alignment vertical="center"/>
    </xf>
    <xf numFmtId="0" fontId="174" fillId="22" borderId="0" xfId="0" applyFont="1" applyFill="1">
      <alignment vertical="center"/>
    </xf>
    <xf numFmtId="0" fontId="0" fillId="22" borderId="0" xfId="0" applyFill="1">
      <alignment vertical="center"/>
    </xf>
    <xf numFmtId="0" fontId="175" fillId="41" borderId="0" xfId="0" applyFont="1" applyFill="1">
      <alignment vertical="center"/>
    </xf>
    <xf numFmtId="0" fontId="176" fillId="41" borderId="0" xfId="0" applyFont="1" applyFill="1">
      <alignment vertical="center"/>
    </xf>
    <xf numFmtId="0" fontId="133" fillId="42" borderId="0" xfId="0" applyFont="1" applyFill="1" applyAlignment="1">
      <alignment horizontal="center" vertical="center" wrapText="1"/>
    </xf>
    <xf numFmtId="0" fontId="177" fillId="42" borderId="0" xfId="0" applyFont="1" applyFill="1" applyAlignment="1">
      <alignment horizontal="center" vertical="center" wrapText="1"/>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14">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outline="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fill>
        <patternFill patternType="solid">
          <fgColor indexed="64"/>
          <bgColor theme="0"/>
        </patternFill>
      </fill>
    </dxf>
  </dxfs>
  <tableStyles count="0" defaultTableStyle="TableStyleMedium2" defaultPivotStyle="PivotStyleLight16"/>
  <colors>
    <mruColors>
      <color rgb="FF3399FF"/>
      <color rgb="FFFFE9A3"/>
      <color rgb="FF6EF729"/>
      <color rgb="FFFFFFCC"/>
      <color rgb="FF6DDDF7"/>
      <color rgb="FF95F963"/>
      <color rgb="FFBCE76F"/>
      <color rgb="FFFFD653"/>
      <color rgb="FFFFCF37"/>
      <color rgb="FF97F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'46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'46　感染症統計'!$B$7:$M$7</c:f>
              <c:numCache>
                <c:formatCode>General</c:formatCode>
                <c:ptCount val="12"/>
                <c:pt idx="0">
                  <c:v>103</c:v>
                </c:pt>
                <c:pt idx="1">
                  <c:v>102</c:v>
                </c:pt>
                <c:pt idx="2">
                  <c:v>114</c:v>
                </c:pt>
                <c:pt idx="3">
                  <c:v>122</c:v>
                </c:pt>
                <c:pt idx="4">
                  <c:v>257</c:v>
                </c:pt>
                <c:pt idx="5">
                  <c:v>306</c:v>
                </c:pt>
                <c:pt idx="6">
                  <c:v>517</c:v>
                </c:pt>
                <c:pt idx="7">
                  <c:v>708</c:v>
                </c:pt>
                <c:pt idx="8">
                  <c:v>540</c:v>
                </c:pt>
                <c:pt idx="9">
                  <c:v>531</c:v>
                </c:pt>
                <c:pt idx="10">
                  <c:v>163</c:v>
                </c:pt>
              </c:numCache>
            </c:numRef>
          </c:val>
          <c:smooth val="0"/>
          <c:extLst>
            <c:ext xmlns:c16="http://schemas.microsoft.com/office/drawing/2014/chart" uri="{C3380CC4-5D6E-409C-BE32-E72D297353CC}">
              <c16:uniqueId val="{00000008-9549-4A62-BF04-398DC0EE804A}"/>
            </c:ext>
          </c:extLst>
        </c:ser>
        <c:ser>
          <c:idx val="6"/>
          <c:order val="1"/>
          <c:tx>
            <c:strRef>
              <c:f>'46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'46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'46　感染症統計'!$A$9</c:f>
              <c:strCache>
                <c:ptCount val="1"/>
                <c:pt idx="0">
                  <c:v>2022年</c:v>
                </c:pt>
              </c:strCache>
            </c:strRef>
          </c:tx>
          <c:spPr>
            <a:ln w="28575" cap="rnd">
              <a:solidFill>
                <a:schemeClr val="accent1"/>
              </a:solidFill>
              <a:round/>
            </a:ln>
            <a:effectLst/>
          </c:spPr>
          <c:marker>
            <c:symbol val="none"/>
          </c:marker>
          <c:val>
            <c:numRef>
              <c:f>'46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'46　感染症統計'!$A$10</c:f>
              <c:strCache>
                <c:ptCount val="1"/>
                <c:pt idx="0">
                  <c:v>2021年</c:v>
                </c:pt>
              </c:strCache>
            </c:strRef>
          </c:tx>
          <c:spPr>
            <a:ln w="28575" cap="rnd">
              <a:solidFill>
                <a:schemeClr val="accent2"/>
              </a:solidFill>
              <a:round/>
            </a:ln>
            <a:effectLst/>
          </c:spPr>
          <c:marker>
            <c:symbol val="none"/>
          </c:marker>
          <c:val>
            <c:numRef>
              <c:f>'46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'46　感染症統計'!$A$11</c:f>
              <c:strCache>
                <c:ptCount val="1"/>
                <c:pt idx="0">
                  <c:v>2020年</c:v>
                </c:pt>
              </c:strCache>
            </c:strRef>
          </c:tx>
          <c:spPr>
            <a:ln w="28575" cap="rnd">
              <a:solidFill>
                <a:schemeClr val="accent3"/>
              </a:solidFill>
              <a:round/>
            </a:ln>
            <a:effectLst/>
          </c:spPr>
          <c:marker>
            <c:symbol val="none"/>
          </c:marker>
          <c:val>
            <c:numRef>
              <c:f>'46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'46　感染症統計'!$A$12</c:f>
              <c:strCache>
                <c:ptCount val="1"/>
                <c:pt idx="0">
                  <c:v>2019年</c:v>
                </c:pt>
              </c:strCache>
            </c:strRef>
          </c:tx>
          <c:spPr>
            <a:ln w="28575" cap="rnd">
              <a:solidFill>
                <a:schemeClr val="accent4"/>
              </a:solidFill>
              <a:round/>
            </a:ln>
            <a:effectLst/>
          </c:spPr>
          <c:marker>
            <c:symbol val="none"/>
          </c:marker>
          <c:val>
            <c:numRef>
              <c:f>'46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'46　感染症統計'!$A$13</c:f>
              <c:strCache>
                <c:ptCount val="1"/>
                <c:pt idx="0">
                  <c:v>2018年</c:v>
                </c:pt>
              </c:strCache>
            </c:strRef>
          </c:tx>
          <c:spPr>
            <a:ln w="28575" cap="rnd">
              <a:solidFill>
                <a:schemeClr val="accent5"/>
              </a:solidFill>
              <a:round/>
            </a:ln>
            <a:effectLst/>
          </c:spPr>
          <c:marker>
            <c:symbol val="none"/>
          </c:marker>
          <c:val>
            <c:numRef>
              <c:f>'46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'46　感染症統計'!$P$7</c:f>
              <c:strCache>
                <c:ptCount val="1"/>
                <c:pt idx="0">
                  <c:v>2024年</c:v>
                </c:pt>
              </c:strCache>
            </c:strRef>
          </c:tx>
          <c:spPr>
            <a:ln w="63500" cap="rnd">
              <a:solidFill>
                <a:srgbClr val="FF0000"/>
              </a:solidFill>
              <a:round/>
            </a:ln>
            <a:effectLst/>
          </c:spPr>
          <c:marker>
            <c:symbol val="none"/>
          </c:marker>
          <c:val>
            <c:numRef>
              <c:f>'46　感染症統計'!$Q$7:$AB$7</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numCache>
            </c:numRef>
          </c:val>
          <c:smooth val="0"/>
          <c:extLst>
            <c:ext xmlns:c16="http://schemas.microsoft.com/office/drawing/2014/chart" uri="{C3380CC4-5D6E-409C-BE32-E72D297353CC}">
              <c16:uniqueId val="{00000000-691A-4A61-BF12-3A5977548A2F}"/>
            </c:ext>
          </c:extLst>
        </c:ser>
        <c:ser>
          <c:idx val="0"/>
          <c:order val="1"/>
          <c:tx>
            <c:strRef>
              <c:f>'46　感染症統計'!$P$8</c:f>
              <c:strCache>
                <c:ptCount val="1"/>
                <c:pt idx="0">
                  <c:v>2023年</c:v>
                </c:pt>
              </c:strCache>
            </c:strRef>
          </c:tx>
          <c:spPr>
            <a:ln w="28575" cap="rnd">
              <a:solidFill>
                <a:schemeClr val="accent1"/>
              </a:solidFill>
              <a:round/>
            </a:ln>
            <a:effectLst/>
          </c:spPr>
          <c:marker>
            <c:symbol val="none"/>
          </c:marker>
          <c:val>
            <c:numRef>
              <c:f>'46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'46　感染症統計'!$P$9</c:f>
              <c:strCache>
                <c:ptCount val="1"/>
                <c:pt idx="0">
                  <c:v>2022年</c:v>
                </c:pt>
              </c:strCache>
            </c:strRef>
          </c:tx>
          <c:spPr>
            <a:ln w="28575" cap="rnd">
              <a:solidFill>
                <a:schemeClr val="accent2"/>
              </a:solidFill>
              <a:round/>
            </a:ln>
            <a:effectLst/>
          </c:spPr>
          <c:marker>
            <c:symbol val="none"/>
          </c:marker>
          <c:val>
            <c:numRef>
              <c:f>'46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'46　感染症統計'!$P$10</c:f>
              <c:strCache>
                <c:ptCount val="1"/>
                <c:pt idx="0">
                  <c:v>2021年</c:v>
                </c:pt>
              </c:strCache>
            </c:strRef>
          </c:tx>
          <c:spPr>
            <a:ln w="28575" cap="rnd">
              <a:solidFill>
                <a:schemeClr val="accent3"/>
              </a:solidFill>
              <a:round/>
            </a:ln>
            <a:effectLst/>
          </c:spPr>
          <c:marker>
            <c:symbol val="none"/>
          </c:marker>
          <c:val>
            <c:numRef>
              <c:f>'46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'46　感染症統計'!$P$11</c:f>
              <c:strCache>
                <c:ptCount val="1"/>
                <c:pt idx="0">
                  <c:v>2020年</c:v>
                </c:pt>
              </c:strCache>
            </c:strRef>
          </c:tx>
          <c:spPr>
            <a:ln w="28575" cap="rnd">
              <a:solidFill>
                <a:schemeClr val="accent4"/>
              </a:solidFill>
              <a:round/>
            </a:ln>
            <a:effectLst/>
          </c:spPr>
          <c:marker>
            <c:symbol val="none"/>
          </c:marker>
          <c:val>
            <c:numRef>
              <c:f>'46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'46　感染症統計'!$P$12</c:f>
              <c:strCache>
                <c:ptCount val="1"/>
                <c:pt idx="0">
                  <c:v>2019年</c:v>
                </c:pt>
              </c:strCache>
            </c:strRef>
          </c:tx>
          <c:spPr>
            <a:ln w="28575" cap="rnd">
              <a:solidFill>
                <a:schemeClr val="accent5"/>
              </a:solidFill>
              <a:round/>
            </a:ln>
            <a:effectLst/>
          </c:spPr>
          <c:marker>
            <c:symbol val="none"/>
          </c:marker>
          <c:val>
            <c:numRef>
              <c:f>'46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'46　感染症統計'!$P$13</c:f>
              <c:strCache>
                <c:ptCount val="1"/>
                <c:pt idx="0">
                  <c:v>2018年</c:v>
                </c:pt>
              </c:strCache>
            </c:strRef>
          </c:tx>
          <c:spPr>
            <a:ln w="28575" cap="rnd">
              <a:solidFill>
                <a:schemeClr val="accent6"/>
              </a:solidFill>
              <a:round/>
            </a:ln>
            <a:effectLst/>
          </c:spPr>
          <c:marker>
            <c:symbol val="none"/>
          </c:marker>
          <c:val>
            <c:numRef>
              <c:f>'46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gif"/><Relationship Id="rId1" Type="http://schemas.openxmlformats.org/officeDocument/2006/relationships/image" Target="../media/image6.png"/><Relationship Id="rId4"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403860</xdr:colOff>
      <xdr:row>0</xdr:row>
      <xdr:rowOff>137160</xdr:rowOff>
    </xdr:from>
    <xdr:to>
      <xdr:col>21</xdr:col>
      <xdr:colOff>563880</xdr:colOff>
      <xdr:row>24</xdr:row>
      <xdr:rowOff>45720</xdr:rowOff>
    </xdr:to>
    <xdr:sp macro="" textlink="">
      <xdr:nvSpPr>
        <xdr:cNvPr id="38" name="四角形: 角を丸くする 37">
          <a:extLst>
            <a:ext uri="{FF2B5EF4-FFF2-40B4-BE49-F238E27FC236}">
              <a16:creationId xmlns:a16="http://schemas.microsoft.com/office/drawing/2014/main" id="{04F4B784-2EB3-A157-7542-E8EB8D9B1270}"/>
            </a:ext>
          </a:extLst>
        </xdr:cNvPr>
        <xdr:cNvSpPr/>
      </xdr:nvSpPr>
      <xdr:spPr>
        <a:xfrm>
          <a:off x="10157460" y="137160"/>
          <a:ext cx="3208020" cy="4884420"/>
        </a:xfrm>
        <a:prstGeom prst="roundRect">
          <a:avLst/>
        </a:prstGeom>
        <a:solidFill>
          <a:schemeClr val="accent2">
            <a:lumMod val="40000"/>
            <a:lumOff val="60000"/>
            <a:alpha val="0"/>
          </a:schemeClr>
        </a:solidFill>
        <a:ln w="603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10</xdr:col>
      <xdr:colOff>243840</xdr:colOff>
      <xdr:row>1</xdr:row>
      <xdr:rowOff>22860</xdr:rowOff>
    </xdr:from>
    <xdr:to>
      <xdr:col>15</xdr:col>
      <xdr:colOff>45720</xdr:colOff>
      <xdr:row>24</xdr:row>
      <xdr:rowOff>76200</xdr:rowOff>
    </xdr:to>
    <xdr:sp macro="" textlink="">
      <xdr:nvSpPr>
        <xdr:cNvPr id="35" name="四角形: 角を丸くする 34">
          <a:extLst>
            <a:ext uri="{FF2B5EF4-FFF2-40B4-BE49-F238E27FC236}">
              <a16:creationId xmlns:a16="http://schemas.microsoft.com/office/drawing/2014/main" id="{175B2C99-E1D2-821F-60F7-90A07D49BED1}"/>
            </a:ext>
          </a:extLst>
        </xdr:cNvPr>
        <xdr:cNvSpPr/>
      </xdr:nvSpPr>
      <xdr:spPr>
        <a:xfrm>
          <a:off x="6339840" y="190500"/>
          <a:ext cx="2849880" cy="4861560"/>
        </a:xfrm>
        <a:prstGeom prst="roundRect">
          <a:avLst/>
        </a:prstGeom>
        <a:solidFill>
          <a:schemeClr val="accent2">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kern="1200"/>
            <a:t>屠場　　　精肉工場</a:t>
          </a:r>
        </a:p>
      </xdr:txBody>
    </xdr:sp>
    <xdr:clientData/>
  </xdr:twoCellAnchor>
  <xdr:twoCellAnchor editAs="oneCell">
    <xdr:from>
      <xdr:col>1</xdr:col>
      <xdr:colOff>15240</xdr:colOff>
      <xdr:row>3</xdr:row>
      <xdr:rowOff>160020</xdr:rowOff>
    </xdr:from>
    <xdr:to>
      <xdr:col>9</xdr:col>
      <xdr:colOff>419389</xdr:colOff>
      <xdr:row>21</xdr:row>
      <xdr:rowOff>106680</xdr:rowOff>
    </xdr:to>
    <xdr:pic>
      <xdr:nvPicPr>
        <xdr:cNvPr id="2" name="図 1">
          <a:extLst>
            <a:ext uri="{FF2B5EF4-FFF2-40B4-BE49-F238E27FC236}">
              <a16:creationId xmlns:a16="http://schemas.microsoft.com/office/drawing/2014/main" id="{904DB896-4A46-2EBC-1F41-26590ABAEA8A}"/>
            </a:ext>
          </a:extLst>
        </xdr:cNvPr>
        <xdr:cNvPicPr>
          <a:picLocks noChangeAspect="1"/>
        </xdr:cNvPicPr>
      </xdr:nvPicPr>
      <xdr:blipFill>
        <a:blip xmlns:r="http://schemas.openxmlformats.org/officeDocument/2006/relationships" r:embed="rId1"/>
        <a:stretch>
          <a:fillRect/>
        </a:stretch>
      </xdr:blipFill>
      <xdr:spPr>
        <a:xfrm>
          <a:off x="624840" y="891540"/>
          <a:ext cx="5280949" cy="3688080"/>
        </a:xfrm>
        <a:prstGeom prst="rect">
          <a:avLst/>
        </a:prstGeom>
      </xdr:spPr>
    </xdr:pic>
    <xdr:clientData/>
  </xdr:twoCellAnchor>
  <xdr:twoCellAnchor editAs="oneCell">
    <xdr:from>
      <xdr:col>1</xdr:col>
      <xdr:colOff>297180</xdr:colOff>
      <xdr:row>16</xdr:row>
      <xdr:rowOff>81266</xdr:rowOff>
    </xdr:from>
    <xdr:to>
      <xdr:col>2</xdr:col>
      <xdr:colOff>160270</xdr:colOff>
      <xdr:row>20</xdr:row>
      <xdr:rowOff>48030</xdr:rowOff>
    </xdr:to>
    <xdr:pic>
      <xdr:nvPicPr>
        <xdr:cNvPr id="7" name="図 6">
          <a:extLst>
            <a:ext uri="{FF2B5EF4-FFF2-40B4-BE49-F238E27FC236}">
              <a16:creationId xmlns:a16="http://schemas.microsoft.com/office/drawing/2014/main" id="{2B79B2C7-F16E-97FA-E17A-20E0742072F1}"/>
            </a:ext>
          </a:extLst>
        </xdr:cNvPr>
        <xdr:cNvPicPr>
          <a:picLocks noChangeAspect="1"/>
        </xdr:cNvPicPr>
      </xdr:nvPicPr>
      <xdr:blipFill>
        <a:blip xmlns:r="http://schemas.openxmlformats.org/officeDocument/2006/relationships" r:embed="rId2"/>
        <a:stretch>
          <a:fillRect/>
        </a:stretch>
      </xdr:blipFill>
      <xdr:spPr>
        <a:xfrm>
          <a:off x="906780" y="3510266"/>
          <a:ext cx="472690" cy="766864"/>
        </a:xfrm>
        <a:prstGeom prst="rect">
          <a:avLst/>
        </a:prstGeom>
      </xdr:spPr>
    </xdr:pic>
    <xdr:clientData/>
  </xdr:twoCellAnchor>
  <xdr:twoCellAnchor editAs="oneCell">
    <xdr:from>
      <xdr:col>4</xdr:col>
      <xdr:colOff>327660</xdr:colOff>
      <xdr:row>10</xdr:row>
      <xdr:rowOff>7620</xdr:rowOff>
    </xdr:from>
    <xdr:to>
      <xdr:col>5</xdr:col>
      <xdr:colOff>190750</xdr:colOff>
      <xdr:row>13</xdr:row>
      <xdr:rowOff>142024</xdr:rowOff>
    </xdr:to>
    <xdr:pic>
      <xdr:nvPicPr>
        <xdr:cNvPr id="10" name="図 9">
          <a:extLst>
            <a:ext uri="{FF2B5EF4-FFF2-40B4-BE49-F238E27FC236}">
              <a16:creationId xmlns:a16="http://schemas.microsoft.com/office/drawing/2014/main" id="{059BEABC-B189-4BE5-AC44-2B191CE186B9}"/>
            </a:ext>
          </a:extLst>
        </xdr:cNvPr>
        <xdr:cNvPicPr>
          <a:picLocks noChangeAspect="1"/>
        </xdr:cNvPicPr>
      </xdr:nvPicPr>
      <xdr:blipFill>
        <a:blip xmlns:r="http://schemas.openxmlformats.org/officeDocument/2006/relationships" r:embed="rId2"/>
        <a:stretch>
          <a:fillRect/>
        </a:stretch>
      </xdr:blipFill>
      <xdr:spPr>
        <a:xfrm>
          <a:off x="2766060" y="2202180"/>
          <a:ext cx="472690" cy="766864"/>
        </a:xfrm>
        <a:prstGeom prst="rect">
          <a:avLst/>
        </a:prstGeom>
      </xdr:spPr>
    </xdr:pic>
    <xdr:clientData/>
  </xdr:twoCellAnchor>
  <xdr:twoCellAnchor editAs="oneCell">
    <xdr:from>
      <xdr:col>5</xdr:col>
      <xdr:colOff>563880</xdr:colOff>
      <xdr:row>4</xdr:row>
      <xdr:rowOff>243840</xdr:rowOff>
    </xdr:from>
    <xdr:to>
      <xdr:col>6</xdr:col>
      <xdr:colOff>426970</xdr:colOff>
      <xdr:row>8</xdr:row>
      <xdr:rowOff>4864</xdr:rowOff>
    </xdr:to>
    <xdr:pic>
      <xdr:nvPicPr>
        <xdr:cNvPr id="11" name="図 10">
          <a:extLst>
            <a:ext uri="{FF2B5EF4-FFF2-40B4-BE49-F238E27FC236}">
              <a16:creationId xmlns:a16="http://schemas.microsoft.com/office/drawing/2014/main" id="{FE82BAD3-679E-4036-91E1-9B2D13772C39}"/>
            </a:ext>
          </a:extLst>
        </xdr:cNvPr>
        <xdr:cNvPicPr>
          <a:picLocks noChangeAspect="1"/>
        </xdr:cNvPicPr>
      </xdr:nvPicPr>
      <xdr:blipFill>
        <a:blip xmlns:r="http://schemas.openxmlformats.org/officeDocument/2006/relationships" r:embed="rId2"/>
        <a:stretch>
          <a:fillRect/>
        </a:stretch>
      </xdr:blipFill>
      <xdr:spPr>
        <a:xfrm>
          <a:off x="3611880" y="1173480"/>
          <a:ext cx="472690" cy="766864"/>
        </a:xfrm>
        <a:prstGeom prst="rect">
          <a:avLst/>
        </a:prstGeom>
      </xdr:spPr>
    </xdr:pic>
    <xdr:clientData/>
  </xdr:twoCellAnchor>
  <xdr:twoCellAnchor editAs="oneCell">
    <xdr:from>
      <xdr:col>6</xdr:col>
      <xdr:colOff>365760</xdr:colOff>
      <xdr:row>9</xdr:row>
      <xdr:rowOff>7620</xdr:rowOff>
    </xdr:from>
    <xdr:to>
      <xdr:col>7</xdr:col>
      <xdr:colOff>228850</xdr:colOff>
      <xdr:row>12</xdr:row>
      <xdr:rowOff>142024</xdr:rowOff>
    </xdr:to>
    <xdr:pic>
      <xdr:nvPicPr>
        <xdr:cNvPr id="13" name="図 12">
          <a:extLst>
            <a:ext uri="{FF2B5EF4-FFF2-40B4-BE49-F238E27FC236}">
              <a16:creationId xmlns:a16="http://schemas.microsoft.com/office/drawing/2014/main" id="{FC4DEBA4-CF20-42B3-A4F8-10293FF06432}"/>
            </a:ext>
          </a:extLst>
        </xdr:cNvPr>
        <xdr:cNvPicPr>
          <a:picLocks noChangeAspect="1"/>
        </xdr:cNvPicPr>
      </xdr:nvPicPr>
      <xdr:blipFill>
        <a:blip xmlns:r="http://schemas.openxmlformats.org/officeDocument/2006/relationships" r:embed="rId2"/>
        <a:stretch>
          <a:fillRect/>
        </a:stretch>
      </xdr:blipFill>
      <xdr:spPr>
        <a:xfrm>
          <a:off x="4023360" y="2034540"/>
          <a:ext cx="472690" cy="766864"/>
        </a:xfrm>
        <a:prstGeom prst="rect">
          <a:avLst/>
        </a:prstGeom>
      </xdr:spPr>
    </xdr:pic>
    <xdr:clientData/>
  </xdr:twoCellAnchor>
  <xdr:twoCellAnchor>
    <xdr:from>
      <xdr:col>11</xdr:col>
      <xdr:colOff>45720</xdr:colOff>
      <xdr:row>8</xdr:row>
      <xdr:rowOff>129540</xdr:rowOff>
    </xdr:from>
    <xdr:to>
      <xdr:col>11</xdr:col>
      <xdr:colOff>571500</xdr:colOff>
      <xdr:row>11</xdr:row>
      <xdr:rowOff>99060</xdr:rowOff>
    </xdr:to>
    <xdr:grpSp>
      <xdr:nvGrpSpPr>
        <xdr:cNvPr id="22" name="グループ化 21">
          <a:extLst>
            <a:ext uri="{FF2B5EF4-FFF2-40B4-BE49-F238E27FC236}">
              <a16:creationId xmlns:a16="http://schemas.microsoft.com/office/drawing/2014/main" id="{6C891AF3-3E31-D3E3-1590-4FBA93F4C288}"/>
            </a:ext>
          </a:extLst>
        </xdr:cNvPr>
        <xdr:cNvGrpSpPr/>
      </xdr:nvGrpSpPr>
      <xdr:grpSpPr>
        <a:xfrm>
          <a:off x="6751320" y="2225040"/>
          <a:ext cx="525780" cy="472440"/>
          <a:chOff x="6751320" y="1988820"/>
          <a:chExt cx="525780" cy="472440"/>
        </a:xfrm>
      </xdr:grpSpPr>
      <xdr:cxnSp macro="">
        <xdr:nvCxnSpPr>
          <xdr:cNvPr id="18" name="直線コネクタ 17">
            <a:extLst>
              <a:ext uri="{FF2B5EF4-FFF2-40B4-BE49-F238E27FC236}">
                <a16:creationId xmlns:a16="http://schemas.microsoft.com/office/drawing/2014/main" id="{C0F93B8F-4D48-9CBC-83EB-C1E2CAE566A0}"/>
              </a:ext>
            </a:extLst>
          </xdr:cNvPr>
          <xdr:cNvCxnSpPr/>
        </xdr:nvCxnSpPr>
        <xdr:spPr>
          <a:xfrm>
            <a:off x="6774180" y="1988820"/>
            <a:ext cx="457200" cy="472440"/>
          </a:xfrm>
          <a:prstGeom prst="line">
            <a:avLst/>
          </a:prstGeom>
          <a:ln w="47625">
            <a:solidFill>
              <a:srgbClr val="FF0000"/>
            </a:solidFill>
          </a:ln>
        </xdr:spPr>
        <xdr:style>
          <a:lnRef idx="2">
            <a:schemeClr val="accent2"/>
          </a:lnRef>
          <a:fillRef idx="0">
            <a:schemeClr val="accent2"/>
          </a:fillRef>
          <a:effectRef idx="1">
            <a:schemeClr val="accent2"/>
          </a:effectRef>
          <a:fontRef idx="minor">
            <a:schemeClr val="tx1"/>
          </a:fontRef>
        </xdr:style>
      </xdr:cxnSp>
      <xdr:cxnSp macro="">
        <xdr:nvCxnSpPr>
          <xdr:cNvPr id="20" name="直線コネクタ 19">
            <a:extLst>
              <a:ext uri="{FF2B5EF4-FFF2-40B4-BE49-F238E27FC236}">
                <a16:creationId xmlns:a16="http://schemas.microsoft.com/office/drawing/2014/main" id="{5F4C25EC-DC2E-8E0A-3E74-14B6226167AD}"/>
              </a:ext>
            </a:extLst>
          </xdr:cNvPr>
          <xdr:cNvCxnSpPr/>
        </xdr:nvCxnSpPr>
        <xdr:spPr>
          <a:xfrm flipV="1">
            <a:off x="6751320" y="2019300"/>
            <a:ext cx="525780" cy="441960"/>
          </a:xfrm>
          <a:prstGeom prst="line">
            <a:avLst/>
          </a:prstGeom>
          <a:ln w="41275">
            <a:solidFill>
              <a:srgbClr val="FF0000"/>
            </a:solidFill>
          </a:ln>
        </xdr:spPr>
        <xdr:style>
          <a:lnRef idx="2">
            <a:schemeClr val="accent2"/>
          </a:lnRef>
          <a:fillRef idx="0">
            <a:schemeClr val="accent2"/>
          </a:fillRef>
          <a:effectRef idx="1">
            <a:schemeClr val="accent2"/>
          </a:effectRef>
          <a:fontRef idx="minor">
            <a:schemeClr val="tx1"/>
          </a:fontRef>
        </xdr:style>
      </xdr:cxnSp>
    </xdr:grpSp>
    <xdr:clientData/>
  </xdr:twoCellAnchor>
  <xdr:twoCellAnchor>
    <xdr:from>
      <xdr:col>12</xdr:col>
      <xdr:colOff>15240</xdr:colOff>
      <xdr:row>7</xdr:row>
      <xdr:rowOff>22860</xdr:rowOff>
    </xdr:from>
    <xdr:to>
      <xdr:col>13</xdr:col>
      <xdr:colOff>274320</xdr:colOff>
      <xdr:row>13</xdr:row>
      <xdr:rowOff>137160</xdr:rowOff>
    </xdr:to>
    <xdr:sp macro="" textlink="">
      <xdr:nvSpPr>
        <xdr:cNvPr id="23" name="テキスト ボックス 22">
          <a:extLst>
            <a:ext uri="{FF2B5EF4-FFF2-40B4-BE49-F238E27FC236}">
              <a16:creationId xmlns:a16="http://schemas.microsoft.com/office/drawing/2014/main" id="{ECC2C0AB-374C-74F3-8E12-20DB9D454940}"/>
            </a:ext>
          </a:extLst>
        </xdr:cNvPr>
        <xdr:cNvSpPr txBox="1"/>
      </xdr:nvSpPr>
      <xdr:spPr>
        <a:xfrm>
          <a:off x="7330440" y="1714500"/>
          <a:ext cx="868680" cy="1249680"/>
        </a:xfrm>
        <a:prstGeom prst="rect">
          <a:avLst/>
        </a:prstGeom>
        <a:solidFill>
          <a:srgbClr val="FFE9A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kern="1200">
              <a:solidFill>
                <a:srgbClr val="FF0000"/>
              </a:solidFill>
            </a:rPr>
            <a:t>混ざらないように</a:t>
          </a:r>
        </a:p>
      </xdr:txBody>
    </xdr:sp>
    <xdr:clientData/>
  </xdr:twoCellAnchor>
  <xdr:twoCellAnchor>
    <xdr:from>
      <xdr:col>1</xdr:col>
      <xdr:colOff>601980</xdr:colOff>
      <xdr:row>19</xdr:row>
      <xdr:rowOff>15240</xdr:rowOff>
    </xdr:from>
    <xdr:to>
      <xdr:col>9</xdr:col>
      <xdr:colOff>198120</xdr:colOff>
      <xdr:row>21</xdr:row>
      <xdr:rowOff>68580</xdr:rowOff>
    </xdr:to>
    <xdr:sp macro="" textlink="">
      <xdr:nvSpPr>
        <xdr:cNvPr id="24" name="テキスト ボックス 23">
          <a:extLst>
            <a:ext uri="{FF2B5EF4-FFF2-40B4-BE49-F238E27FC236}">
              <a16:creationId xmlns:a16="http://schemas.microsoft.com/office/drawing/2014/main" id="{1C799D8D-63E7-CCC2-5FC1-044A749F8F62}"/>
            </a:ext>
          </a:extLst>
        </xdr:cNvPr>
        <xdr:cNvSpPr txBox="1"/>
      </xdr:nvSpPr>
      <xdr:spPr>
        <a:xfrm>
          <a:off x="1211580" y="4076700"/>
          <a:ext cx="4472940" cy="38862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2000"/>
            <a:t>病原性大腸菌保有率　</a:t>
          </a:r>
          <a:r>
            <a:rPr lang="ja-JP" altLang="en-US" sz="2000" b="1" u="sng">
              <a:solidFill>
                <a:srgbClr val="FF0000"/>
              </a:solidFill>
            </a:rPr>
            <a:t>約</a:t>
          </a:r>
          <a:r>
            <a:rPr lang="en-US" altLang="ja-JP" sz="2000" b="1" u="sng">
              <a:solidFill>
                <a:srgbClr val="FF0000"/>
              </a:solidFill>
            </a:rPr>
            <a:t>50%</a:t>
          </a:r>
          <a:r>
            <a:rPr lang="ja-JP" altLang="en-US" sz="2000" b="1" u="sng">
              <a:solidFill>
                <a:srgbClr val="FF0000"/>
              </a:solidFill>
            </a:rPr>
            <a:t>から</a:t>
          </a:r>
          <a:r>
            <a:rPr lang="en-US" altLang="ja-JP" sz="2000" b="1" u="sng">
              <a:solidFill>
                <a:srgbClr val="FF0000"/>
              </a:solidFill>
            </a:rPr>
            <a:t>90%</a:t>
          </a:r>
          <a:endParaRPr kumimoji="1" lang="ja-JP" altLang="en-US" sz="2000" b="1" u="sng" kern="1200">
            <a:solidFill>
              <a:srgbClr val="FF0000"/>
            </a:solidFill>
          </a:endParaRPr>
        </a:p>
      </xdr:txBody>
    </xdr:sp>
    <xdr:clientData/>
  </xdr:twoCellAnchor>
  <xdr:twoCellAnchor>
    <xdr:from>
      <xdr:col>12</xdr:col>
      <xdr:colOff>22860</xdr:colOff>
      <xdr:row>3</xdr:row>
      <xdr:rowOff>7620</xdr:rowOff>
    </xdr:from>
    <xdr:to>
      <xdr:col>14</xdr:col>
      <xdr:colOff>563880</xdr:colOff>
      <xdr:row>5</xdr:row>
      <xdr:rowOff>266700</xdr:rowOff>
    </xdr:to>
    <xdr:sp macro="" textlink="">
      <xdr:nvSpPr>
        <xdr:cNvPr id="25" name="テキスト ボックス 24">
          <a:extLst>
            <a:ext uri="{FF2B5EF4-FFF2-40B4-BE49-F238E27FC236}">
              <a16:creationId xmlns:a16="http://schemas.microsoft.com/office/drawing/2014/main" id="{44373F3A-8D6F-9588-E447-4CAD0AE43155}"/>
            </a:ext>
          </a:extLst>
        </xdr:cNvPr>
        <xdr:cNvSpPr txBox="1"/>
      </xdr:nvSpPr>
      <xdr:spPr>
        <a:xfrm>
          <a:off x="7338060" y="739140"/>
          <a:ext cx="1760220" cy="853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2000">
              <a:solidFill>
                <a:srgbClr val="FF0000"/>
              </a:solidFill>
            </a:rPr>
            <a:t>保有率は　　約</a:t>
          </a:r>
          <a:r>
            <a:rPr lang="en-US" altLang="ja-JP" sz="2000">
              <a:solidFill>
                <a:srgbClr val="FF0000"/>
              </a:solidFill>
            </a:rPr>
            <a:t>5-10%</a:t>
          </a:r>
          <a:r>
            <a:rPr lang="ja-JP" altLang="en-US" sz="2000">
              <a:solidFill>
                <a:srgbClr val="FF0000"/>
              </a:solidFill>
            </a:rPr>
            <a:t>有力</a:t>
          </a:r>
          <a:endParaRPr kumimoji="1" lang="ja-JP" altLang="en-US" sz="2000" kern="1200">
            <a:solidFill>
              <a:srgbClr val="FF0000"/>
            </a:solidFill>
          </a:endParaRPr>
        </a:p>
      </xdr:txBody>
    </xdr:sp>
    <xdr:clientData/>
  </xdr:twoCellAnchor>
  <xdr:twoCellAnchor>
    <xdr:from>
      <xdr:col>9</xdr:col>
      <xdr:colOff>308165</xdr:colOff>
      <xdr:row>19</xdr:row>
      <xdr:rowOff>15240</xdr:rowOff>
    </xdr:from>
    <xdr:to>
      <xdr:col>10</xdr:col>
      <xdr:colOff>516697</xdr:colOff>
      <xdr:row>22</xdr:row>
      <xdr:rowOff>2256</xdr:rowOff>
    </xdr:to>
    <xdr:sp macro="" textlink="">
      <xdr:nvSpPr>
        <xdr:cNvPr id="26" name="矢印: 下 25">
          <a:extLst>
            <a:ext uri="{FF2B5EF4-FFF2-40B4-BE49-F238E27FC236}">
              <a16:creationId xmlns:a16="http://schemas.microsoft.com/office/drawing/2014/main" id="{D35F4089-59C5-8C28-8D34-D63249A11552}"/>
            </a:ext>
          </a:extLst>
        </xdr:cNvPr>
        <xdr:cNvSpPr/>
      </xdr:nvSpPr>
      <xdr:spPr>
        <a:xfrm rot="16200000">
          <a:off x="5958663" y="3912602"/>
          <a:ext cx="489936" cy="818132"/>
        </a:xfrm>
        <a:prstGeom prst="downArrow">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11</xdr:col>
      <xdr:colOff>0</xdr:colOff>
      <xdr:row>18</xdr:row>
      <xdr:rowOff>0</xdr:rowOff>
    </xdr:from>
    <xdr:to>
      <xdr:col>13</xdr:col>
      <xdr:colOff>541020</xdr:colOff>
      <xdr:row>23</xdr:row>
      <xdr:rowOff>15240</xdr:rowOff>
    </xdr:to>
    <xdr:sp macro="" textlink="">
      <xdr:nvSpPr>
        <xdr:cNvPr id="28" name="テキスト ボックス 27">
          <a:extLst>
            <a:ext uri="{FF2B5EF4-FFF2-40B4-BE49-F238E27FC236}">
              <a16:creationId xmlns:a16="http://schemas.microsoft.com/office/drawing/2014/main" id="{4DD464B6-431A-494A-90BC-6EDC120B7DAB}"/>
            </a:ext>
          </a:extLst>
        </xdr:cNvPr>
        <xdr:cNvSpPr txBox="1"/>
      </xdr:nvSpPr>
      <xdr:spPr>
        <a:xfrm>
          <a:off x="6705600" y="3893820"/>
          <a:ext cx="1760220" cy="8534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2000">
              <a:solidFill>
                <a:srgbClr val="FF0000"/>
              </a:solidFill>
            </a:rPr>
            <a:t>保有率は　　約</a:t>
          </a:r>
          <a:r>
            <a:rPr lang="en-US" altLang="ja-JP" sz="2000">
              <a:solidFill>
                <a:srgbClr val="FF0000"/>
              </a:solidFill>
            </a:rPr>
            <a:t>30-50%</a:t>
          </a:r>
          <a:r>
            <a:rPr lang="ja-JP" altLang="en-US" sz="2000">
              <a:solidFill>
                <a:srgbClr val="FF0000"/>
              </a:solidFill>
            </a:rPr>
            <a:t>付着</a:t>
          </a:r>
          <a:endParaRPr kumimoji="1" lang="ja-JP" altLang="en-US" sz="2000" kern="1200">
            <a:solidFill>
              <a:srgbClr val="FF0000"/>
            </a:solidFill>
          </a:endParaRPr>
        </a:p>
      </xdr:txBody>
    </xdr:sp>
    <xdr:clientData/>
  </xdr:twoCellAnchor>
  <xdr:twoCellAnchor>
    <xdr:from>
      <xdr:col>18</xdr:col>
      <xdr:colOff>327660</xdr:colOff>
      <xdr:row>16</xdr:row>
      <xdr:rowOff>38100</xdr:rowOff>
    </xdr:from>
    <xdr:to>
      <xdr:col>21</xdr:col>
      <xdr:colOff>259080</xdr:colOff>
      <xdr:row>22</xdr:row>
      <xdr:rowOff>99060</xdr:rowOff>
    </xdr:to>
    <xdr:sp macro="" textlink="">
      <xdr:nvSpPr>
        <xdr:cNvPr id="32" name="テキスト ボックス 31">
          <a:extLst>
            <a:ext uri="{FF2B5EF4-FFF2-40B4-BE49-F238E27FC236}">
              <a16:creationId xmlns:a16="http://schemas.microsoft.com/office/drawing/2014/main" id="{AAA6A897-0C35-41ED-B6E2-F84A7F9F8729}"/>
            </a:ext>
          </a:extLst>
        </xdr:cNvPr>
        <xdr:cNvSpPr txBox="1"/>
      </xdr:nvSpPr>
      <xdr:spPr>
        <a:xfrm>
          <a:off x="11300460" y="3543300"/>
          <a:ext cx="1760220" cy="119634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0" lang="ja-JP" altLang="en-US" sz="2000" kern="0">
              <a:solidFill>
                <a:srgbClr val="FF0000"/>
              </a:solidFill>
            </a:rPr>
            <a:t>長時間の加熱</a:t>
          </a:r>
        </a:p>
        <a:p>
          <a:pPr algn="l"/>
          <a:r>
            <a:rPr kumimoji="0" lang="ja-JP" altLang="en-US" sz="2000" kern="0">
              <a:solidFill>
                <a:srgbClr val="FF0000"/>
              </a:solidFill>
            </a:rPr>
            <a:t>良く</a:t>
          </a:r>
          <a:r>
            <a:rPr kumimoji="0" lang="ja-JP" altLang="en-US" sz="2000" u="sng" kern="0">
              <a:solidFill>
                <a:srgbClr val="FF0000"/>
              </a:solidFill>
            </a:rPr>
            <a:t>焼いたものを提供</a:t>
          </a:r>
          <a:endParaRPr kumimoji="1" lang="ja-JP" altLang="en-US" sz="2000" u="sng" kern="1200">
            <a:solidFill>
              <a:srgbClr val="FF0000"/>
            </a:solidFill>
          </a:endParaRPr>
        </a:p>
      </xdr:txBody>
    </xdr:sp>
    <xdr:clientData/>
  </xdr:twoCellAnchor>
  <xdr:twoCellAnchor>
    <xdr:from>
      <xdr:col>18</xdr:col>
      <xdr:colOff>502920</xdr:colOff>
      <xdr:row>3</xdr:row>
      <xdr:rowOff>114300</xdr:rowOff>
    </xdr:from>
    <xdr:to>
      <xdr:col>21</xdr:col>
      <xdr:colOff>434340</xdr:colOff>
      <xdr:row>10</xdr:row>
      <xdr:rowOff>99060</xdr:rowOff>
    </xdr:to>
    <xdr:sp macro="" textlink="">
      <xdr:nvSpPr>
        <xdr:cNvPr id="34" name="テキスト ボックス 33">
          <a:extLst>
            <a:ext uri="{FF2B5EF4-FFF2-40B4-BE49-F238E27FC236}">
              <a16:creationId xmlns:a16="http://schemas.microsoft.com/office/drawing/2014/main" id="{D310113F-59A6-49FE-823D-C24F0DEF7A6E}"/>
            </a:ext>
          </a:extLst>
        </xdr:cNvPr>
        <xdr:cNvSpPr txBox="1"/>
      </xdr:nvSpPr>
      <xdr:spPr>
        <a:xfrm>
          <a:off x="11475720" y="845820"/>
          <a:ext cx="1760220" cy="162306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0" lang="ja-JP" altLang="en-US" sz="2000" kern="0">
              <a:solidFill>
                <a:srgbClr val="FF0000"/>
              </a:solidFill>
            </a:rPr>
            <a:t>十分加熱して</a:t>
          </a:r>
        </a:p>
        <a:p>
          <a:pPr algn="l"/>
          <a:r>
            <a:rPr kumimoji="0" lang="ja-JP" altLang="en-US" sz="2000" u="sng" kern="0">
              <a:solidFill>
                <a:srgbClr val="FF0000"/>
              </a:solidFill>
            </a:rPr>
            <a:t>提供する。</a:t>
          </a:r>
        </a:p>
        <a:p>
          <a:pPr algn="l"/>
          <a:r>
            <a:rPr kumimoji="0" lang="ja-JP" altLang="en-US" sz="2000" u="sng" kern="0">
              <a:solidFill>
                <a:srgbClr val="FF0000"/>
              </a:solidFill>
            </a:rPr>
            <a:t>レア・生焼け</a:t>
          </a:r>
        </a:p>
        <a:p>
          <a:pPr algn="l"/>
          <a:r>
            <a:rPr kumimoji="0" lang="ja-JP" altLang="en-US" sz="2000" u="sng" kern="0">
              <a:solidFill>
                <a:srgbClr val="FF0000"/>
              </a:solidFill>
            </a:rPr>
            <a:t>提供禁止</a:t>
          </a:r>
          <a:endParaRPr kumimoji="1" lang="ja-JP" altLang="en-US" sz="2000" u="sng" kern="1200">
            <a:solidFill>
              <a:srgbClr val="FF0000"/>
            </a:solidFill>
          </a:endParaRPr>
        </a:p>
      </xdr:txBody>
    </xdr:sp>
    <xdr:clientData/>
  </xdr:twoCellAnchor>
  <xdr:twoCellAnchor editAs="oneCell">
    <xdr:from>
      <xdr:col>10</xdr:col>
      <xdr:colOff>326638</xdr:colOff>
      <xdr:row>3</xdr:row>
      <xdr:rowOff>259080</xdr:rowOff>
    </xdr:from>
    <xdr:to>
      <xdr:col>11</xdr:col>
      <xdr:colOff>605232</xdr:colOff>
      <xdr:row>6</xdr:row>
      <xdr:rowOff>190500</xdr:rowOff>
    </xdr:to>
    <xdr:pic>
      <xdr:nvPicPr>
        <xdr:cNvPr id="36" name="図 35">
          <a:extLst>
            <a:ext uri="{FF2B5EF4-FFF2-40B4-BE49-F238E27FC236}">
              <a16:creationId xmlns:a16="http://schemas.microsoft.com/office/drawing/2014/main" id="{D757A81F-AE9D-7B54-C419-F36EFE45181F}"/>
            </a:ext>
          </a:extLst>
        </xdr:cNvPr>
        <xdr:cNvPicPr>
          <a:picLocks noChangeAspect="1"/>
        </xdr:cNvPicPr>
      </xdr:nvPicPr>
      <xdr:blipFill>
        <a:blip xmlns:r="http://schemas.openxmlformats.org/officeDocument/2006/relationships" r:embed="rId3"/>
        <a:stretch>
          <a:fillRect/>
        </a:stretch>
      </xdr:blipFill>
      <xdr:spPr>
        <a:xfrm>
          <a:off x="6422638" y="990600"/>
          <a:ext cx="888194" cy="822960"/>
        </a:xfrm>
        <a:prstGeom prst="rect">
          <a:avLst/>
        </a:prstGeom>
      </xdr:spPr>
    </xdr:pic>
    <xdr:clientData/>
  </xdr:twoCellAnchor>
  <xdr:twoCellAnchor editAs="oneCell">
    <xdr:from>
      <xdr:col>10</xdr:col>
      <xdr:colOff>361767</xdr:colOff>
      <xdr:row>13</xdr:row>
      <xdr:rowOff>144780</xdr:rowOff>
    </xdr:from>
    <xdr:to>
      <xdr:col>12</xdr:col>
      <xdr:colOff>7620</xdr:colOff>
      <xdr:row>17</xdr:row>
      <xdr:rowOff>95465</xdr:rowOff>
    </xdr:to>
    <xdr:pic>
      <xdr:nvPicPr>
        <xdr:cNvPr id="37" name="図 36">
          <a:extLst>
            <a:ext uri="{FF2B5EF4-FFF2-40B4-BE49-F238E27FC236}">
              <a16:creationId xmlns:a16="http://schemas.microsoft.com/office/drawing/2014/main" id="{B4B35924-29A1-E217-58E4-94F3386843B6}"/>
            </a:ext>
          </a:extLst>
        </xdr:cNvPr>
        <xdr:cNvPicPr>
          <a:picLocks noChangeAspect="1"/>
        </xdr:cNvPicPr>
      </xdr:nvPicPr>
      <xdr:blipFill>
        <a:blip xmlns:r="http://schemas.openxmlformats.org/officeDocument/2006/relationships" r:embed="rId4"/>
        <a:stretch>
          <a:fillRect/>
        </a:stretch>
      </xdr:blipFill>
      <xdr:spPr>
        <a:xfrm>
          <a:off x="6457767" y="3147060"/>
          <a:ext cx="865053" cy="750785"/>
        </a:xfrm>
        <a:prstGeom prst="rect">
          <a:avLst/>
        </a:prstGeom>
      </xdr:spPr>
    </xdr:pic>
    <xdr:clientData/>
  </xdr:twoCellAnchor>
  <xdr:twoCellAnchor>
    <xdr:from>
      <xdr:col>11</xdr:col>
      <xdr:colOff>304800</xdr:colOff>
      <xdr:row>5</xdr:row>
      <xdr:rowOff>152400</xdr:rowOff>
    </xdr:from>
    <xdr:to>
      <xdr:col>11</xdr:col>
      <xdr:colOff>327660</xdr:colOff>
      <xdr:row>15</xdr:row>
      <xdr:rowOff>7620</xdr:rowOff>
    </xdr:to>
    <xdr:cxnSp macro="">
      <xdr:nvCxnSpPr>
        <xdr:cNvPr id="15" name="直線矢印コネクタ 14">
          <a:extLst>
            <a:ext uri="{FF2B5EF4-FFF2-40B4-BE49-F238E27FC236}">
              <a16:creationId xmlns:a16="http://schemas.microsoft.com/office/drawing/2014/main" id="{7A540B27-CE24-1823-774F-641BB0129F51}"/>
            </a:ext>
          </a:extLst>
        </xdr:cNvPr>
        <xdr:cNvCxnSpPr/>
      </xdr:nvCxnSpPr>
      <xdr:spPr>
        <a:xfrm flipH="1">
          <a:off x="7010400" y="1379220"/>
          <a:ext cx="22860" cy="1790700"/>
        </a:xfrm>
        <a:prstGeom prst="straightConnector1">
          <a:avLst/>
        </a:prstGeom>
        <a:ln w="60325">
          <a:prstDash val="sysDash"/>
          <a:headEnd type="triangle"/>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16</xdr:col>
      <xdr:colOff>586740</xdr:colOff>
      <xdr:row>1</xdr:row>
      <xdr:rowOff>243840</xdr:rowOff>
    </xdr:from>
    <xdr:to>
      <xdr:col>21</xdr:col>
      <xdr:colOff>518160</xdr:colOff>
      <xdr:row>3</xdr:row>
      <xdr:rowOff>53340</xdr:rowOff>
    </xdr:to>
    <xdr:sp macro="" textlink="">
      <xdr:nvSpPr>
        <xdr:cNvPr id="39" name="テキスト ボックス 38">
          <a:extLst>
            <a:ext uri="{FF2B5EF4-FFF2-40B4-BE49-F238E27FC236}">
              <a16:creationId xmlns:a16="http://schemas.microsoft.com/office/drawing/2014/main" id="{F0DB2A5E-3735-9F49-1CB1-507298948828}"/>
            </a:ext>
          </a:extLst>
        </xdr:cNvPr>
        <xdr:cNvSpPr txBox="1"/>
      </xdr:nvSpPr>
      <xdr:spPr>
        <a:xfrm>
          <a:off x="10340340" y="411480"/>
          <a:ext cx="2979420" cy="37338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800" kern="1200">
              <a:solidFill>
                <a:sysClr val="windowText" lastClr="000000"/>
              </a:solidFill>
            </a:rPr>
            <a:t>ホテル・レストラン・飲食店</a:t>
          </a:r>
        </a:p>
      </xdr:txBody>
    </xdr:sp>
    <xdr:clientData/>
  </xdr:twoCellAnchor>
  <xdr:twoCellAnchor>
    <xdr:from>
      <xdr:col>15</xdr:col>
      <xdr:colOff>464820</xdr:colOff>
      <xdr:row>5</xdr:row>
      <xdr:rowOff>160020</xdr:rowOff>
    </xdr:from>
    <xdr:to>
      <xdr:col>16</xdr:col>
      <xdr:colOff>289560</xdr:colOff>
      <xdr:row>19</xdr:row>
      <xdr:rowOff>99060</xdr:rowOff>
    </xdr:to>
    <xdr:sp macro="" textlink="">
      <xdr:nvSpPr>
        <xdr:cNvPr id="40" name="テキスト ボックス 39">
          <a:extLst>
            <a:ext uri="{FF2B5EF4-FFF2-40B4-BE49-F238E27FC236}">
              <a16:creationId xmlns:a16="http://schemas.microsoft.com/office/drawing/2014/main" id="{20233B0F-44D4-F5C6-7B74-52786EBA765D}"/>
            </a:ext>
          </a:extLst>
        </xdr:cNvPr>
        <xdr:cNvSpPr txBox="1"/>
      </xdr:nvSpPr>
      <xdr:spPr>
        <a:xfrm>
          <a:off x="9608820" y="1485900"/>
          <a:ext cx="434340" cy="275082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2000" kern="1200">
              <a:solidFill>
                <a:srgbClr val="FF0000"/>
              </a:solidFill>
            </a:rPr>
            <a:t>リスクの高い食品</a:t>
          </a:r>
        </a:p>
      </xdr:txBody>
    </xdr:sp>
    <xdr:clientData/>
  </xdr:twoCellAnchor>
  <xdr:twoCellAnchor>
    <xdr:from>
      <xdr:col>15</xdr:col>
      <xdr:colOff>45720</xdr:colOff>
      <xdr:row>18</xdr:row>
      <xdr:rowOff>114300</xdr:rowOff>
    </xdr:from>
    <xdr:to>
      <xdr:col>16</xdr:col>
      <xdr:colOff>254252</xdr:colOff>
      <xdr:row>21</xdr:row>
      <xdr:rowOff>101316</xdr:rowOff>
    </xdr:to>
    <xdr:sp macro="" textlink="">
      <xdr:nvSpPr>
        <xdr:cNvPr id="29" name="矢印: 下 28">
          <a:extLst>
            <a:ext uri="{FF2B5EF4-FFF2-40B4-BE49-F238E27FC236}">
              <a16:creationId xmlns:a16="http://schemas.microsoft.com/office/drawing/2014/main" id="{1515ED15-5D2F-4BD8-B571-160C86523FDC}"/>
            </a:ext>
          </a:extLst>
        </xdr:cNvPr>
        <xdr:cNvSpPr/>
      </xdr:nvSpPr>
      <xdr:spPr>
        <a:xfrm rot="16200000">
          <a:off x="9353818" y="3844022"/>
          <a:ext cx="489936" cy="818132"/>
        </a:xfrm>
        <a:prstGeom prst="downArrow">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15</xdr:col>
      <xdr:colOff>76200</xdr:colOff>
      <xdr:row>4</xdr:row>
      <xdr:rowOff>114300</xdr:rowOff>
    </xdr:from>
    <xdr:to>
      <xdr:col>16</xdr:col>
      <xdr:colOff>284732</xdr:colOff>
      <xdr:row>6</xdr:row>
      <xdr:rowOff>9876</xdr:rowOff>
    </xdr:to>
    <xdr:sp macro="" textlink="">
      <xdr:nvSpPr>
        <xdr:cNvPr id="31" name="矢印: 下 30">
          <a:extLst>
            <a:ext uri="{FF2B5EF4-FFF2-40B4-BE49-F238E27FC236}">
              <a16:creationId xmlns:a16="http://schemas.microsoft.com/office/drawing/2014/main" id="{AD3D44CD-B8DC-4DF3-9385-BD4B31257163}"/>
            </a:ext>
          </a:extLst>
        </xdr:cNvPr>
        <xdr:cNvSpPr/>
      </xdr:nvSpPr>
      <xdr:spPr>
        <a:xfrm rot="16200000">
          <a:off x="9384298" y="978902"/>
          <a:ext cx="489936" cy="818132"/>
        </a:xfrm>
        <a:prstGeom prst="downArrow">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13</xdr:col>
      <xdr:colOff>147735</xdr:colOff>
      <xdr:row>17</xdr:row>
      <xdr:rowOff>474306</xdr:rowOff>
    </xdr:to>
    <xdr:pic>
      <xdr:nvPicPr>
        <xdr:cNvPr id="92" name="図 91" descr="感染性胃腸炎患者報告数　直近5シーズン">
          <a:extLst>
            <a:ext uri="{FF2B5EF4-FFF2-40B4-BE49-F238E27FC236}">
              <a16:creationId xmlns:a16="http://schemas.microsoft.com/office/drawing/2014/main" id="{299C5B76-C9D9-B338-62A0-90F6127CBE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898" y="979714"/>
          <a:ext cx="7363408" cy="2775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526559</xdr:colOff>
      <xdr:row>9</xdr:row>
      <xdr:rowOff>137139</xdr:rowOff>
    </xdr:from>
    <xdr:to>
      <xdr:col>13</xdr:col>
      <xdr:colOff>343680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7457" y="1972159"/>
          <a:ext cx="7032794" cy="1128853"/>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1</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1</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3.18</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521836</xdr:colOff>
      <xdr:row>4</xdr:row>
      <xdr:rowOff>101082</xdr:rowOff>
    </xdr:from>
    <xdr:to>
      <xdr:col>12</xdr:col>
      <xdr:colOff>655564</xdr:colOff>
      <xdr:row>8</xdr:row>
      <xdr:rowOff>15734</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8888285" y="1080796"/>
          <a:ext cx="2598565" cy="598897"/>
        </a:xfrm>
        <a:prstGeom prst="borderCallout2">
          <a:avLst>
            <a:gd name="adj1" fmla="val 50645"/>
            <a:gd name="adj2" fmla="val -406"/>
            <a:gd name="adj3" fmla="val 54689"/>
            <a:gd name="adj4" fmla="val -69231"/>
            <a:gd name="adj5" fmla="val 284183"/>
            <a:gd name="adj6" fmla="val -91865"/>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400" b="1" i="0" u="none" strike="noStrike" baseline="0">
              <a:solidFill>
                <a:srgbClr val="FF0000"/>
              </a:solidFill>
              <a:latin typeface="ＭＳ Ｐゴシック"/>
              <a:ea typeface="ＭＳ Ｐゴシック"/>
            </a:rPr>
            <a:t>今週ですが、</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1</a:t>
          </a:r>
          <a:r>
            <a:rPr lang="ja-JP" altLang="en-US" sz="1600" b="1" i="0" u="none" strike="noStrike" baseline="0">
              <a:solidFill>
                <a:srgbClr val="FF0000"/>
              </a:solidFill>
              <a:latin typeface="ＭＳ Ｐゴシック"/>
              <a:ea typeface="ＭＳ Ｐゴシック"/>
            </a:rPr>
            <a:t>件</a:t>
          </a:r>
          <a:endParaRPr lang="en-US" altLang="ja-JP" sz="1600" b="1" i="0" u="none" strike="noStrike" baseline="0">
            <a:solidFill>
              <a:srgbClr val="FF0000"/>
            </a:solidFill>
            <a:latin typeface="ＭＳ Ｐゴシック"/>
            <a:ea typeface="ＭＳ Ｐゴシック"/>
          </a:endParaRPr>
        </a:p>
      </xdr:txBody>
    </xdr:sp>
    <xdr:clientData/>
  </xdr:twoCellAnchor>
  <xdr:twoCellAnchor>
    <xdr:from>
      <xdr:col>7</xdr:col>
      <xdr:colOff>1782484</xdr:colOff>
      <xdr:row>13</xdr:row>
      <xdr:rowOff>114782</xdr:rowOff>
    </xdr:from>
    <xdr:to>
      <xdr:col>8</xdr:col>
      <xdr:colOff>281195</xdr:colOff>
      <xdr:row>15</xdr:row>
      <xdr:rowOff>84301</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6323382" y="2634047"/>
          <a:ext cx="325956" cy="311642"/>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777090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31104</xdr:colOff>
      <xdr:row>2</xdr:row>
      <xdr:rowOff>7776</xdr:rowOff>
    </xdr:from>
    <xdr:to>
      <xdr:col>6</xdr:col>
      <xdr:colOff>759252</xdr:colOff>
      <xdr:row>16</xdr:row>
      <xdr:rowOff>54429</xdr:rowOff>
    </xdr:to>
    <xdr:pic>
      <xdr:nvPicPr>
        <xdr:cNvPr id="34" name="図 33">
          <a:extLst>
            <a:ext uri="{FF2B5EF4-FFF2-40B4-BE49-F238E27FC236}">
              <a16:creationId xmlns:a16="http://schemas.microsoft.com/office/drawing/2014/main" id="{A1717D02-8048-202A-4F90-0904660B82BA}"/>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92492" y="552062"/>
          <a:ext cx="1630107" cy="2534816"/>
        </a:xfrm>
        <a:prstGeom prst="rect">
          <a:avLst/>
        </a:prstGeom>
      </xdr:spPr>
    </xdr:pic>
    <xdr:clientData/>
  </xdr:two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200454</xdr:colOff>
      <xdr:row>15</xdr:row>
      <xdr:rowOff>147734</xdr:rowOff>
    </xdr:to>
    <xdr:pic>
      <xdr:nvPicPr>
        <xdr:cNvPr id="93" name="図 92">
          <a:extLst>
            <a:ext uri="{FF2B5EF4-FFF2-40B4-BE49-F238E27FC236}">
              <a16:creationId xmlns:a16="http://schemas.microsoft.com/office/drawing/2014/main" id="{2E21D084-A7DF-956B-CE42-D4E530D10AAF}"/>
            </a:ext>
          </a:extLst>
        </xdr:cNvPr>
        <xdr:cNvPicPr>
          <a:picLocks noChangeAspect="1"/>
        </xdr:cNvPicPr>
      </xdr:nvPicPr>
      <xdr:blipFill>
        <a:blip xmlns:r="http://schemas.openxmlformats.org/officeDocument/2006/relationships" r:embed="rId4"/>
        <a:stretch>
          <a:fillRect/>
        </a:stretch>
      </xdr:blipFill>
      <xdr:spPr>
        <a:xfrm>
          <a:off x="0" y="544286"/>
          <a:ext cx="1685576" cy="24648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76200</xdr:colOff>
      <xdr:row>16</xdr:row>
      <xdr:rowOff>0</xdr:rowOff>
    </xdr:from>
    <xdr:to>
      <xdr:col>3</xdr:col>
      <xdr:colOff>114301</xdr:colOff>
      <xdr:row>39</xdr:row>
      <xdr:rowOff>28575</xdr:rowOff>
    </xdr:to>
    <xdr:cxnSp macro="">
      <xdr:nvCxnSpPr>
        <xdr:cNvPr id="2" name="直線矢印コネクタ 1">
          <a:extLst>
            <a:ext uri="{FF2B5EF4-FFF2-40B4-BE49-F238E27FC236}">
              <a16:creationId xmlns:a16="http://schemas.microsoft.com/office/drawing/2014/main" id="{01B7787E-DEF3-4C60-8DD2-0F88600D4376}"/>
            </a:ext>
          </a:extLst>
        </xdr:cNvPr>
        <xdr:cNvCxnSpPr/>
      </xdr:nvCxnSpPr>
      <xdr:spPr>
        <a:xfrm flipH="1">
          <a:off x="4053840" y="2948940"/>
          <a:ext cx="38101" cy="4623435"/>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0</xdr:col>
      <xdr:colOff>0</xdr:colOff>
      <xdr:row>18</xdr:row>
      <xdr:rowOff>19050</xdr:rowOff>
    </xdr:from>
    <xdr:to>
      <xdr:col>2</xdr:col>
      <xdr:colOff>0</xdr:colOff>
      <xdr:row>46</xdr:row>
      <xdr:rowOff>28575</xdr:rowOff>
    </xdr:to>
    <xdr:pic>
      <xdr:nvPicPr>
        <xdr:cNvPr id="3" name="図 5">
          <a:extLst>
            <a:ext uri="{FF2B5EF4-FFF2-40B4-BE49-F238E27FC236}">
              <a16:creationId xmlns:a16="http://schemas.microsoft.com/office/drawing/2014/main" id="{412F86D7-390B-4ADC-ADD9-8EFFFEF637BD}"/>
            </a:ext>
          </a:extLst>
        </xdr:cNvPr>
        <xdr:cNvPicPr>
          <a:picLocks noChangeAspect="1"/>
        </xdr:cNvPicPr>
      </xdr:nvPicPr>
      <xdr:blipFill>
        <a:blip xmlns:r="http://schemas.openxmlformats.org/officeDocument/2006/relationships" r:embed="rId1" cstate="print"/>
        <a:srcRect/>
        <a:stretch>
          <a:fillRect/>
        </a:stretch>
      </xdr:blipFill>
      <xdr:spPr bwMode="auto">
        <a:xfrm>
          <a:off x="0" y="3310890"/>
          <a:ext cx="3086100" cy="5488305"/>
        </a:xfrm>
        <a:prstGeom prst="rect">
          <a:avLst/>
        </a:prstGeom>
        <a:noFill/>
        <a:ln w="15875">
          <a:solidFill>
            <a:srgbClr val="558ED5"/>
          </a:solidFill>
          <a:miter lim="800000"/>
          <a:headEnd/>
          <a:tailEnd/>
        </a:ln>
      </xdr:spPr>
    </xdr:pic>
    <xdr:clientData/>
  </xdr:twoCellAnchor>
  <xdr:twoCellAnchor>
    <xdr:from>
      <xdr:col>2</xdr:col>
      <xdr:colOff>114300</xdr:colOff>
      <xdr:row>32</xdr:row>
      <xdr:rowOff>171449</xdr:rowOff>
    </xdr:from>
    <xdr:to>
      <xdr:col>2</xdr:col>
      <xdr:colOff>371475</xdr:colOff>
      <xdr:row>47</xdr:row>
      <xdr:rowOff>161925</xdr:rowOff>
    </xdr:to>
    <xdr:sp macro="" textlink="">
      <xdr:nvSpPr>
        <xdr:cNvPr id="4" name="右中かっこ 3">
          <a:extLst>
            <a:ext uri="{FF2B5EF4-FFF2-40B4-BE49-F238E27FC236}">
              <a16:creationId xmlns:a16="http://schemas.microsoft.com/office/drawing/2014/main" id="{0C50C218-10AA-4C7A-A791-0B47F05DA054}"/>
            </a:ext>
          </a:extLst>
        </xdr:cNvPr>
        <xdr:cNvSpPr/>
      </xdr:nvSpPr>
      <xdr:spPr>
        <a:xfrm>
          <a:off x="3200400" y="6503669"/>
          <a:ext cx="257175" cy="2596516"/>
        </a:xfrm>
        <a:prstGeom prst="rightBrace">
          <a:avLst/>
        </a:prstGeom>
      </xdr:spPr>
      <xdr:style>
        <a:lnRef idx="2">
          <a:schemeClr val="accent4"/>
        </a:lnRef>
        <a:fillRef idx="0">
          <a:schemeClr val="accent4"/>
        </a:fillRef>
        <a:effectRef idx="1">
          <a:schemeClr val="accent4"/>
        </a:effectRef>
        <a:fontRef idx="minor">
          <a:schemeClr val="tx1"/>
        </a:fontRef>
      </xdr:style>
      <xdr:txBody>
        <a:bodyPr vertOverflow="clip" horzOverflow="clip" rtlCol="0" anchor="t"/>
        <a:lstStyle/>
        <a:p>
          <a:endParaRPr lang="ja-JP" altLang="en-US"/>
        </a:p>
      </xdr:txBody>
    </xdr:sp>
    <xdr:clientData/>
  </xdr:twoCellAnchor>
  <xdr:twoCellAnchor>
    <xdr:from>
      <xdr:col>2</xdr:col>
      <xdr:colOff>285750</xdr:colOff>
      <xdr:row>26</xdr:row>
      <xdr:rowOff>38100</xdr:rowOff>
    </xdr:from>
    <xdr:to>
      <xdr:col>3</xdr:col>
      <xdr:colOff>876300</xdr:colOff>
      <xdr:row>29</xdr:row>
      <xdr:rowOff>47625</xdr:rowOff>
    </xdr:to>
    <xdr:sp macro="" textlink="">
      <xdr:nvSpPr>
        <xdr:cNvPr id="5" name="テキスト ボックス 4">
          <a:extLst>
            <a:ext uri="{FF2B5EF4-FFF2-40B4-BE49-F238E27FC236}">
              <a16:creationId xmlns:a16="http://schemas.microsoft.com/office/drawing/2014/main" id="{CD583EC3-6F09-4B4E-B588-8442E53469BA}"/>
            </a:ext>
          </a:extLst>
        </xdr:cNvPr>
        <xdr:cNvSpPr txBox="1"/>
      </xdr:nvSpPr>
      <xdr:spPr>
        <a:xfrm>
          <a:off x="3371850" y="4853940"/>
          <a:ext cx="1482090" cy="680085"/>
        </a:xfrm>
        <a:prstGeom prst="rect">
          <a:avLst/>
        </a:prstGeom>
        <a:solidFill>
          <a:schemeClr val="bg1"/>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defRPr sz="1000"/>
          </a:pPr>
          <a:r>
            <a:rPr lang="ja-JP" altLang="en-US" sz="1400" b="0" i="0" u="none" strike="noStrike" baseline="0">
              <a:solidFill>
                <a:srgbClr val="000000"/>
              </a:solidFill>
              <a:latin typeface="ＭＳ Ｐゴシック"/>
              <a:ea typeface="ＭＳ Ｐゴシック"/>
            </a:rPr>
            <a:t>一般衛生管理　</a:t>
          </a:r>
          <a:r>
            <a:rPr lang="ja-JP" altLang="en-US" sz="1400" b="0" i="0" u="none" strike="noStrike" baseline="0">
              <a:solidFill>
                <a:srgbClr val="000000"/>
              </a:solidFill>
              <a:latin typeface="Calibri"/>
            </a:rPr>
            <a:t> </a:t>
          </a:r>
          <a:r>
            <a:rPr lang="ja-JP" altLang="en-US" sz="1400" b="0" i="0" u="none" strike="noStrike" baseline="0">
              <a:solidFill>
                <a:srgbClr val="000000"/>
              </a:solidFill>
              <a:latin typeface="ＭＳ Ｐゴシック"/>
              <a:ea typeface="ＭＳ Ｐゴシック"/>
            </a:rPr>
            <a:t>　</a:t>
          </a:r>
          <a:r>
            <a:rPr lang="en-US" altLang="ja-JP" sz="1000" b="1" i="0" u="none" strike="noStrike" baseline="0">
              <a:solidFill>
                <a:srgbClr val="FF0000"/>
              </a:solidFill>
              <a:latin typeface="Calibri"/>
            </a:rPr>
            <a:t>(</a:t>
          </a:r>
          <a:r>
            <a:rPr lang="ja-JP" altLang="en-US" sz="1000" b="1" i="0" u="none" strike="noStrike" baseline="0">
              <a:solidFill>
                <a:srgbClr val="FF0000"/>
              </a:solidFill>
              <a:latin typeface="ＭＳ Ｐゴシック"/>
              <a:ea typeface="ＭＳ Ｐゴシック"/>
            </a:rPr>
            <a:t>安全な調理品を提供するための最低管理項目</a:t>
          </a:r>
          <a:r>
            <a:rPr lang="en-US" altLang="ja-JP" sz="1000" b="1" i="0" u="none" strike="noStrike" baseline="0">
              <a:solidFill>
                <a:srgbClr val="FF0000"/>
              </a:solidFill>
              <a:latin typeface="Calibri"/>
            </a:rPr>
            <a:t>)</a:t>
          </a:r>
        </a:p>
      </xdr:txBody>
    </xdr:sp>
    <xdr:clientData/>
  </xdr:twoCellAnchor>
  <xdr:twoCellAnchor>
    <xdr:from>
      <xdr:col>2</xdr:col>
      <xdr:colOff>428625</xdr:colOff>
      <xdr:row>39</xdr:row>
      <xdr:rowOff>19050</xdr:rowOff>
    </xdr:from>
    <xdr:to>
      <xdr:col>3</xdr:col>
      <xdr:colOff>742950</xdr:colOff>
      <xdr:row>42</xdr:row>
      <xdr:rowOff>161925</xdr:rowOff>
    </xdr:to>
    <xdr:sp macro="" textlink="">
      <xdr:nvSpPr>
        <xdr:cNvPr id="6" name="テキスト ボックス 5">
          <a:extLst>
            <a:ext uri="{FF2B5EF4-FFF2-40B4-BE49-F238E27FC236}">
              <a16:creationId xmlns:a16="http://schemas.microsoft.com/office/drawing/2014/main" id="{503EFCF3-3BED-4418-AC31-10687C905552}"/>
            </a:ext>
          </a:extLst>
        </xdr:cNvPr>
        <xdr:cNvSpPr txBox="1"/>
      </xdr:nvSpPr>
      <xdr:spPr>
        <a:xfrm>
          <a:off x="3514725" y="7562850"/>
          <a:ext cx="1205865" cy="668655"/>
        </a:xfrm>
        <a:prstGeom prst="rect">
          <a:avLst/>
        </a:prstGeom>
        <a:solidFill>
          <a:schemeClr val="lt1"/>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ja-JP" altLang="en-US" sz="1400" b="0" i="0" u="none" strike="noStrike" baseline="0">
              <a:solidFill>
                <a:srgbClr val="000000"/>
              </a:solidFill>
              <a:latin typeface="ＭＳ Ｐゴシック"/>
              <a:ea typeface="ＭＳ Ｐゴシック"/>
            </a:rPr>
            <a:t>温度管理　  　調理品</a:t>
          </a:r>
        </a:p>
        <a:p>
          <a:pPr algn="ctr" rtl="0">
            <a:defRPr sz="1000"/>
          </a:pPr>
          <a:endParaRPr lang="ja-JP" altLang="en-US" sz="1400" b="0" i="0" u="none" strike="noStrike" baseline="0">
            <a:solidFill>
              <a:srgbClr val="000000"/>
            </a:solidFill>
            <a:latin typeface="ＭＳ Ｐゴシック"/>
            <a:ea typeface="ＭＳ Ｐゴシック"/>
          </a:endParaRPr>
        </a:p>
      </xdr:txBody>
    </xdr:sp>
    <xdr:clientData/>
  </xdr:twoCellAnchor>
  <xdr:twoCellAnchor>
    <xdr:from>
      <xdr:col>3</xdr:col>
      <xdr:colOff>790575</xdr:colOff>
      <xdr:row>22</xdr:row>
      <xdr:rowOff>161925</xdr:rowOff>
    </xdr:from>
    <xdr:to>
      <xdr:col>3</xdr:col>
      <xdr:colOff>1209675</xdr:colOff>
      <xdr:row>30</xdr:row>
      <xdr:rowOff>304800</xdr:rowOff>
    </xdr:to>
    <xdr:sp macro="" textlink="">
      <xdr:nvSpPr>
        <xdr:cNvPr id="7" name="左中かっこ 6">
          <a:extLst>
            <a:ext uri="{FF2B5EF4-FFF2-40B4-BE49-F238E27FC236}">
              <a16:creationId xmlns:a16="http://schemas.microsoft.com/office/drawing/2014/main" id="{CBB52F76-5B90-49E4-837D-1A1F1036697D}"/>
            </a:ext>
          </a:extLst>
        </xdr:cNvPr>
        <xdr:cNvSpPr/>
      </xdr:nvSpPr>
      <xdr:spPr>
        <a:xfrm>
          <a:off x="4768215" y="4124325"/>
          <a:ext cx="419100" cy="1834515"/>
        </a:xfrm>
        <a:prstGeom prst="leftBrace">
          <a:avLst/>
        </a:prstGeom>
      </xdr:spPr>
      <xdr:style>
        <a:lnRef idx="2">
          <a:schemeClr val="accent2"/>
        </a:lnRef>
        <a:fillRef idx="0">
          <a:schemeClr val="accent2"/>
        </a:fillRef>
        <a:effectRef idx="1">
          <a:schemeClr val="accent2"/>
        </a:effectRef>
        <a:fontRef idx="minor">
          <a:schemeClr val="tx1"/>
        </a:fontRef>
      </xdr:style>
      <xdr:txBody>
        <a:bodyPr vertOverflow="clip" horzOverflow="clip" rtlCol="0" anchor="t"/>
        <a:lstStyle/>
        <a:p>
          <a:endParaRPr lang="ja-JP" altLang="en-US"/>
        </a:p>
      </xdr:txBody>
    </xdr:sp>
    <xdr:clientData/>
  </xdr:twoCellAnchor>
  <xdr:twoCellAnchor>
    <xdr:from>
      <xdr:col>3</xdr:col>
      <xdr:colOff>819150</xdr:colOff>
      <xdr:row>33</xdr:row>
      <xdr:rowOff>57149</xdr:rowOff>
    </xdr:from>
    <xdr:to>
      <xdr:col>3</xdr:col>
      <xdr:colOff>1238250</xdr:colOff>
      <xdr:row>47</xdr:row>
      <xdr:rowOff>142874</xdr:rowOff>
    </xdr:to>
    <xdr:sp macro="" textlink="">
      <xdr:nvSpPr>
        <xdr:cNvPr id="8" name="左中かっこ 7">
          <a:extLst>
            <a:ext uri="{FF2B5EF4-FFF2-40B4-BE49-F238E27FC236}">
              <a16:creationId xmlns:a16="http://schemas.microsoft.com/office/drawing/2014/main" id="{024FB13D-975A-42C8-9967-3F097C9E9E27}"/>
            </a:ext>
          </a:extLst>
        </xdr:cNvPr>
        <xdr:cNvSpPr/>
      </xdr:nvSpPr>
      <xdr:spPr>
        <a:xfrm>
          <a:off x="4796790" y="6557009"/>
          <a:ext cx="419100" cy="2524125"/>
        </a:xfrm>
        <a:prstGeom prst="leftBrace">
          <a:avLst/>
        </a:prstGeom>
      </xdr:spPr>
      <xdr:style>
        <a:lnRef idx="2">
          <a:schemeClr val="accent2"/>
        </a:lnRef>
        <a:fillRef idx="0">
          <a:schemeClr val="accent2"/>
        </a:fillRef>
        <a:effectRef idx="1">
          <a:schemeClr val="accent2"/>
        </a:effectRef>
        <a:fontRef idx="minor">
          <a:schemeClr val="tx1"/>
        </a:fontRef>
      </xdr:style>
      <xdr:txBody>
        <a:bodyPr vertOverflow="clip" horzOverflow="clip" rtlCol="0" anchor="t"/>
        <a:lstStyle/>
        <a:p>
          <a:endParaRPr lang="ja-JP" altLang="en-US"/>
        </a:p>
      </xdr:txBody>
    </xdr:sp>
    <xdr:clientData/>
  </xdr:twoCellAnchor>
  <xdr:twoCellAnchor>
    <xdr:from>
      <xdr:col>4</xdr:col>
      <xdr:colOff>352425</xdr:colOff>
      <xdr:row>22</xdr:row>
      <xdr:rowOff>142875</xdr:rowOff>
    </xdr:from>
    <xdr:to>
      <xdr:col>4</xdr:col>
      <xdr:colOff>895350</xdr:colOff>
      <xdr:row>24</xdr:row>
      <xdr:rowOff>123825</xdr:rowOff>
    </xdr:to>
    <xdr:sp macro="" textlink="">
      <xdr:nvSpPr>
        <xdr:cNvPr id="9" name="下矢印 8">
          <a:extLst>
            <a:ext uri="{FF2B5EF4-FFF2-40B4-BE49-F238E27FC236}">
              <a16:creationId xmlns:a16="http://schemas.microsoft.com/office/drawing/2014/main" id="{5370A0E9-C90B-4C35-AA34-E1AAF2F7FEED}"/>
            </a:ext>
          </a:extLst>
        </xdr:cNvPr>
        <xdr:cNvSpPr/>
      </xdr:nvSpPr>
      <xdr:spPr>
        <a:xfrm rot="10800000">
          <a:off x="5625465" y="4105275"/>
          <a:ext cx="542925" cy="323850"/>
        </a:xfrm>
        <a:prstGeom prst="downArrow">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0</xdr:colOff>
      <xdr:row>19</xdr:row>
      <xdr:rowOff>47624</xdr:rowOff>
    </xdr:from>
    <xdr:to>
      <xdr:col>8</xdr:col>
      <xdr:colOff>714375</xdr:colOff>
      <xdr:row>23</xdr:row>
      <xdr:rowOff>95249</xdr:rowOff>
    </xdr:to>
    <xdr:sp macro="" textlink="">
      <xdr:nvSpPr>
        <xdr:cNvPr id="10" name="線吹き出し 2 (枠付き) 11">
          <a:extLst>
            <a:ext uri="{FF2B5EF4-FFF2-40B4-BE49-F238E27FC236}">
              <a16:creationId xmlns:a16="http://schemas.microsoft.com/office/drawing/2014/main" id="{CE233865-A4A3-43D0-BBB7-9EECA5C52E08}"/>
            </a:ext>
          </a:extLst>
        </xdr:cNvPr>
        <xdr:cNvSpPr/>
      </xdr:nvSpPr>
      <xdr:spPr>
        <a:xfrm>
          <a:off x="6576060" y="3507104"/>
          <a:ext cx="3320415" cy="718185"/>
        </a:xfrm>
        <a:prstGeom prst="borderCallout2">
          <a:avLst>
            <a:gd name="adj1" fmla="val 18750"/>
            <a:gd name="adj2" fmla="val -8333"/>
            <a:gd name="adj3" fmla="val 18750"/>
            <a:gd name="adj4" fmla="val -16667"/>
            <a:gd name="adj5" fmla="val 70942"/>
            <a:gd name="adj6" fmla="val -27101"/>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事故を起こさないための確認内容として</a:t>
          </a:r>
        </a:p>
        <a:p>
          <a:pPr algn="l"/>
          <a:r>
            <a:rPr kumimoji="1" lang="ja-JP" altLang="en-US" sz="1100"/>
            <a:t>最低６項目は　</a:t>
          </a:r>
        </a:p>
        <a:p>
          <a:pPr algn="l"/>
          <a:r>
            <a:rPr kumimoji="1" lang="ja-JP" altLang="en-US" sz="1100"/>
            <a:t>いつ、具体的に内容を決め、記録する。</a:t>
          </a:r>
        </a:p>
        <a:p>
          <a:pPr algn="l"/>
          <a:r>
            <a:rPr kumimoji="1" lang="ja-JP" altLang="en-US" sz="1100"/>
            <a:t>ダメな時にはどうするか決めておく。</a:t>
          </a:r>
        </a:p>
      </xdr:txBody>
    </xdr:sp>
    <xdr:clientData/>
  </xdr:twoCellAnchor>
  <xdr:twoCellAnchor>
    <xdr:from>
      <xdr:col>3</xdr:col>
      <xdr:colOff>1438274</xdr:colOff>
      <xdr:row>25</xdr:row>
      <xdr:rowOff>0</xdr:rowOff>
    </xdr:from>
    <xdr:to>
      <xdr:col>4</xdr:col>
      <xdr:colOff>1209674</xdr:colOff>
      <xdr:row>31</xdr:row>
      <xdr:rowOff>0</xdr:rowOff>
    </xdr:to>
    <xdr:sp macro="" textlink="">
      <xdr:nvSpPr>
        <xdr:cNvPr id="11" name="線吹き出し 1 (枠付き) 12">
          <a:extLst>
            <a:ext uri="{FF2B5EF4-FFF2-40B4-BE49-F238E27FC236}">
              <a16:creationId xmlns:a16="http://schemas.microsoft.com/office/drawing/2014/main" id="{C69281ED-B6FF-42ED-A5AC-0E475AA5DC89}"/>
            </a:ext>
          </a:extLst>
        </xdr:cNvPr>
        <xdr:cNvSpPr/>
      </xdr:nvSpPr>
      <xdr:spPr>
        <a:xfrm>
          <a:off x="5271134" y="4480560"/>
          <a:ext cx="1097280" cy="1684020"/>
        </a:xfrm>
        <a:prstGeom prst="borderCallout1">
          <a:avLst>
            <a:gd name="adj1" fmla="val 18750"/>
            <a:gd name="adj2" fmla="val -8333"/>
            <a:gd name="adj3" fmla="val 39572"/>
            <a:gd name="adj4" fmla="val -45420"/>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xdr:col>
      <xdr:colOff>104775</xdr:colOff>
      <xdr:row>23</xdr:row>
      <xdr:rowOff>47626</xdr:rowOff>
    </xdr:from>
    <xdr:to>
      <xdr:col>2</xdr:col>
      <xdr:colOff>342900</xdr:colOff>
      <xdr:row>30</xdr:row>
      <xdr:rowOff>323850</xdr:rowOff>
    </xdr:to>
    <xdr:sp macro="" textlink="">
      <xdr:nvSpPr>
        <xdr:cNvPr id="12" name="右中かっこ 11">
          <a:extLst>
            <a:ext uri="{FF2B5EF4-FFF2-40B4-BE49-F238E27FC236}">
              <a16:creationId xmlns:a16="http://schemas.microsoft.com/office/drawing/2014/main" id="{91CB9039-B763-4733-BD82-585DDFAA529F}"/>
            </a:ext>
          </a:extLst>
        </xdr:cNvPr>
        <xdr:cNvSpPr/>
      </xdr:nvSpPr>
      <xdr:spPr>
        <a:xfrm>
          <a:off x="3190875" y="4177666"/>
          <a:ext cx="238125" cy="1800224"/>
        </a:xfrm>
        <a:prstGeom prst="rightBrace">
          <a:avLst/>
        </a:prstGeom>
      </xdr:spPr>
      <xdr:style>
        <a:lnRef idx="2">
          <a:schemeClr val="accent4"/>
        </a:lnRef>
        <a:fillRef idx="0">
          <a:schemeClr val="accent4"/>
        </a:fillRef>
        <a:effectRef idx="1">
          <a:schemeClr val="accent4"/>
        </a:effectRef>
        <a:fontRef idx="minor">
          <a:schemeClr val="tx1"/>
        </a:fontRef>
      </xdr:style>
      <xdr:txBody>
        <a:bodyPr vertOverflow="clip" horzOverflow="clip" rtlCol="0" anchor="t"/>
        <a:lstStyle/>
        <a:p>
          <a:endParaRPr lang="ja-JP" altLang="en-US"/>
        </a:p>
      </xdr:txBody>
    </xdr:sp>
    <xdr:clientData/>
  </xdr:twoCellAnchor>
  <xdr:twoCellAnchor>
    <xdr:from>
      <xdr:col>0</xdr:col>
      <xdr:colOff>304800</xdr:colOff>
      <xdr:row>48</xdr:row>
      <xdr:rowOff>133349</xdr:rowOff>
    </xdr:from>
    <xdr:to>
      <xdr:col>8</xdr:col>
      <xdr:colOff>990600</xdr:colOff>
      <xdr:row>53</xdr:row>
      <xdr:rowOff>142874</xdr:rowOff>
    </xdr:to>
    <xdr:sp macro="" textlink="">
      <xdr:nvSpPr>
        <xdr:cNvPr id="13" name="テキスト ボックス 12">
          <a:extLst>
            <a:ext uri="{FF2B5EF4-FFF2-40B4-BE49-F238E27FC236}">
              <a16:creationId xmlns:a16="http://schemas.microsoft.com/office/drawing/2014/main" id="{3FB2E7B3-08D3-4303-8D0D-2E082F6D83F5}"/>
            </a:ext>
          </a:extLst>
        </xdr:cNvPr>
        <xdr:cNvSpPr txBox="1"/>
      </xdr:nvSpPr>
      <xdr:spPr>
        <a:xfrm>
          <a:off x="304800" y="9239249"/>
          <a:ext cx="9867900" cy="84772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衛生計画という言葉の響きから、手引き通りに書いてあることをやっても意味がありません。実際のご自分の調理場で事故を起こさないために　</a:t>
          </a:r>
          <a:r>
            <a:rPr kumimoji="1" lang="en-US" altLang="ja-JP" sz="1100"/>
            <a:t>6</a:t>
          </a:r>
          <a:r>
            <a:rPr kumimoji="1" lang="ja-JP" altLang="en-US" sz="1100"/>
            <a:t>つの一般衛生管理　　事項についで、自らどうして行くか計画を立ててこそ効果的な方針が出来上がるのです。絵に描いた餅では、現場ではできません。できることから計画して、決めたら必ず実行します。できると思って計画したことが実はできない、できていない問題に直面したら、これらをなぜなぜで解決すれば安全性は、確実に前進します。</a:t>
          </a:r>
        </a:p>
        <a:p>
          <a:r>
            <a:rPr kumimoji="1" lang="ja-JP" altLang="en-US" sz="1100"/>
            <a:t>今回の制度の狙いはここにあるのです。</a:t>
          </a:r>
        </a:p>
      </xdr:txBody>
    </xdr:sp>
    <xdr:clientData/>
  </xdr:twoCellAnchor>
  <xdr:twoCellAnchor>
    <xdr:from>
      <xdr:col>1</xdr:col>
      <xdr:colOff>114300</xdr:colOff>
      <xdr:row>11</xdr:row>
      <xdr:rowOff>9525</xdr:rowOff>
    </xdr:from>
    <xdr:to>
      <xdr:col>1</xdr:col>
      <xdr:colOff>1943100</xdr:colOff>
      <xdr:row>14</xdr:row>
      <xdr:rowOff>47625</xdr:rowOff>
    </xdr:to>
    <xdr:sp macro="" textlink="">
      <xdr:nvSpPr>
        <xdr:cNvPr id="14" name="角丸四角形 14">
          <a:extLst>
            <a:ext uri="{FF2B5EF4-FFF2-40B4-BE49-F238E27FC236}">
              <a16:creationId xmlns:a16="http://schemas.microsoft.com/office/drawing/2014/main" id="{37B2A556-BBEB-4CC4-9ED7-8F26CA92B604}"/>
            </a:ext>
          </a:extLst>
        </xdr:cNvPr>
        <xdr:cNvSpPr/>
      </xdr:nvSpPr>
      <xdr:spPr>
        <a:xfrm>
          <a:off x="723900" y="2066925"/>
          <a:ext cx="1828800" cy="556260"/>
        </a:xfrm>
        <a:prstGeom prst="roundRect">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1581150</xdr:colOff>
      <xdr:row>11</xdr:row>
      <xdr:rowOff>142875</xdr:rowOff>
    </xdr:from>
    <xdr:to>
      <xdr:col>1</xdr:col>
      <xdr:colOff>1971675</xdr:colOff>
      <xdr:row>14</xdr:row>
      <xdr:rowOff>38100</xdr:rowOff>
    </xdr:to>
    <xdr:sp macro="" textlink="">
      <xdr:nvSpPr>
        <xdr:cNvPr id="15" name="テキスト ボックス 14">
          <a:extLst>
            <a:ext uri="{FF2B5EF4-FFF2-40B4-BE49-F238E27FC236}">
              <a16:creationId xmlns:a16="http://schemas.microsoft.com/office/drawing/2014/main" id="{299417E1-D610-4A29-8BEA-C2C443E67EEA}"/>
            </a:ext>
          </a:extLst>
        </xdr:cNvPr>
        <xdr:cNvSpPr txBox="1"/>
      </xdr:nvSpPr>
      <xdr:spPr>
        <a:xfrm>
          <a:off x="2190750" y="2200275"/>
          <a:ext cx="390525" cy="413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solidFill>
                <a:srgbClr val="FF0000"/>
              </a:solidFill>
              <a:latin typeface="+mj-ea"/>
              <a:ea typeface="+mj-ea"/>
            </a:rPr>
            <a:t>?</a:t>
          </a:r>
          <a:endParaRPr kumimoji="1" lang="ja-JP" altLang="en-US" sz="2400">
            <a:solidFill>
              <a:srgbClr val="FF0000"/>
            </a:solidFill>
            <a:latin typeface="+mj-ea"/>
            <a:ea typeface="+mj-ea"/>
          </a:endParaRPr>
        </a:p>
      </xdr:txBody>
    </xdr:sp>
    <xdr:clientData/>
  </xdr:twoCellAnchor>
  <xdr:twoCellAnchor>
    <xdr:from>
      <xdr:col>2</xdr:col>
      <xdr:colOff>76201</xdr:colOff>
      <xdr:row>15</xdr:row>
      <xdr:rowOff>200025</xdr:rowOff>
    </xdr:from>
    <xdr:to>
      <xdr:col>2</xdr:col>
      <xdr:colOff>847725</xdr:colOff>
      <xdr:row>26</xdr:row>
      <xdr:rowOff>57150</xdr:rowOff>
    </xdr:to>
    <xdr:cxnSp macro="">
      <xdr:nvCxnSpPr>
        <xdr:cNvPr id="16" name="直線矢印コネクタ 15">
          <a:extLst>
            <a:ext uri="{FF2B5EF4-FFF2-40B4-BE49-F238E27FC236}">
              <a16:creationId xmlns:a16="http://schemas.microsoft.com/office/drawing/2014/main" id="{7F45E747-0914-40DF-B3FA-37D0F6C2197E}"/>
            </a:ext>
          </a:extLst>
        </xdr:cNvPr>
        <xdr:cNvCxnSpPr/>
      </xdr:nvCxnSpPr>
      <xdr:spPr>
        <a:xfrm>
          <a:off x="3162301" y="2943225"/>
          <a:ext cx="771524" cy="1929765"/>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94288" y="2672244"/>
          <a:ext cx="3476583" cy="452812"/>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98620" y="3023429"/>
          <a:ext cx="2370740" cy="805836"/>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75389" y="3125056"/>
          <a:ext cx="1765528" cy="704208"/>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111303</xdr:colOff>
      <xdr:row>6</xdr:row>
      <xdr:rowOff>231169</xdr:rowOff>
    </xdr:from>
    <xdr:to>
      <xdr:col>26</xdr:col>
      <xdr:colOff>8561</xdr:colOff>
      <xdr:row>23</xdr:row>
      <xdr:rowOff>0</xdr:rowOff>
    </xdr:to>
    <xdr:cxnSp macro="">
      <xdr:nvCxnSpPr>
        <xdr:cNvPr id="23" name="直線矢印コネクタ 22">
          <a:extLst>
            <a:ext uri="{FF2B5EF4-FFF2-40B4-BE49-F238E27FC236}">
              <a16:creationId xmlns:a16="http://schemas.microsoft.com/office/drawing/2014/main" id="{7A29144E-041C-9143-99EF-12ABB118F1F4}"/>
            </a:ext>
          </a:extLst>
        </xdr:cNvPr>
        <xdr:cNvCxnSpPr/>
      </xdr:nvCxnSpPr>
      <xdr:spPr>
        <a:xfrm flipV="1">
          <a:off x="8750157" y="1489753"/>
          <a:ext cx="3595955" cy="2149011"/>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393842</xdr:colOff>
      <xdr:row>6</xdr:row>
      <xdr:rowOff>205483</xdr:rowOff>
    </xdr:from>
    <xdr:to>
      <xdr:col>11</xdr:col>
      <xdr:colOff>34247</xdr:colOff>
      <xdr:row>23</xdr:row>
      <xdr:rowOff>0</xdr:rowOff>
    </xdr:to>
    <xdr:cxnSp macro="">
      <xdr:nvCxnSpPr>
        <xdr:cNvPr id="21" name="直線矢印コネクタ 20">
          <a:extLst>
            <a:ext uri="{FF2B5EF4-FFF2-40B4-BE49-F238E27FC236}">
              <a16:creationId xmlns:a16="http://schemas.microsoft.com/office/drawing/2014/main" id="{E84FB067-99CA-4696-946D-6E3B5F007F0C}"/>
            </a:ext>
          </a:extLst>
        </xdr:cNvPr>
        <xdr:cNvCxnSpPr/>
      </xdr:nvCxnSpPr>
      <xdr:spPr>
        <a:xfrm flipV="1">
          <a:off x="1892157" y="1464067"/>
          <a:ext cx="3339101" cy="2174697"/>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24</xdr:row>
      <xdr:rowOff>17124</xdr:rowOff>
    </xdr:from>
    <xdr:to>
      <xdr:col>11</xdr:col>
      <xdr:colOff>256854</xdr:colOff>
      <xdr:row>41</xdr:row>
      <xdr:rowOff>25685</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2037708" y="4075416"/>
          <a:ext cx="3416157" cy="2979505"/>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196921</xdr:colOff>
      <xdr:row>24</xdr:row>
      <xdr:rowOff>8562</xdr:rowOff>
    </xdr:from>
    <xdr:to>
      <xdr:col>24</xdr:col>
      <xdr:colOff>231169</xdr:colOff>
      <xdr:row>44</xdr:row>
      <xdr:rowOff>77056</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835775" y="4066854"/>
          <a:ext cx="2808270" cy="3553146"/>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1</xdr:colOff>
      <xdr:row>14</xdr:row>
      <xdr:rowOff>62198</xdr:rowOff>
    </xdr:from>
    <xdr:to>
      <xdr:col>2</xdr:col>
      <xdr:colOff>3841103</xdr:colOff>
      <xdr:row>31</xdr:row>
      <xdr:rowOff>140176</xdr:rowOff>
    </xdr:to>
    <xdr:pic>
      <xdr:nvPicPr>
        <xdr:cNvPr id="3" name="図 2">
          <a:extLst>
            <a:ext uri="{FF2B5EF4-FFF2-40B4-BE49-F238E27FC236}">
              <a16:creationId xmlns:a16="http://schemas.microsoft.com/office/drawing/2014/main" id="{94170605-6F71-56EF-B7B8-B1039A480616}"/>
            </a:ext>
          </a:extLst>
        </xdr:cNvPr>
        <xdr:cNvPicPr>
          <a:picLocks noChangeAspect="1"/>
        </xdr:cNvPicPr>
      </xdr:nvPicPr>
      <xdr:blipFill>
        <a:blip xmlns:r="http://schemas.openxmlformats.org/officeDocument/2006/relationships" r:embed="rId2"/>
        <a:stretch>
          <a:fillRect/>
        </a:stretch>
      </xdr:blipFill>
      <xdr:spPr>
        <a:xfrm>
          <a:off x="2107164" y="7099035"/>
          <a:ext cx="3841102" cy="30948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42</xdr:row>
      <xdr:rowOff>20781</xdr:rowOff>
    </xdr:from>
    <xdr:to>
      <xdr:col>2</xdr:col>
      <xdr:colOff>5659582</xdr:colOff>
      <xdr:row>44</xdr:row>
      <xdr:rowOff>149543</xdr:rowOff>
    </xdr:to>
    <xdr:pic>
      <xdr:nvPicPr>
        <xdr:cNvPr id="3" name="図 2">
          <a:extLst>
            <a:ext uri="{FF2B5EF4-FFF2-40B4-BE49-F238E27FC236}">
              <a16:creationId xmlns:a16="http://schemas.microsoft.com/office/drawing/2014/main" id="{308AE926-229C-69CD-C91B-98B1AC2DD761}"/>
            </a:ext>
          </a:extLst>
        </xdr:cNvPr>
        <xdr:cNvPicPr>
          <a:picLocks noChangeAspect="1"/>
        </xdr:cNvPicPr>
      </xdr:nvPicPr>
      <xdr:blipFill>
        <a:blip xmlns:r="http://schemas.openxmlformats.org/officeDocument/2006/relationships" r:embed="rId1"/>
        <a:stretch>
          <a:fillRect/>
        </a:stretch>
      </xdr:blipFill>
      <xdr:spPr>
        <a:xfrm>
          <a:off x="2826327" y="12441381"/>
          <a:ext cx="5659582" cy="6275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wner\OneDrive\&#12487;&#12473;&#12463;&#12488;&#12483;&#12503;\&#21407;&#31295;&#12539;HACCP&#12394;&#12403;\&#26412;\2020-&#35347;&#35441;&#38598;5.xlsx" TargetMode="External"/><Relationship Id="rId1" Type="http://schemas.openxmlformats.org/officeDocument/2006/relationships/externalLinkPath" Target="file:///C:\Users\Owner\OneDrive\&#12487;&#12473;&#12463;&#12488;&#12483;&#12503;\&#21407;&#31295;&#12539;HACCP&#12394;&#12403;\&#26412;\2020-&#35347;&#35441;&#3859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ヘッドライン"/>
      <sheetName val="41 1 衛生訓話 "/>
      <sheetName val="41  衛生訓話"/>
      <sheetName val="41  衛生訓話 (2)"/>
      <sheetName val="42  衛生訓話"/>
      <sheetName val="43  衛生訓話"/>
      <sheetName val="44 衛生教養"/>
      <sheetName val="45 衛生教養"/>
      <sheetName val="46 衛生教養"/>
      <sheetName val="47　 衛生教養"/>
      <sheetName val="48 衛生教養 "/>
      <sheetName val="44  衛生訓話"/>
      <sheetName val="45  衛生訓話"/>
      <sheetName val="46  衛生訓話"/>
      <sheetName val="47 衛生訓話"/>
      <sheetName val="48  衛生訓話"/>
      <sheetName val="49  衛生訓話 "/>
      <sheetName val="50　 衛生訓話"/>
      <sheetName val="51　感染症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07841D-8FC2-43DF-96B5-3B91945092C3}" name="テーブル1" displayName="テーブル1" ref="C41:E42" totalsRowShown="0" headerRowDxfId="13" dataDxfId="11" headerRowBorderDxfId="12" tableBorderDxfId="10" totalsRowBorderDxfId="9" headerRowCellStyle="標準 2">
  <autoFilter ref="C41:E42" xr:uid="{9807841D-8FC2-43DF-96B5-3B91945092C3}"/>
  <tableColumns count="3">
    <tableColumn id="1" xr3:uid="{6E006F73-B265-4EE3-8391-E71F4B22D1F6}" name="　" dataDxfId="8"/>
    <tableColumn id="2" xr3:uid="{988D7C61-172E-45E7-B531-3776D2125DCE}" name="列1" dataDxfId="7"/>
    <tableColumn id="3" xr3:uid="{85CE4AB0-DF1D-4633-A7C5-2B9921906653}" name="列2" dataDxfId="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nordot.app/1232101262907884026?c=768367547562557440" TargetMode="External"/><Relationship Id="rId2" Type="http://schemas.openxmlformats.org/officeDocument/2006/relationships/hyperlink" Target="https://foods-ch.infomart.co.jp/anzen/recall/132182" TargetMode="External"/><Relationship Id="rId1" Type="http://schemas.openxmlformats.org/officeDocument/2006/relationships/hyperlink" Target="https://wellness-news.co.jp/posts/241124-1/" TargetMode="External"/><Relationship Id="rId6" Type="http://schemas.openxmlformats.org/officeDocument/2006/relationships/printerSettings" Target="../printerSettings/printerSettings9.bin"/><Relationship Id="rId5" Type="http://schemas.openxmlformats.org/officeDocument/2006/relationships/hyperlink" Target="https://www.kyoto-np.co.jp/articles/-/1369367" TargetMode="External"/><Relationship Id="rId4" Type="http://schemas.openxmlformats.org/officeDocument/2006/relationships/hyperlink" Target="https://www.metro.tokyo.lg.jp/tosei/hodohappyo/press/2024/11/20/01.html"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news.yahoo.co.jp/articles/3591c15e9479fdf687b73aa62073199348f2d08b" TargetMode="External"/><Relationship Id="rId3" Type="http://schemas.openxmlformats.org/officeDocument/2006/relationships/hyperlink" Target="https://www.yomiuri.co.jp/national/20231115-OYT1T50226/" TargetMode="External"/><Relationship Id="rId7" Type="http://schemas.openxmlformats.org/officeDocument/2006/relationships/hyperlink" Target="https://www.shokukanken.com/post-20686/" TargetMode="External"/><Relationship Id="rId2" Type="http://schemas.openxmlformats.org/officeDocument/2006/relationships/hyperlink" Target="https://news.yahoo.co.jp/articles/ad07ad250b5c31e34a3eb34b71a053121e6e7b3b?source=sns&amp;dv=sp&amp;mid=other&amp;date=20241119&amp;ctg=loc&amp;bt=tw_up" TargetMode="External"/><Relationship Id="rId1" Type="http://schemas.openxmlformats.org/officeDocument/2006/relationships/hyperlink" Target="https://www3.nhk.or.jp/lnews/oita/20241120/5070020031.html" TargetMode="External"/><Relationship Id="rId6" Type="http://schemas.openxmlformats.org/officeDocument/2006/relationships/hyperlink" Target="https://nordot.app/1232238104442946121?c=768367547562557440" TargetMode="External"/><Relationship Id="rId5" Type="http://schemas.openxmlformats.org/officeDocument/2006/relationships/hyperlink" Target="https://www.yomiuri.co.jp/local/kansai/news/20241122-OYO1T50021/" TargetMode="External"/><Relationship Id="rId10" Type="http://schemas.openxmlformats.org/officeDocument/2006/relationships/printerSettings" Target="../printerSettings/printerSettings4.bin"/><Relationship Id="rId4" Type="http://schemas.openxmlformats.org/officeDocument/2006/relationships/hyperlink" Target="https://www.youtube.com/watch?v=DrNK8-9lZVo" TargetMode="External"/><Relationship Id="rId9" Type="http://schemas.openxmlformats.org/officeDocument/2006/relationships/hyperlink" Target="https://www.pref.fukuoka.lg.jp/uploaded/attachment/236746.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jiji.com/jc/article?k=20241119670916&amp;g=bw" TargetMode="External"/><Relationship Id="rId3" Type="http://schemas.openxmlformats.org/officeDocument/2006/relationships/hyperlink" Target="https://www.viet-jo.com/m/news/social/241121112043.html" TargetMode="External"/><Relationship Id="rId7" Type="http://schemas.openxmlformats.org/officeDocument/2006/relationships/hyperlink" Target="https://www.jiji.com/jc/article?k=2024111900158&amp;g=int" TargetMode="External"/><Relationship Id="rId12" Type="http://schemas.openxmlformats.org/officeDocument/2006/relationships/printerSettings" Target="../printerSettings/printerSettings5.bin"/><Relationship Id="rId2" Type="http://schemas.openxmlformats.org/officeDocument/2006/relationships/hyperlink" Target="https://nordot.app/1231089809388274472?c=768367547562557440" TargetMode="External"/><Relationship Id="rId1" Type="http://schemas.openxmlformats.org/officeDocument/2006/relationships/hyperlink" Target="https://edition.cnn.com/2024/10/29/investing/mcdonalds-e-coli-stock-earnings/index.html" TargetMode="External"/><Relationship Id="rId6" Type="http://schemas.openxmlformats.org/officeDocument/2006/relationships/hyperlink" Target="https://news.nissyoku.co.jp/flash/1116000" TargetMode="External"/><Relationship Id="rId11" Type="http://schemas.openxmlformats.org/officeDocument/2006/relationships/hyperlink" Target="https://www.nna.jp/news/2729339" TargetMode="External"/><Relationship Id="rId5" Type="http://schemas.openxmlformats.org/officeDocument/2006/relationships/hyperlink" Target="https://www.pen-online.jp/article/017424.html" TargetMode="External"/><Relationship Id="rId10" Type="http://schemas.openxmlformats.org/officeDocument/2006/relationships/hyperlink" Target="https://jp.reuters.com/world/us/64JHZXWLM5NRBAV36PSNAXIFWE-2024-11-21/" TargetMode="External"/><Relationship Id="rId4" Type="http://schemas.openxmlformats.org/officeDocument/2006/relationships/hyperlink" Target="https://www.nikkei.com/article/DGXZQOGM12BWL0S4A111C2000000/" TargetMode="External"/><Relationship Id="rId9" Type="http://schemas.openxmlformats.org/officeDocument/2006/relationships/hyperlink" Target="https://news.nissyoku.co.jp/news/fujibayashi20241120073808172"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F19"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84" t="s">
        <v>0</v>
      </c>
      <c r="B1" s="85"/>
      <c r="C1" s="85" t="s">
        <v>1</v>
      </c>
      <c r="D1" s="85"/>
      <c r="E1" s="85"/>
      <c r="F1" s="85"/>
      <c r="G1" s="85"/>
      <c r="H1" s="85"/>
      <c r="I1" s="61"/>
    </row>
    <row r="2" spans="1:9">
      <c r="A2" s="86" t="s">
        <v>2</v>
      </c>
      <c r="B2" s="87"/>
      <c r="C2" s="87"/>
      <c r="D2" s="87"/>
      <c r="E2" s="87"/>
      <c r="F2" s="87"/>
      <c r="G2" s="87"/>
      <c r="H2" s="87"/>
      <c r="I2" s="61"/>
    </row>
    <row r="3" spans="1:9" ht="15.75" customHeight="1">
      <c r="A3" s="621" t="s">
        <v>3</v>
      </c>
      <c r="B3" s="622"/>
      <c r="C3" s="622"/>
      <c r="D3" s="622"/>
      <c r="E3" s="622"/>
      <c r="F3" s="622"/>
      <c r="G3" s="622"/>
      <c r="H3" s="623"/>
      <c r="I3" s="61"/>
    </row>
    <row r="4" spans="1:9">
      <c r="A4" s="86" t="s">
        <v>4</v>
      </c>
      <c r="B4" s="87"/>
      <c r="C4" s="87"/>
      <c r="D4" s="87"/>
      <c r="E4" s="87"/>
      <c r="F4" s="87"/>
      <c r="G4" s="87"/>
      <c r="H4" s="87"/>
      <c r="I4" s="61"/>
    </row>
    <row r="5" spans="1:9">
      <c r="A5" s="86" t="s">
        <v>5</v>
      </c>
      <c r="B5" s="87"/>
      <c r="C5" s="87"/>
      <c r="D5" s="87"/>
      <c r="E5" s="87"/>
      <c r="F5" s="87"/>
      <c r="G5" s="87"/>
      <c r="H5" s="87"/>
      <c r="I5" s="61"/>
    </row>
    <row r="6" spans="1:9">
      <c r="A6" s="88" t="s">
        <v>2</v>
      </c>
      <c r="B6" s="89"/>
      <c r="C6" s="89"/>
      <c r="D6" s="89"/>
      <c r="E6" s="89"/>
      <c r="F6" s="89"/>
      <c r="G6" s="89"/>
      <c r="H6" s="89"/>
      <c r="I6" s="61"/>
    </row>
    <row r="7" spans="1:9">
      <c r="A7" s="88"/>
      <c r="B7" s="89"/>
      <c r="C7" s="89"/>
      <c r="D7" s="89"/>
      <c r="E7" s="89"/>
      <c r="F7" s="89"/>
      <c r="G7" s="89"/>
      <c r="H7" s="89"/>
      <c r="I7" s="61"/>
    </row>
    <row r="8" spans="1:9">
      <c r="A8" s="88" t="s">
        <v>6</v>
      </c>
      <c r="B8" s="89"/>
      <c r="C8" s="89"/>
      <c r="D8" s="89"/>
      <c r="E8" s="89"/>
      <c r="F8" s="89"/>
      <c r="G8" s="89"/>
      <c r="H8" s="89"/>
      <c r="I8" s="61"/>
    </row>
    <row r="9" spans="1:9">
      <c r="A9" s="90" t="s">
        <v>7</v>
      </c>
      <c r="B9" s="91"/>
      <c r="C9" s="91"/>
      <c r="D9" s="91"/>
      <c r="E9" s="91"/>
      <c r="F9" s="91"/>
      <c r="G9" s="91"/>
      <c r="H9" s="91"/>
      <c r="I9" s="61"/>
    </row>
    <row r="10" spans="1:9" ht="15" customHeight="1">
      <c r="A10" s="197" t="s">
        <v>8</v>
      </c>
      <c r="B10" s="102" t="str">
        <f>+'46　食中毒記事等 '!A2</f>
        <v>国の基準満たさない牛レバー販売か 大分の業者逮捕 京都府警</v>
      </c>
      <c r="C10" s="102"/>
      <c r="D10" s="104"/>
      <c r="E10" s="102"/>
      <c r="F10" s="105"/>
      <c r="G10" s="103"/>
      <c r="H10" s="103"/>
      <c r="I10" s="61"/>
    </row>
    <row r="11" spans="1:9" ht="15" customHeight="1">
      <c r="A11" s="197" t="s">
        <v>9</v>
      </c>
      <c r="B11" s="102" t="str">
        <f>+'46　ノロウイルス関連情報 '!H72</f>
        <v>管理レベル「1」　</v>
      </c>
      <c r="C11" s="102"/>
      <c r="D11" s="102" t="s">
        <v>10</v>
      </c>
      <c r="E11" s="102"/>
      <c r="F11" s="104">
        <f>+'46　ノロウイルス関連情報 '!G73</f>
        <v>3.18</v>
      </c>
      <c r="G11" s="102" t="str">
        <f>+'46　ノロウイルス関連情報 '!H73</f>
        <v>　：先週より</v>
      </c>
      <c r="H11" s="225">
        <f>+'46　ノロウイルス関連情報 '!I73</f>
        <v>0.73</v>
      </c>
      <c r="I11" s="61"/>
    </row>
    <row r="12" spans="1:9" s="69" customFormat="1" ht="15" customHeight="1">
      <c r="A12" s="106" t="s">
        <v>11</v>
      </c>
      <c r="B12" s="627" t="str">
        <f>+'46 残留農薬など'!A2</f>
        <v xml:space="preserve">残留農薬基準値を超過した農産物の発生のお詫びと当該農産物の回収のお知らせ - JAあいち中央 </v>
      </c>
      <c r="C12" s="627"/>
      <c r="D12" s="627"/>
      <c r="E12" s="627"/>
      <c r="F12" s="627"/>
      <c r="G12" s="627"/>
      <c r="H12" s="107"/>
      <c r="I12" s="68"/>
    </row>
    <row r="13" spans="1:9" ht="15" customHeight="1">
      <c r="A13" s="101" t="s">
        <v>12</v>
      </c>
      <c r="B13" s="627" t="str">
        <f>+'46　食品表示'!A2</f>
        <v>カネトシの不適正表示に是正指示　ポン酢しょう油2商品、食品表示基準違反</v>
      </c>
      <c r="C13" s="627"/>
      <c r="D13" s="627"/>
      <c r="E13" s="627"/>
      <c r="F13" s="627"/>
      <c r="G13" s="627"/>
      <c r="H13" s="103"/>
      <c r="I13" s="61"/>
    </row>
    <row r="14" spans="1:9" ht="15" customHeight="1">
      <c r="A14" s="101" t="s">
        <v>13</v>
      </c>
      <c r="B14" s="103" t="str">
        <f>+'46 海外情報'!A2</f>
        <v>マクドナルドは、訪問が急落した後、顧客を取り戻す計画を立てています</v>
      </c>
      <c r="D14" s="103"/>
      <c r="E14" s="103"/>
      <c r="F14" s="103"/>
      <c r="G14" s="103"/>
      <c r="H14" s="103"/>
      <c r="I14" s="61"/>
    </row>
    <row r="15" spans="1:9" ht="15" customHeight="1">
      <c r="A15" s="108" t="s">
        <v>14</v>
      </c>
      <c r="B15" s="109" t="str">
        <f>+'46 海外情報'!A5</f>
        <v>大腸菌有機ニンジンに関連するアウトブレイク</v>
      </c>
      <c r="C15" s="624" t="s">
        <v>15</v>
      </c>
      <c r="D15" s="624"/>
      <c r="E15" s="624"/>
      <c r="F15" s="624"/>
      <c r="G15" s="624"/>
      <c r="H15" s="625"/>
      <c r="I15" s="61"/>
    </row>
    <row r="16" spans="1:9" ht="15" customHeight="1">
      <c r="A16" s="101" t="s">
        <v>16</v>
      </c>
      <c r="B16" s="102" t="str">
        <f>+'46　感染症統計'!A22</f>
        <v>※2024年 第46週（11/11～11/17） 現在</v>
      </c>
      <c r="C16" s="103"/>
      <c r="D16" s="102" t="s">
        <v>17</v>
      </c>
      <c r="E16" s="103"/>
      <c r="F16" s="103"/>
      <c r="G16" s="103"/>
      <c r="H16" s="103"/>
      <c r="I16" s="61"/>
    </row>
    <row r="17" spans="1:16" ht="15" customHeight="1">
      <c r="A17" s="101" t="s">
        <v>18</v>
      </c>
      <c r="B17" s="626" t="str">
        <f>+'45　感染症情報'!B2</f>
        <v xml:space="preserve"> 2024年 第45週（11月4日〜11月10日</v>
      </c>
      <c r="C17" s="626"/>
      <c r="D17" s="626"/>
      <c r="E17" s="626"/>
      <c r="F17" s="626"/>
      <c r="G17" s="626"/>
      <c r="H17" s="103"/>
      <c r="I17" s="61"/>
    </row>
    <row r="18" spans="1:16" ht="15" customHeight="1">
      <c r="A18" s="101" t="s">
        <v>19</v>
      </c>
      <c r="B18" s="165" t="str">
        <f>+'46 衛生教養'!B2</f>
        <v>食の安全を目指す　③　衛生計画</v>
      </c>
      <c r="C18" s="103" t="s">
        <v>199</v>
      </c>
      <c r="D18" s="103"/>
      <c r="E18" s="103"/>
      <c r="F18" s="110"/>
      <c r="G18" s="103"/>
      <c r="H18" s="103"/>
      <c r="I18" s="61"/>
    </row>
    <row r="19" spans="1:16" ht="15" customHeight="1">
      <c r="A19" s="101" t="s">
        <v>20</v>
      </c>
      <c r="B19" s="165" t="str">
        <f>+スポンサー告知!B2</f>
        <v>食肉事故はこうして起こります</v>
      </c>
      <c r="C19" s="103"/>
      <c r="D19" s="103"/>
      <c r="E19" s="103"/>
      <c r="F19" s="103" t="s">
        <v>17</v>
      </c>
      <c r="G19" s="103"/>
      <c r="H19" s="103"/>
      <c r="I19" s="61"/>
      <c r="P19" t="s">
        <v>21</v>
      </c>
    </row>
    <row r="20" spans="1:16" ht="15" customHeight="1">
      <c r="A20" s="101" t="s">
        <v>17</v>
      </c>
      <c r="C20" s="103"/>
      <c r="D20" s="103"/>
      <c r="E20" s="103"/>
      <c r="F20" s="103"/>
      <c r="G20" s="103"/>
      <c r="H20" s="103"/>
      <c r="I20" s="61"/>
      <c r="L20" t="s">
        <v>15</v>
      </c>
    </row>
    <row r="21" spans="1:16">
      <c r="A21" s="90" t="s">
        <v>7</v>
      </c>
      <c r="B21" s="91"/>
      <c r="C21" s="91"/>
      <c r="D21" s="91"/>
      <c r="E21" s="91"/>
      <c r="F21" s="91"/>
      <c r="G21" s="91"/>
      <c r="H21" s="91"/>
      <c r="I21" s="61"/>
    </row>
    <row r="22" spans="1:16">
      <c r="A22" s="88" t="s">
        <v>17</v>
      </c>
      <c r="B22" s="89"/>
      <c r="C22" s="89"/>
      <c r="D22" s="89"/>
      <c r="E22" s="89"/>
      <c r="F22" s="89"/>
      <c r="G22" s="89"/>
      <c r="H22" s="89"/>
      <c r="I22" s="61"/>
    </row>
    <row r="23" spans="1:16">
      <c r="A23" s="62" t="s">
        <v>22</v>
      </c>
      <c r="I23" s="61"/>
    </row>
    <row r="24" spans="1:16">
      <c r="A24" s="61"/>
      <c r="I24" s="61"/>
    </row>
    <row r="25" spans="1:16">
      <c r="A25" s="61"/>
      <c r="I25" s="61"/>
    </row>
    <row r="26" spans="1:16">
      <c r="A26" s="61"/>
      <c r="I26" s="61"/>
    </row>
    <row r="27" spans="1:16">
      <c r="A27" s="61"/>
      <c r="I27" s="61"/>
    </row>
    <row r="28" spans="1:16">
      <c r="A28" s="61"/>
      <c r="I28" s="61"/>
    </row>
    <row r="29" spans="1:16">
      <c r="A29" s="61"/>
      <c r="I29" s="61"/>
    </row>
    <row r="30" spans="1:16">
      <c r="A30" s="61"/>
      <c r="H30" t="s">
        <v>23</v>
      </c>
      <c r="I30" s="61"/>
    </row>
    <row r="31" spans="1:16">
      <c r="A31" s="61"/>
      <c r="I31" s="61"/>
    </row>
    <row r="32" spans="1:16">
      <c r="A32" s="61"/>
      <c r="I32" s="61"/>
    </row>
    <row r="33" spans="1:9">
      <c r="A33" s="61"/>
      <c r="I33" s="61"/>
    </row>
    <row r="34" spans="1:9" ht="13.8" thickBot="1">
      <c r="A34" s="63"/>
      <c r="B34" s="64"/>
      <c r="C34" s="64"/>
      <c r="D34" s="64"/>
      <c r="E34" s="64"/>
      <c r="F34" s="64"/>
      <c r="G34" s="64"/>
      <c r="H34" s="64"/>
      <c r="I34" s="61"/>
    </row>
    <row r="35" spans="1:9" ht="13.8" thickTop="1"/>
    <row r="38" spans="1:9" ht="24.6">
      <c r="A38" s="71" t="s">
        <v>24</v>
      </c>
    </row>
    <row r="39" spans="1:9" ht="40.5" customHeight="1">
      <c r="A39" s="628" t="s">
        <v>25</v>
      </c>
      <c r="B39" s="628"/>
      <c r="C39" s="628"/>
      <c r="D39" s="628"/>
      <c r="E39" s="628"/>
      <c r="F39" s="628"/>
      <c r="G39" s="628"/>
    </row>
    <row r="40" spans="1:9" ht="30.75" customHeight="1">
      <c r="A40" s="632" t="s">
        <v>26</v>
      </c>
      <c r="B40" s="632"/>
      <c r="C40" s="632"/>
      <c r="D40" s="632"/>
      <c r="E40" s="632"/>
      <c r="F40" s="632"/>
      <c r="G40" s="632"/>
    </row>
    <row r="41" spans="1:9" ht="15">
      <c r="A41" s="72"/>
    </row>
    <row r="42" spans="1:9" ht="69.75" customHeight="1">
      <c r="A42" s="630" t="s">
        <v>27</v>
      </c>
      <c r="B42" s="630"/>
      <c r="C42" s="630"/>
      <c r="D42" s="630"/>
      <c r="E42" s="630"/>
      <c r="F42" s="630"/>
      <c r="G42" s="630"/>
    </row>
    <row r="43" spans="1:9" ht="35.25" customHeight="1">
      <c r="A43" s="632" t="s">
        <v>28</v>
      </c>
      <c r="B43" s="632"/>
      <c r="C43" s="632"/>
      <c r="D43" s="632"/>
      <c r="E43" s="632"/>
      <c r="F43" s="632"/>
      <c r="G43" s="632"/>
    </row>
    <row r="44" spans="1:9" ht="59.25" customHeight="1">
      <c r="A44" s="630" t="s">
        <v>29</v>
      </c>
      <c r="B44" s="630"/>
      <c r="C44" s="630"/>
      <c r="D44" s="630"/>
      <c r="E44" s="630"/>
      <c r="F44" s="630"/>
      <c r="G44" s="630"/>
    </row>
    <row r="45" spans="1:9" ht="15">
      <c r="A45" s="73"/>
    </row>
    <row r="46" spans="1:9" ht="27.75" customHeight="1">
      <c r="A46" s="631" t="s">
        <v>30</v>
      </c>
      <c r="B46" s="631"/>
      <c r="C46" s="631"/>
      <c r="D46" s="631"/>
      <c r="E46" s="631"/>
      <c r="F46" s="631"/>
      <c r="G46" s="631"/>
    </row>
    <row r="47" spans="1:9" ht="53.25" customHeight="1">
      <c r="A47" s="629" t="s">
        <v>31</v>
      </c>
      <c r="B47" s="630"/>
      <c r="C47" s="630"/>
      <c r="D47" s="630"/>
      <c r="E47" s="630"/>
      <c r="F47" s="630"/>
      <c r="G47" s="630"/>
    </row>
    <row r="48" spans="1:9" ht="15">
      <c r="A48" s="73"/>
    </row>
    <row r="49" spans="1:7" ht="32.25" customHeight="1">
      <c r="A49" s="631" t="s">
        <v>32</v>
      </c>
      <c r="B49" s="631"/>
      <c r="C49" s="631"/>
      <c r="D49" s="631"/>
      <c r="E49" s="631"/>
      <c r="F49" s="631"/>
      <c r="G49" s="631"/>
    </row>
    <row r="50" spans="1:7" ht="15">
      <c r="A50" s="72"/>
    </row>
    <row r="51" spans="1:7" ht="87" customHeight="1">
      <c r="A51" s="629" t="s">
        <v>33</v>
      </c>
      <c r="B51" s="630"/>
      <c r="C51" s="630"/>
      <c r="D51" s="630"/>
      <c r="E51" s="630"/>
      <c r="F51" s="630"/>
      <c r="G51" s="630"/>
    </row>
    <row r="52" spans="1:7" ht="15">
      <c r="A52" s="73"/>
    </row>
    <row r="53" spans="1:7" ht="32.25" customHeight="1">
      <c r="A53" s="631" t="s">
        <v>34</v>
      </c>
      <c r="B53" s="631"/>
      <c r="C53" s="631"/>
      <c r="D53" s="631"/>
      <c r="E53" s="631"/>
      <c r="F53" s="631"/>
      <c r="G53" s="631"/>
    </row>
    <row r="54" spans="1:7" ht="29.25" customHeight="1">
      <c r="A54" s="630" t="s">
        <v>35</v>
      </c>
      <c r="B54" s="630"/>
      <c r="C54" s="630"/>
      <c r="D54" s="630"/>
      <c r="E54" s="630"/>
      <c r="F54" s="630"/>
      <c r="G54" s="630"/>
    </row>
    <row r="55" spans="1:7" ht="15">
      <c r="A55" s="73"/>
    </row>
    <row r="56" spans="1:7" s="69" customFormat="1" ht="110.25" customHeight="1">
      <c r="A56" s="633" t="s">
        <v>36</v>
      </c>
      <c r="B56" s="634"/>
      <c r="C56" s="634"/>
      <c r="D56" s="634"/>
      <c r="E56" s="634"/>
      <c r="F56" s="634"/>
      <c r="G56" s="634"/>
    </row>
    <row r="57" spans="1:7" ht="34.5" customHeight="1">
      <c r="A57" s="632" t="s">
        <v>37</v>
      </c>
      <c r="B57" s="632"/>
      <c r="C57" s="632"/>
      <c r="D57" s="632"/>
      <c r="E57" s="632"/>
      <c r="F57" s="632"/>
      <c r="G57" s="632"/>
    </row>
    <row r="58" spans="1:7" ht="114" customHeight="1">
      <c r="A58" s="629" t="s">
        <v>38</v>
      </c>
      <c r="B58" s="630"/>
      <c r="C58" s="630"/>
      <c r="D58" s="630"/>
      <c r="E58" s="630"/>
      <c r="F58" s="630"/>
      <c r="G58" s="630"/>
    </row>
    <row r="59" spans="1:7" ht="109.5" customHeight="1">
      <c r="A59" s="630"/>
      <c r="B59" s="630"/>
      <c r="C59" s="630"/>
      <c r="D59" s="630"/>
      <c r="E59" s="630"/>
      <c r="F59" s="630"/>
      <c r="G59" s="630"/>
    </row>
    <row r="60" spans="1:7" ht="15">
      <c r="A60" s="73"/>
    </row>
    <row r="61" spans="1:7" s="70" customFormat="1" ht="57.75" customHeight="1">
      <c r="A61" s="630"/>
      <c r="B61" s="630"/>
      <c r="C61" s="630"/>
      <c r="D61" s="630"/>
      <c r="E61" s="630"/>
      <c r="F61" s="630"/>
      <c r="G61" s="630"/>
    </row>
  </sheetData>
  <mergeCells count="21">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s>
  <phoneticPr fontId="31"/>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1:Z24"/>
  <sheetViews>
    <sheetView topLeftCell="C1" workbookViewId="0">
      <selection activeCell="U12" sqref="U12"/>
    </sheetView>
  </sheetViews>
  <sheetFormatPr defaultRowHeight="13.2"/>
  <cols>
    <col min="4" max="9" width="7.21875" customWidth="1"/>
    <col min="14" max="14" width="9.44140625" bestFit="1" customWidth="1"/>
  </cols>
  <sheetData>
    <row r="1" spans="1:26">
      <c r="A1" s="501"/>
      <c r="D1" t="s">
        <v>201</v>
      </c>
      <c r="E1" s="502" t="s">
        <v>202</v>
      </c>
      <c r="F1" t="s">
        <v>203</v>
      </c>
      <c r="G1" t="s">
        <v>204</v>
      </c>
      <c r="H1" t="s">
        <v>205</v>
      </c>
      <c r="I1" t="s">
        <v>206</v>
      </c>
      <c r="J1" t="s">
        <v>207</v>
      </c>
    </row>
    <row r="2" spans="1:26">
      <c r="E2" t="s">
        <v>193</v>
      </c>
    </row>
    <row r="3" spans="1:26">
      <c r="D3" s="503">
        <v>11</v>
      </c>
      <c r="E3" s="503">
        <v>13</v>
      </c>
      <c r="F3" s="504">
        <v>0</v>
      </c>
      <c r="G3" s="505">
        <v>7</v>
      </c>
      <c r="H3" s="504">
        <v>0</v>
      </c>
      <c r="I3" s="504">
        <v>3</v>
      </c>
      <c r="J3" s="504">
        <v>3</v>
      </c>
      <c r="L3" s="506"/>
      <c r="M3">
        <f>SUM(D3:L3)</f>
        <v>37</v>
      </c>
    </row>
    <row r="4" spans="1:26">
      <c r="D4" s="507">
        <f>+D3/$M$3</f>
        <v>0.29729729729729731</v>
      </c>
      <c r="E4" s="507">
        <f t="shared" ref="E4:J4" si="0">+E3/$M$3</f>
        <v>0.35135135135135137</v>
      </c>
      <c r="F4" s="508">
        <f t="shared" si="0"/>
        <v>0</v>
      </c>
      <c r="G4" s="509">
        <f t="shared" si="0"/>
        <v>0.1891891891891892</v>
      </c>
      <c r="H4" s="508">
        <f t="shared" si="0"/>
        <v>0</v>
      </c>
      <c r="I4" s="508">
        <f t="shared" si="0"/>
        <v>8.1081081081081086E-2</v>
      </c>
      <c r="J4" s="508">
        <f t="shared" si="0"/>
        <v>8.1081081081081086E-2</v>
      </c>
    </row>
    <row r="7" spans="1:26" ht="13.8" thickBot="1"/>
    <row r="8" spans="1:26" ht="13.8" thickBot="1">
      <c r="N8" s="793" t="s">
        <v>227</v>
      </c>
      <c r="O8" s="794"/>
      <c r="P8" s="174"/>
      <c r="Q8" s="174"/>
      <c r="R8" s="174"/>
      <c r="S8" s="174"/>
    </row>
    <row r="9" spans="1:26" ht="13.8" thickBot="1">
      <c r="N9" s="795" t="s">
        <v>208</v>
      </c>
      <c r="O9" s="796"/>
      <c r="P9" s="797"/>
      <c r="Q9" s="798" t="s">
        <v>209</v>
      </c>
      <c r="R9" s="799"/>
      <c r="S9" s="800"/>
    </row>
    <row r="10" spans="1:26" ht="13.8" thickBot="1">
      <c r="N10" s="510" t="s">
        <v>210</v>
      </c>
      <c r="O10" s="511" t="s">
        <v>210</v>
      </c>
      <c r="P10" s="512" t="s">
        <v>210</v>
      </c>
      <c r="Q10" s="510" t="s">
        <v>210</v>
      </c>
      <c r="R10" s="511" t="s">
        <v>210</v>
      </c>
      <c r="S10" s="513" t="s">
        <v>210</v>
      </c>
    </row>
    <row r="11" spans="1:26" ht="13.8" thickTop="1">
      <c r="N11" s="514" t="s">
        <v>211</v>
      </c>
      <c r="O11" s="515" t="s">
        <v>212</v>
      </c>
      <c r="P11" s="516" t="s">
        <v>213</v>
      </c>
      <c r="Q11" s="514" t="s">
        <v>211</v>
      </c>
      <c r="R11" s="515" t="s">
        <v>212</v>
      </c>
      <c r="S11" s="517" t="s">
        <v>213</v>
      </c>
    </row>
    <row r="12" spans="1:26" ht="13.8" thickBot="1">
      <c r="N12" s="518">
        <f>+U12</f>
        <v>5127</v>
      </c>
      <c r="O12" s="519">
        <f t="shared" ref="O12:S12" si="1">+V12</f>
        <v>2608</v>
      </c>
      <c r="P12" s="520">
        <f t="shared" si="1"/>
        <v>2519</v>
      </c>
      <c r="Q12" s="521">
        <f t="shared" si="1"/>
        <v>7752</v>
      </c>
      <c r="R12" s="519">
        <f t="shared" si="1"/>
        <v>3759</v>
      </c>
      <c r="S12" s="522">
        <f t="shared" si="1"/>
        <v>3993</v>
      </c>
      <c r="U12">
        <v>5127</v>
      </c>
      <c r="V12">
        <v>2608</v>
      </c>
      <c r="W12">
        <v>2519</v>
      </c>
      <c r="X12">
        <v>7752</v>
      </c>
      <c r="Y12">
        <v>3759</v>
      </c>
      <c r="Z12">
        <v>3993</v>
      </c>
    </row>
    <row r="14" spans="1:26" ht="13.8" thickBot="1"/>
    <row r="15" spans="1:26" ht="13.8" thickBot="1">
      <c r="N15" s="793" t="s">
        <v>323</v>
      </c>
      <c r="O15" s="794"/>
      <c r="P15" s="174"/>
      <c r="Q15" s="174"/>
      <c r="R15" s="174"/>
      <c r="S15" s="174"/>
    </row>
    <row r="16" spans="1:26" ht="13.8" thickBot="1">
      <c r="N16" s="795" t="s">
        <v>208</v>
      </c>
      <c r="O16" s="796"/>
      <c r="P16" s="797"/>
      <c r="Q16" s="798" t="s">
        <v>209</v>
      </c>
      <c r="R16" s="799"/>
      <c r="S16" s="800"/>
    </row>
    <row r="17" spans="14:26" ht="13.8" thickBot="1">
      <c r="N17" s="510" t="s">
        <v>210</v>
      </c>
      <c r="O17" s="511" t="s">
        <v>210</v>
      </c>
      <c r="P17" s="512" t="s">
        <v>210</v>
      </c>
      <c r="Q17" s="510" t="s">
        <v>210</v>
      </c>
      <c r="R17" s="511" t="s">
        <v>210</v>
      </c>
      <c r="S17" s="513" t="s">
        <v>210</v>
      </c>
    </row>
    <row r="18" spans="14:26" ht="13.8" thickTop="1">
      <c r="N18" s="514" t="s">
        <v>211</v>
      </c>
      <c r="O18" s="515" t="s">
        <v>212</v>
      </c>
      <c r="P18" s="516" t="s">
        <v>213</v>
      </c>
      <c r="Q18" s="514" t="s">
        <v>211</v>
      </c>
      <c r="R18" s="515" t="s">
        <v>212</v>
      </c>
      <c r="S18" s="517" t="s">
        <v>213</v>
      </c>
    </row>
    <row r="19" spans="14:26" ht="13.8" thickBot="1">
      <c r="N19" s="521">
        <f t="shared" ref="N19:S19" si="2">+U19</f>
        <v>5252</v>
      </c>
      <c r="O19" s="519">
        <f t="shared" si="2"/>
        <v>2688</v>
      </c>
      <c r="P19" s="520">
        <f t="shared" si="2"/>
        <v>2564</v>
      </c>
      <c r="Q19" s="521">
        <f t="shared" si="2"/>
        <v>7246</v>
      </c>
      <c r="R19" s="519">
        <f t="shared" si="2"/>
        <v>3486</v>
      </c>
      <c r="S19" s="522">
        <f t="shared" si="2"/>
        <v>3760</v>
      </c>
      <c r="U19">
        <v>5252</v>
      </c>
      <c r="V19">
        <v>2688</v>
      </c>
      <c r="W19">
        <v>2564</v>
      </c>
      <c r="X19">
        <v>7246</v>
      </c>
      <c r="Y19">
        <v>3486</v>
      </c>
      <c r="Z19">
        <v>3760</v>
      </c>
    </row>
    <row r="21" spans="14:26" ht="13.8" thickBot="1"/>
    <row r="22" spans="14:26" ht="13.8" thickBot="1">
      <c r="N22" s="788" t="s">
        <v>208</v>
      </c>
      <c r="O22" s="789"/>
      <c r="P22" s="789"/>
      <c r="Q22" s="790" t="s">
        <v>209</v>
      </c>
      <c r="R22" s="791"/>
      <c r="S22" s="792"/>
    </row>
    <row r="23" spans="14:26">
      <c r="N23" s="523" t="s">
        <v>211</v>
      </c>
      <c r="O23" s="524" t="s">
        <v>212</v>
      </c>
      <c r="P23" s="525" t="s">
        <v>213</v>
      </c>
      <c r="Q23" s="523" t="s">
        <v>211</v>
      </c>
      <c r="R23" s="524" t="s">
        <v>212</v>
      </c>
      <c r="S23" s="526" t="s">
        <v>213</v>
      </c>
    </row>
    <row r="24" spans="14:26" ht="13.8" thickBot="1">
      <c r="N24" s="527">
        <f t="shared" ref="N24:S24" si="3">(N19-N12)/N19</f>
        <v>2.3800456968773802E-2</v>
      </c>
      <c r="O24" s="528">
        <f t="shared" si="3"/>
        <v>2.976190476190476E-2</v>
      </c>
      <c r="P24" s="529">
        <f t="shared" si="3"/>
        <v>1.7550702028081122E-2</v>
      </c>
      <c r="Q24" s="527">
        <f t="shared" si="3"/>
        <v>-6.9831631244824735E-2</v>
      </c>
      <c r="R24" s="528">
        <f t="shared" si="3"/>
        <v>-7.8313253012048195E-2</v>
      </c>
      <c r="S24" s="530">
        <f t="shared" si="3"/>
        <v>-6.1968085106382978E-2</v>
      </c>
    </row>
  </sheetData>
  <mergeCells count="8">
    <mergeCell ref="N22:P22"/>
    <mergeCell ref="Q22:S22"/>
    <mergeCell ref="N8:O8"/>
    <mergeCell ref="N9:P9"/>
    <mergeCell ref="Q9:S9"/>
    <mergeCell ref="N15:O15"/>
    <mergeCell ref="N16:P16"/>
    <mergeCell ref="Q16:S16"/>
  </mergeCells>
  <phoneticPr fontId="8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41"/>
  <sheetViews>
    <sheetView view="pageBreakPreview" zoomScale="78" zoomScaleNormal="75" zoomScaleSheetLayoutView="78" workbookViewId="0">
      <selection activeCell="C23" sqref="C23"/>
    </sheetView>
  </sheetViews>
  <sheetFormatPr defaultColWidth="9" defaultRowHeight="14.4"/>
  <cols>
    <col min="1" max="1" width="236.44140625" style="4" customWidth="1"/>
    <col min="2" max="2" width="33.109375" style="2" hidden="1" customWidth="1"/>
    <col min="3" max="3" width="26.88671875" style="3" customWidth="1"/>
    <col min="4" max="16384" width="9" style="1"/>
  </cols>
  <sheetData>
    <row r="1" spans="1:3" s="28" customFormat="1" ht="46.2" customHeight="1" thickBot="1">
      <c r="A1" s="469" t="s">
        <v>236</v>
      </c>
      <c r="B1" s="415" t="s">
        <v>122</v>
      </c>
      <c r="C1" s="431" t="s">
        <v>124</v>
      </c>
    </row>
    <row r="2" spans="1:3" ht="46.95" customHeight="1">
      <c r="A2" s="177" t="s">
        <v>420</v>
      </c>
      <c r="B2" s="427"/>
      <c r="C2" s="801">
        <v>45620</v>
      </c>
    </row>
    <row r="3" spans="1:3" ht="392.4" customHeight="1">
      <c r="A3" s="417" t="s">
        <v>421</v>
      </c>
      <c r="B3" s="428"/>
      <c r="C3" s="803"/>
    </row>
    <row r="4" spans="1:3" ht="34.950000000000003" customHeight="1" thickBot="1">
      <c r="A4" s="416" t="s">
        <v>422</v>
      </c>
      <c r="B4" s="1"/>
      <c r="C4" s="432"/>
    </row>
    <row r="5" spans="1:3" ht="45.6" customHeight="1">
      <c r="A5" s="177" t="s">
        <v>423</v>
      </c>
      <c r="B5" s="427"/>
      <c r="C5" s="801">
        <v>45619</v>
      </c>
    </row>
    <row r="6" spans="1:3" ht="321.60000000000002" customHeight="1">
      <c r="A6" s="417" t="s">
        <v>425</v>
      </c>
      <c r="B6" s="428"/>
      <c r="C6" s="803"/>
    </row>
    <row r="7" spans="1:3" ht="34.950000000000003" customHeight="1" thickBot="1">
      <c r="A7" s="416" t="s">
        <v>424</v>
      </c>
      <c r="B7" s="1"/>
      <c r="C7" s="488"/>
    </row>
    <row r="8" spans="1:3" ht="49.2" customHeight="1">
      <c r="A8" s="231" t="s">
        <v>426</v>
      </c>
      <c r="B8" s="427"/>
      <c r="C8" s="801">
        <v>45617</v>
      </c>
    </row>
    <row r="9" spans="1:3" ht="81" customHeight="1">
      <c r="A9" s="224" t="s">
        <v>427</v>
      </c>
      <c r="B9" s="428"/>
      <c r="C9" s="803"/>
    </row>
    <row r="10" spans="1:3" ht="39" customHeight="1" thickBot="1">
      <c r="A10" s="278" t="s">
        <v>428</v>
      </c>
      <c r="B10" s="1"/>
      <c r="C10" s="433"/>
    </row>
    <row r="11" spans="1:3" ht="51" customHeight="1">
      <c r="A11" s="458" t="s">
        <v>429</v>
      </c>
      <c r="B11" s="429"/>
      <c r="C11" s="801">
        <v>45615</v>
      </c>
    </row>
    <row r="12" spans="1:3" ht="127.8" customHeight="1">
      <c r="A12" s="597" t="s">
        <v>430</v>
      </c>
      <c r="B12" s="430"/>
      <c r="C12" s="802"/>
    </row>
    <row r="13" spans="1:3" ht="43.2" customHeight="1" thickBot="1">
      <c r="A13" s="437" t="s">
        <v>431</v>
      </c>
      <c r="B13" s="438"/>
      <c r="C13" s="439"/>
    </row>
    <row r="14" spans="1:3" s="194" customFormat="1" ht="49.8" customHeight="1">
      <c r="A14" s="538" t="s">
        <v>432</v>
      </c>
      <c r="B14" s="436"/>
      <c r="C14" s="802">
        <v>45616</v>
      </c>
    </row>
    <row r="15" spans="1:3" ht="387" customHeight="1" thickBot="1">
      <c r="A15" s="598" t="s">
        <v>433</v>
      </c>
      <c r="B15" s="418"/>
      <c r="C15" s="803"/>
    </row>
    <row r="16" spans="1:3" s="196" customFormat="1" ht="40.200000000000003" customHeight="1" thickBot="1">
      <c r="A16" s="195" t="s">
        <v>434</v>
      </c>
      <c r="B16" s="279"/>
      <c r="C16" s="433"/>
    </row>
    <row r="17" spans="1:3" ht="56.4" customHeight="1">
      <c r="A17" s="246" t="s">
        <v>435</v>
      </c>
      <c r="B17" s="1"/>
      <c r="C17" s="444"/>
    </row>
    <row r="18" spans="1:3" ht="132.6" customHeight="1" thickBot="1">
      <c r="A18" s="419" t="s">
        <v>436</v>
      </c>
      <c r="B18" s="1"/>
      <c r="C18" s="802">
        <v>45607</v>
      </c>
    </row>
    <row r="19" spans="1:3" ht="35.4" customHeight="1">
      <c r="A19" s="443" t="s">
        <v>437</v>
      </c>
      <c r="B19" s="1"/>
      <c r="C19" s="803"/>
    </row>
    <row r="20" spans="1:3" ht="51.6" hidden="1" customHeight="1">
      <c r="A20" s="246"/>
      <c r="B20" s="1"/>
      <c r="C20" s="444"/>
    </row>
    <row r="21" spans="1:3" ht="296.39999999999998" hidden="1" customHeight="1" thickBot="1">
      <c r="A21" s="453"/>
      <c r="B21" s="1"/>
      <c r="C21" s="802"/>
    </row>
    <row r="22" spans="1:3" ht="33" hidden="1" customHeight="1" thickBot="1">
      <c r="A22" s="454"/>
      <c r="B22" s="455"/>
      <c r="C22" s="804"/>
    </row>
    <row r="23" spans="1:3" ht="36.75" customHeight="1">
      <c r="A23" s="1" t="s">
        <v>187</v>
      </c>
    </row>
    <row r="24" spans="1:3" ht="36.75" customHeight="1"/>
    <row r="25" spans="1:3" ht="25.5" customHeight="1"/>
    <row r="26" spans="1:3" ht="32.25" customHeight="1"/>
    <row r="27" spans="1:3" ht="30.75" customHeight="1"/>
    <row r="28" spans="1:3" ht="42.75" customHeight="1"/>
    <row r="29" spans="1:3" ht="43.5" customHeight="1"/>
    <row r="30" spans="1:3" ht="27.75" customHeight="1"/>
    <row r="31" spans="1:3" ht="30.75" customHeight="1">
      <c r="A31" s="251"/>
    </row>
    <row r="32" spans="1:3" ht="29.25" customHeight="1"/>
    <row r="33" ht="27" customHeight="1"/>
    <row r="34" ht="27" customHeight="1"/>
    <row r="35" ht="27" customHeight="1"/>
    <row r="36" ht="27" customHeight="1"/>
    <row r="37" ht="27" customHeight="1"/>
    <row r="38" ht="27" customHeight="1"/>
    <row r="39" ht="27" customHeight="1"/>
    <row r="40" ht="27" customHeight="1"/>
    <row r="41" ht="27" customHeight="1"/>
  </sheetData>
  <mergeCells count="7">
    <mergeCell ref="C21:C22"/>
    <mergeCell ref="C18:C19"/>
    <mergeCell ref="C5:C6"/>
    <mergeCell ref="C8:C9"/>
    <mergeCell ref="C11:C12"/>
    <mergeCell ref="C2:C3"/>
    <mergeCell ref="C14:C15"/>
  </mergeCells>
  <phoneticPr fontId="83"/>
  <hyperlinks>
    <hyperlink ref="A4" r:id="rId1" xr:uid="{0ABCD485-46C5-46C3-8977-7427F589CC27}"/>
    <hyperlink ref="A7" r:id="rId2" xr:uid="{B94D5710-C5FF-4F2B-878A-FF578F8D1898}"/>
    <hyperlink ref="A10" r:id="rId3" xr:uid="{580B9D7D-AA13-4270-A974-4773C639B10D}"/>
    <hyperlink ref="A16" r:id="rId4" xr:uid="{AB9BCE88-9721-4AC6-B796-A7B707B54B37}"/>
    <hyperlink ref="A19" r:id="rId5" xr:uid="{A574D710-FFDE-4D8C-BD3D-C7D10B77B393}"/>
  </hyperlinks>
  <pageMargins left="0" right="0" top="0.19685039370078741" bottom="0.39370078740157483" header="0" footer="0.19685039370078741"/>
  <pageSetup paperSize="9" scale="39" orientation="portrait" r:id="rId6"/>
  <headerFooter alignWithMargins="0"/>
  <rowBreaks count="1" manualBreakCount="1">
    <brk id="19" max="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7"/>
  <sheetViews>
    <sheetView view="pageBreakPreview" zoomScale="90" zoomScaleNormal="100" zoomScaleSheetLayoutView="90" workbookViewId="0">
      <selection activeCell="A4" sqref="A4:XFD4"/>
    </sheetView>
  </sheetViews>
  <sheetFormatPr defaultColWidth="9" defaultRowHeight="36" customHeight="1"/>
  <cols>
    <col min="1" max="13" width="9" style="1"/>
    <col min="14" max="14" width="111.88671875" style="1" customWidth="1"/>
    <col min="15" max="15" width="26.88671875" style="5" customWidth="1"/>
    <col min="16" max="16384" width="9" style="1"/>
  </cols>
  <sheetData>
    <row r="1" spans="1:16" ht="46.2" customHeight="1" thickBot="1">
      <c r="A1" s="832" t="s">
        <v>215</v>
      </c>
      <c r="B1" s="833"/>
      <c r="C1" s="833"/>
      <c r="D1" s="833"/>
      <c r="E1" s="833"/>
      <c r="F1" s="833"/>
      <c r="G1" s="833"/>
      <c r="H1" s="833"/>
      <c r="I1" s="833"/>
      <c r="J1" s="833"/>
      <c r="K1" s="833"/>
      <c r="L1" s="833"/>
      <c r="M1" s="833"/>
      <c r="N1" s="834"/>
    </row>
    <row r="2" spans="1:16" ht="40.200000000000003" customHeight="1">
      <c r="A2" s="815" t="s">
        <v>438</v>
      </c>
      <c r="B2" s="816"/>
      <c r="C2" s="816"/>
      <c r="D2" s="816"/>
      <c r="E2" s="816"/>
      <c r="F2" s="816"/>
      <c r="G2" s="816"/>
      <c r="H2" s="816"/>
      <c r="I2" s="816"/>
      <c r="J2" s="816"/>
      <c r="K2" s="816"/>
      <c r="L2" s="816"/>
      <c r="M2" s="816"/>
      <c r="N2" s="817"/>
    </row>
    <row r="3" spans="1:16" ht="255.6" customHeight="1" thickBot="1">
      <c r="A3" s="835" t="s">
        <v>443</v>
      </c>
      <c r="B3" s="836"/>
      <c r="C3" s="836"/>
      <c r="D3" s="836"/>
      <c r="E3" s="836"/>
      <c r="F3" s="836"/>
      <c r="G3" s="836"/>
      <c r="H3" s="836"/>
      <c r="I3" s="836"/>
      <c r="J3" s="836"/>
      <c r="K3" s="836"/>
      <c r="L3" s="836"/>
      <c r="M3" s="836"/>
      <c r="N3" s="837"/>
      <c r="P3" s="173"/>
    </row>
    <row r="4" spans="1:16" ht="45.6" customHeight="1" thickBot="1">
      <c r="A4" s="809" t="s">
        <v>439</v>
      </c>
      <c r="B4" s="810"/>
      <c r="C4" s="810"/>
      <c r="D4" s="810"/>
      <c r="E4" s="810"/>
      <c r="F4" s="810"/>
      <c r="G4" s="810"/>
      <c r="H4" s="810"/>
      <c r="I4" s="810"/>
      <c r="J4" s="810"/>
      <c r="K4" s="810"/>
      <c r="L4" s="810"/>
      <c r="M4" s="810"/>
      <c r="N4" s="811"/>
      <c r="O4" s="31"/>
    </row>
    <row r="5" spans="1:16" ht="255.6" customHeight="1" thickBot="1">
      <c r="A5" s="812" t="s">
        <v>440</v>
      </c>
      <c r="B5" s="813"/>
      <c r="C5" s="813"/>
      <c r="D5" s="813"/>
      <c r="E5" s="813"/>
      <c r="F5" s="813"/>
      <c r="G5" s="813"/>
      <c r="H5" s="813"/>
      <c r="I5" s="813"/>
      <c r="J5" s="813"/>
      <c r="K5" s="813"/>
      <c r="L5" s="813"/>
      <c r="M5" s="813"/>
      <c r="N5" s="814"/>
      <c r="O5" s="31"/>
    </row>
    <row r="6" spans="1:16" ht="41.4" customHeight="1" thickBot="1">
      <c r="A6" s="838" t="s">
        <v>441</v>
      </c>
      <c r="B6" s="839"/>
      <c r="C6" s="839"/>
      <c r="D6" s="839"/>
      <c r="E6" s="839"/>
      <c r="F6" s="839"/>
      <c r="G6" s="839"/>
      <c r="H6" s="839"/>
      <c r="I6" s="839"/>
      <c r="J6" s="839"/>
      <c r="K6" s="839"/>
      <c r="L6" s="839"/>
      <c r="M6" s="839"/>
      <c r="N6" s="840"/>
    </row>
    <row r="7" spans="1:16" ht="123.6" customHeight="1">
      <c r="A7" s="841" t="s">
        <v>442</v>
      </c>
      <c r="B7" s="842"/>
      <c r="C7" s="842"/>
      <c r="D7" s="842"/>
      <c r="E7" s="842"/>
      <c r="F7" s="842"/>
      <c r="G7" s="842"/>
      <c r="H7" s="842"/>
      <c r="I7" s="842"/>
      <c r="J7" s="842"/>
      <c r="K7" s="842"/>
      <c r="L7" s="842"/>
      <c r="M7" s="842"/>
      <c r="N7" s="843"/>
      <c r="O7" s="30"/>
    </row>
    <row r="8" spans="1:16" ht="49.2" hidden="1" customHeight="1">
      <c r="A8" s="826"/>
      <c r="B8" s="827"/>
      <c r="C8" s="827"/>
      <c r="D8" s="827"/>
      <c r="E8" s="827"/>
      <c r="F8" s="827"/>
      <c r="G8" s="827"/>
      <c r="H8" s="827"/>
      <c r="I8" s="827"/>
      <c r="J8" s="827"/>
      <c r="K8" s="827"/>
      <c r="L8" s="827"/>
      <c r="M8" s="827"/>
      <c r="N8" s="828"/>
    </row>
    <row r="9" spans="1:16" ht="408.6" hidden="1" customHeight="1">
      <c r="A9" s="829"/>
      <c r="B9" s="830"/>
      <c r="C9" s="830"/>
      <c r="D9" s="830"/>
      <c r="E9" s="830"/>
      <c r="F9" s="830"/>
      <c r="G9" s="830"/>
      <c r="H9" s="830"/>
      <c r="I9" s="830"/>
      <c r="J9" s="830"/>
      <c r="K9" s="830"/>
      <c r="L9" s="830"/>
      <c r="M9" s="830"/>
      <c r="N9" s="831"/>
    </row>
    <row r="10" spans="1:16" ht="47.4" hidden="1" customHeight="1">
      <c r="A10" s="815"/>
      <c r="B10" s="816"/>
      <c r="C10" s="816"/>
      <c r="D10" s="816"/>
      <c r="E10" s="816"/>
      <c r="F10" s="816"/>
      <c r="G10" s="816"/>
      <c r="H10" s="816"/>
      <c r="I10" s="816"/>
      <c r="J10" s="816"/>
      <c r="K10" s="816"/>
      <c r="L10" s="816"/>
      <c r="M10" s="816"/>
      <c r="N10" s="817"/>
    </row>
    <row r="11" spans="1:16" ht="88.8" hidden="1" customHeight="1" thickBot="1">
      <c r="A11" s="818"/>
      <c r="B11" s="819"/>
      <c r="C11" s="819"/>
      <c r="D11" s="819"/>
      <c r="E11" s="819"/>
      <c r="F11" s="819"/>
      <c r="G11" s="819"/>
      <c r="H11" s="819"/>
      <c r="I11" s="819"/>
      <c r="J11" s="819"/>
      <c r="K11" s="819"/>
      <c r="L11" s="819"/>
      <c r="M11" s="819"/>
      <c r="N11" s="820"/>
      <c r="P11" s="173"/>
    </row>
    <row r="12" spans="1:16" ht="45.6" hidden="1" customHeight="1">
      <c r="A12" s="826"/>
      <c r="B12" s="827"/>
      <c r="C12" s="827"/>
      <c r="D12" s="827"/>
      <c r="E12" s="827"/>
      <c r="F12" s="827"/>
      <c r="G12" s="827"/>
      <c r="H12" s="827"/>
      <c r="I12" s="827"/>
      <c r="J12" s="827"/>
      <c r="K12" s="827"/>
      <c r="L12" s="827"/>
      <c r="M12" s="827"/>
      <c r="N12" s="828"/>
      <c r="O12" s="1"/>
      <c r="P12" s="253"/>
    </row>
    <row r="13" spans="1:16" ht="146.4" hidden="1" customHeight="1" thickBot="1">
      <c r="A13" s="829"/>
      <c r="B13" s="830"/>
      <c r="C13" s="830"/>
      <c r="D13" s="830"/>
      <c r="E13" s="830"/>
      <c r="F13" s="830"/>
      <c r="G13" s="830"/>
      <c r="H13" s="830"/>
      <c r="I13" s="830"/>
      <c r="J13" s="830"/>
      <c r="K13" s="830"/>
      <c r="L13" s="830"/>
      <c r="M13" s="830"/>
      <c r="N13" s="831"/>
      <c r="O13" s="1"/>
      <c r="P13" s="253"/>
    </row>
    <row r="14" spans="1:16" ht="45.6" hidden="1" customHeight="1">
      <c r="A14" s="815"/>
      <c r="B14" s="821"/>
      <c r="C14" s="821"/>
      <c r="D14" s="821"/>
      <c r="E14" s="821"/>
      <c r="F14" s="821"/>
      <c r="G14" s="821"/>
      <c r="H14" s="821"/>
      <c r="I14" s="821"/>
      <c r="J14" s="821"/>
      <c r="K14" s="821"/>
      <c r="L14" s="821"/>
      <c r="M14" s="821"/>
      <c r="N14" s="822"/>
      <c r="O14" s="1"/>
      <c r="P14" s="253"/>
    </row>
    <row r="15" spans="1:16" ht="58.8" hidden="1" customHeight="1" thickBot="1">
      <c r="A15" s="823"/>
      <c r="B15" s="824"/>
      <c r="C15" s="824"/>
      <c r="D15" s="824"/>
      <c r="E15" s="824"/>
      <c r="F15" s="824"/>
      <c r="G15" s="824"/>
      <c r="H15" s="824"/>
      <c r="I15" s="824"/>
      <c r="J15" s="824"/>
      <c r="K15" s="824"/>
      <c r="L15" s="824"/>
      <c r="M15" s="824"/>
      <c r="N15" s="825"/>
      <c r="O15" s="1"/>
      <c r="P15" s="253"/>
    </row>
    <row r="16" spans="1:16" ht="36" hidden="1" customHeight="1">
      <c r="A16" s="807"/>
      <c r="B16" s="808"/>
      <c r="C16" s="808"/>
      <c r="D16" s="808"/>
      <c r="E16" s="808"/>
      <c r="F16" s="808"/>
      <c r="G16" s="808"/>
      <c r="H16" s="808"/>
      <c r="I16" s="808"/>
      <c r="J16" s="808"/>
      <c r="K16" s="808"/>
      <c r="L16" s="808"/>
      <c r="M16" s="808"/>
      <c r="N16" s="808"/>
    </row>
    <row r="17" spans="1:14" ht="36" hidden="1" customHeight="1">
      <c r="A17" s="805"/>
      <c r="B17" s="806"/>
      <c r="C17" s="806"/>
      <c r="D17" s="806"/>
      <c r="E17" s="806"/>
      <c r="F17" s="806"/>
      <c r="G17" s="806"/>
      <c r="H17" s="806"/>
      <c r="I17" s="806"/>
      <c r="J17" s="806"/>
      <c r="K17" s="806"/>
      <c r="L17" s="806"/>
      <c r="M17" s="806"/>
      <c r="N17" s="806"/>
    </row>
  </sheetData>
  <mergeCells count="17">
    <mergeCell ref="A1:N1"/>
    <mergeCell ref="A2:N2"/>
    <mergeCell ref="A8:N8"/>
    <mergeCell ref="A9:N9"/>
    <mergeCell ref="A3:N3"/>
    <mergeCell ref="A6:N6"/>
    <mergeCell ref="A7:N7"/>
    <mergeCell ref="A17:N17"/>
    <mergeCell ref="A16:N16"/>
    <mergeCell ref="A4:N4"/>
    <mergeCell ref="A5:N5"/>
    <mergeCell ref="A10:N10"/>
    <mergeCell ref="A11:N11"/>
    <mergeCell ref="A14:N14"/>
    <mergeCell ref="A15:N15"/>
    <mergeCell ref="A12:N12"/>
    <mergeCell ref="A13:N13"/>
  </mergeCells>
  <phoneticPr fontId="15"/>
  <pageMargins left="0.7" right="0.7" top="0.75" bottom="0.75" header="0.3" footer="0.3"/>
  <pageSetup paperSize="9" scale="3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6CE50-4525-463D-9B9F-26A1CA691700}">
  <dimension ref="A1:V35"/>
  <sheetViews>
    <sheetView workbookViewId="0">
      <selection activeCell="W28" sqref="W28"/>
    </sheetView>
  </sheetViews>
  <sheetFormatPr defaultRowHeight="13.2"/>
  <cols>
    <col min="22" max="22" width="10.109375" customWidth="1"/>
  </cols>
  <sheetData>
    <row r="1" spans="1:22">
      <c r="A1" s="595"/>
      <c r="B1" s="595"/>
      <c r="C1" s="595"/>
      <c r="D1" s="595"/>
      <c r="E1" s="595"/>
      <c r="F1" s="595"/>
      <c r="G1" s="595"/>
      <c r="H1" s="595"/>
      <c r="I1" s="595"/>
      <c r="J1" s="595"/>
      <c r="K1" s="595"/>
      <c r="L1" s="595"/>
      <c r="M1" s="595"/>
      <c r="N1" s="595"/>
      <c r="O1" s="595"/>
      <c r="P1" s="595"/>
      <c r="Q1" s="595"/>
      <c r="R1" s="595"/>
      <c r="S1" s="595"/>
      <c r="T1" s="595"/>
      <c r="U1" s="595"/>
      <c r="V1" s="595"/>
    </row>
    <row r="2" spans="1:22" ht="25.8">
      <c r="A2" s="595"/>
      <c r="B2" s="915" t="s">
        <v>492</v>
      </c>
      <c r="C2" s="595"/>
      <c r="D2" s="595"/>
      <c r="E2" s="595"/>
      <c r="F2" s="595"/>
      <c r="G2" s="595"/>
      <c r="H2" s="595"/>
      <c r="I2" s="595"/>
      <c r="J2" s="595"/>
      <c r="K2" s="595"/>
      <c r="L2" s="595"/>
      <c r="M2" s="595"/>
      <c r="N2" s="595"/>
      <c r="O2" s="595"/>
      <c r="P2" s="595"/>
      <c r="Q2" s="595"/>
      <c r="R2" s="595"/>
      <c r="S2" s="595"/>
      <c r="T2" s="595"/>
      <c r="U2" s="595"/>
      <c r="V2" s="595"/>
    </row>
    <row r="3" spans="1:22" ht="23.4">
      <c r="A3" s="595"/>
      <c r="B3" s="595"/>
      <c r="C3" s="595"/>
      <c r="D3" s="595"/>
      <c r="E3" s="595"/>
      <c r="F3" s="595"/>
      <c r="G3" s="595"/>
      <c r="H3" s="908" t="s">
        <v>496</v>
      </c>
      <c r="I3" s="595"/>
      <c r="J3" s="595"/>
      <c r="K3" s="595"/>
      <c r="L3" s="909" t="s">
        <v>497</v>
      </c>
      <c r="M3" s="595"/>
      <c r="N3" s="596" t="s">
        <v>503</v>
      </c>
      <c r="O3" s="596"/>
      <c r="P3" s="596"/>
      <c r="Q3" s="596"/>
      <c r="R3" s="596"/>
      <c r="S3" s="596"/>
      <c r="T3" s="596"/>
      <c r="U3" s="595"/>
      <c r="V3" s="595"/>
    </row>
    <row r="4" spans="1:22" ht="23.4">
      <c r="A4" s="595"/>
      <c r="B4" s="595"/>
      <c r="C4" s="595"/>
      <c r="D4" s="595"/>
      <c r="E4" s="595"/>
      <c r="F4" s="595"/>
      <c r="G4" s="595"/>
      <c r="H4" s="595"/>
      <c r="I4" s="595"/>
      <c r="J4" s="595"/>
      <c r="K4" s="595"/>
      <c r="L4" s="595"/>
      <c r="M4" s="595"/>
      <c r="N4" s="596"/>
      <c r="O4" s="596"/>
      <c r="P4" s="596"/>
      <c r="Q4" s="596"/>
      <c r="R4" s="596"/>
      <c r="S4" s="596"/>
      <c r="T4" s="596"/>
      <c r="U4" s="595"/>
      <c r="V4" s="595"/>
    </row>
    <row r="5" spans="1:22" ht="23.4">
      <c r="A5" s="595"/>
      <c r="B5" s="595"/>
      <c r="C5" s="595"/>
      <c r="D5" s="595"/>
      <c r="E5" s="595"/>
      <c r="F5" s="595"/>
      <c r="G5" s="595"/>
      <c r="H5" s="595"/>
      <c r="I5" s="595"/>
      <c r="J5" s="595"/>
      <c r="K5" s="595"/>
      <c r="L5" s="596" t="s">
        <v>495</v>
      </c>
      <c r="M5" s="595"/>
      <c r="N5" s="596"/>
      <c r="O5" s="596"/>
      <c r="P5" s="596"/>
      <c r="Q5" s="596"/>
      <c r="R5" s="596" t="s">
        <v>493</v>
      </c>
      <c r="S5" s="596"/>
      <c r="T5" s="596"/>
      <c r="U5" s="595"/>
      <c r="V5" s="595"/>
    </row>
    <row r="6" spans="1:22" ht="23.4">
      <c r="A6" s="595"/>
      <c r="B6" s="595"/>
      <c r="C6" s="595"/>
      <c r="D6" s="595"/>
      <c r="E6" s="595"/>
      <c r="F6" s="595"/>
      <c r="G6" s="595"/>
      <c r="H6" s="595"/>
      <c r="I6" s="595"/>
      <c r="J6" s="595"/>
      <c r="K6" s="595"/>
      <c r="L6" s="595"/>
      <c r="M6" s="595"/>
      <c r="N6" s="596"/>
      <c r="O6" s="596"/>
      <c r="P6" s="596"/>
      <c r="Q6" s="596"/>
      <c r="R6" s="910" t="s">
        <v>498</v>
      </c>
      <c r="S6" s="596"/>
      <c r="T6" s="596"/>
      <c r="U6" s="595"/>
      <c r="V6" s="595"/>
    </row>
    <row r="7" spans="1:22" ht="16.2">
      <c r="A7" s="595"/>
      <c r="B7" s="595"/>
      <c r="C7" s="595"/>
      <c r="D7" s="595"/>
      <c r="E7" s="595"/>
      <c r="F7" s="595"/>
      <c r="G7" s="595"/>
      <c r="H7" s="595"/>
      <c r="I7" s="595"/>
      <c r="J7" s="595"/>
      <c r="K7" s="595"/>
      <c r="L7" s="595"/>
      <c r="M7" s="595"/>
      <c r="N7" s="595"/>
      <c r="O7" s="595"/>
      <c r="P7" s="595"/>
      <c r="Q7" s="595"/>
      <c r="R7" s="910" t="s">
        <v>499</v>
      </c>
      <c r="S7" s="595"/>
      <c r="T7" s="595"/>
      <c r="U7" s="595"/>
      <c r="V7" s="595"/>
    </row>
    <row r="8" spans="1:22" ht="16.2">
      <c r="A8" s="595"/>
      <c r="B8" s="595"/>
      <c r="C8" s="595"/>
      <c r="D8" s="595"/>
      <c r="E8" s="595"/>
      <c r="F8" s="595"/>
      <c r="G8" s="595"/>
      <c r="H8" s="595"/>
      <c r="I8" s="595"/>
      <c r="J8" s="595"/>
      <c r="K8" s="595"/>
      <c r="L8" s="595"/>
      <c r="M8" s="595"/>
      <c r="N8" s="595"/>
      <c r="O8" s="595"/>
      <c r="P8" s="595"/>
      <c r="Q8" s="595"/>
      <c r="R8" s="911" t="s">
        <v>500</v>
      </c>
      <c r="S8" s="912"/>
      <c r="T8" s="595"/>
      <c r="U8" s="595"/>
      <c r="V8" s="595"/>
    </row>
    <row r="9" spans="1:22">
      <c r="A9" s="595"/>
      <c r="B9" s="595"/>
      <c r="C9" s="595"/>
      <c r="D9" s="595"/>
      <c r="E9" s="595"/>
      <c r="F9" s="595"/>
      <c r="G9" s="595"/>
      <c r="H9" s="595"/>
      <c r="I9" s="595"/>
      <c r="J9" s="595"/>
      <c r="K9" s="595"/>
      <c r="L9" s="595"/>
      <c r="M9" s="595"/>
      <c r="N9" s="595"/>
      <c r="O9" s="595"/>
      <c r="P9" s="595"/>
      <c r="Q9" s="595"/>
      <c r="R9" s="912"/>
      <c r="S9" s="912"/>
      <c r="T9" s="595"/>
      <c r="U9" s="595"/>
      <c r="V9" s="595"/>
    </row>
    <row r="10" spans="1:22">
      <c r="A10" s="595"/>
      <c r="B10" s="595"/>
      <c r="C10" s="595"/>
      <c r="D10" s="595"/>
      <c r="E10" s="595"/>
      <c r="F10" s="595"/>
      <c r="G10" s="595"/>
      <c r="H10" s="595"/>
      <c r="I10" s="595"/>
      <c r="J10" s="595"/>
      <c r="K10" s="595"/>
      <c r="L10" s="595"/>
      <c r="M10" s="595"/>
      <c r="N10" s="595"/>
      <c r="O10" s="595"/>
      <c r="P10" s="595"/>
      <c r="Q10" s="595"/>
      <c r="R10" s="595"/>
      <c r="S10" s="595"/>
      <c r="T10" s="595"/>
      <c r="U10" s="595"/>
      <c r="V10" s="595"/>
    </row>
    <row r="11" spans="1:22">
      <c r="A11" s="595"/>
      <c r="B11" s="595"/>
      <c r="C11" s="595"/>
      <c r="D11" s="595"/>
      <c r="E11" s="595"/>
      <c r="F11" s="595"/>
      <c r="G11" s="595"/>
      <c r="H11" s="595"/>
      <c r="I11" s="595"/>
      <c r="J11" s="595"/>
      <c r="K11" s="595"/>
      <c r="L11" s="595"/>
      <c r="M11" s="595"/>
      <c r="N11" s="595"/>
      <c r="O11" s="595"/>
      <c r="P11" s="595"/>
      <c r="Q11" s="595"/>
      <c r="R11" s="595"/>
      <c r="S11" s="595"/>
      <c r="T11" s="595"/>
      <c r="U11" s="595"/>
      <c r="V11" s="595"/>
    </row>
    <row r="12" spans="1:22" ht="23.4">
      <c r="A12" s="595"/>
      <c r="B12" s="595"/>
      <c r="C12" s="595"/>
      <c r="D12" s="595"/>
      <c r="E12" s="595"/>
      <c r="F12" s="595"/>
      <c r="G12" s="595"/>
      <c r="H12" s="595"/>
      <c r="I12" s="595"/>
      <c r="J12" s="595"/>
      <c r="K12" s="595"/>
      <c r="L12" s="595"/>
      <c r="M12" s="595"/>
      <c r="N12" s="596"/>
      <c r="O12" s="596"/>
      <c r="P12" s="596"/>
      <c r="Q12" s="595"/>
      <c r="R12" s="595"/>
      <c r="S12" s="595"/>
      <c r="T12" s="595"/>
      <c r="U12" s="595"/>
      <c r="V12" s="595"/>
    </row>
    <row r="13" spans="1:22">
      <c r="A13" s="595"/>
      <c r="B13" s="595"/>
      <c r="C13" s="595"/>
      <c r="D13" s="595"/>
      <c r="E13" s="595"/>
      <c r="F13" s="595"/>
      <c r="G13" s="595"/>
      <c r="H13" s="595"/>
      <c r="I13" s="595"/>
      <c r="J13" s="595"/>
      <c r="K13" s="595"/>
      <c r="L13" s="595"/>
      <c r="M13" s="595"/>
      <c r="N13" s="595"/>
      <c r="O13" s="595"/>
      <c r="P13" s="595"/>
      <c r="Q13" s="595"/>
      <c r="R13" s="595"/>
      <c r="S13" s="595"/>
      <c r="T13" s="595"/>
      <c r="U13" s="595"/>
      <c r="V13" s="595"/>
    </row>
    <row r="14" spans="1:22">
      <c r="A14" s="595"/>
      <c r="B14" s="595"/>
      <c r="C14" s="595"/>
      <c r="D14" s="595"/>
      <c r="E14" s="595"/>
      <c r="F14" s="595"/>
      <c r="G14" s="595"/>
      <c r="H14" s="595"/>
      <c r="I14" s="595"/>
      <c r="J14" s="595"/>
      <c r="K14" s="595"/>
      <c r="L14" s="595"/>
      <c r="M14" s="595"/>
      <c r="N14" s="595"/>
      <c r="O14" s="595"/>
      <c r="P14" s="595"/>
      <c r="Q14" s="595"/>
      <c r="R14" s="595"/>
      <c r="S14" s="595"/>
      <c r="T14" s="595"/>
      <c r="U14" s="595"/>
      <c r="V14" s="595"/>
    </row>
    <row r="15" spans="1:22">
      <c r="A15" s="595"/>
      <c r="B15" s="595"/>
      <c r="C15" s="595"/>
      <c r="D15" s="595"/>
      <c r="E15" s="595"/>
      <c r="F15" s="595"/>
      <c r="G15" s="595"/>
      <c r="H15" s="595"/>
      <c r="I15" s="595"/>
      <c r="J15" s="595"/>
      <c r="K15" s="595"/>
      <c r="L15" s="595"/>
      <c r="M15" s="595"/>
      <c r="N15" s="595"/>
      <c r="O15" s="595"/>
      <c r="P15" s="595"/>
      <c r="Q15" s="595"/>
      <c r="R15" s="595"/>
      <c r="S15" s="595"/>
      <c r="T15" s="595"/>
      <c r="U15" s="595"/>
      <c r="V15" s="595"/>
    </row>
    <row r="16" spans="1:22">
      <c r="A16" s="595"/>
      <c r="B16" s="595"/>
      <c r="C16" s="595"/>
      <c r="D16" s="595"/>
      <c r="E16" s="595"/>
      <c r="F16" s="595"/>
      <c r="G16" s="595"/>
      <c r="H16" s="595"/>
      <c r="I16" s="595"/>
      <c r="J16" s="595"/>
      <c r="K16" s="595"/>
      <c r="L16" s="595"/>
      <c r="M16" s="595"/>
      <c r="N16" s="595"/>
      <c r="O16" s="595"/>
      <c r="P16" s="595"/>
      <c r="Q16" s="595"/>
      <c r="R16" s="595"/>
      <c r="S16" s="595"/>
      <c r="T16" s="595"/>
      <c r="U16" s="595"/>
      <c r="V16" s="595"/>
    </row>
    <row r="17" spans="1:22" ht="23.4">
      <c r="A17" s="595"/>
      <c r="B17" s="595"/>
      <c r="C17" s="595"/>
      <c r="D17" s="595"/>
      <c r="E17" s="595"/>
      <c r="F17" s="595"/>
      <c r="G17" s="595"/>
      <c r="H17" s="595"/>
      <c r="I17" s="595"/>
      <c r="J17" s="595"/>
      <c r="K17" s="595"/>
      <c r="L17" s="596" t="s">
        <v>494</v>
      </c>
      <c r="M17" s="595"/>
      <c r="N17" s="595"/>
      <c r="O17" s="595"/>
      <c r="P17" s="595"/>
      <c r="Q17" s="595"/>
      <c r="R17" s="596" t="s">
        <v>493</v>
      </c>
      <c r="S17" s="595"/>
      <c r="T17" s="595"/>
      <c r="U17" s="595"/>
      <c r="V17" s="595"/>
    </row>
    <row r="18" spans="1:22">
      <c r="A18" s="595"/>
      <c r="B18" s="595"/>
      <c r="C18" s="595"/>
      <c r="D18" s="595"/>
      <c r="E18" s="595"/>
      <c r="F18" s="595"/>
      <c r="G18" s="595"/>
      <c r="H18" s="595"/>
      <c r="I18" s="595"/>
      <c r="J18" s="595"/>
      <c r="K18" s="595"/>
      <c r="L18" s="595"/>
      <c r="M18" s="595"/>
      <c r="N18" s="595"/>
      <c r="O18" s="595"/>
      <c r="P18" s="595"/>
      <c r="Q18" s="595"/>
      <c r="R18" s="912" t="s">
        <v>501</v>
      </c>
      <c r="S18" s="595"/>
      <c r="T18" s="595"/>
      <c r="U18" s="595"/>
      <c r="V18" s="595"/>
    </row>
    <row r="19" spans="1:22">
      <c r="A19" s="595"/>
      <c r="B19" s="595"/>
      <c r="C19" s="595"/>
      <c r="D19" s="595"/>
      <c r="E19" s="595"/>
      <c r="F19" s="595"/>
      <c r="G19" s="595"/>
      <c r="H19" s="595"/>
      <c r="I19" s="595"/>
      <c r="J19" s="595"/>
      <c r="K19" s="595"/>
      <c r="L19" s="595"/>
      <c r="M19" s="595"/>
      <c r="N19" s="595"/>
      <c r="O19" s="595"/>
      <c r="P19" s="595"/>
      <c r="Q19" s="595"/>
      <c r="R19" s="912" t="s">
        <v>502</v>
      </c>
      <c r="S19" s="595"/>
      <c r="T19" s="595"/>
      <c r="U19" s="595"/>
      <c r="V19" s="595"/>
    </row>
    <row r="20" spans="1:22">
      <c r="A20" s="595"/>
      <c r="B20" s="595"/>
      <c r="C20" s="595"/>
      <c r="D20" s="595"/>
      <c r="E20" s="595"/>
      <c r="F20" s="595"/>
      <c r="G20" s="595"/>
      <c r="H20" s="595"/>
      <c r="I20" s="595"/>
      <c r="J20" s="595"/>
      <c r="K20" s="595"/>
      <c r="L20" s="595"/>
      <c r="M20" s="595"/>
      <c r="N20" s="595"/>
      <c r="O20" s="595"/>
      <c r="P20" s="595"/>
      <c r="Q20" s="595"/>
      <c r="R20" s="912" t="s">
        <v>499</v>
      </c>
      <c r="S20" s="595"/>
      <c r="T20" s="595"/>
      <c r="U20" s="595"/>
      <c r="V20" s="595"/>
    </row>
    <row r="21" spans="1:22">
      <c r="A21" s="595"/>
      <c r="B21" s="595"/>
      <c r="C21" s="595"/>
      <c r="D21" s="595"/>
      <c r="E21" s="595"/>
      <c r="F21" s="595"/>
      <c r="G21" s="595"/>
      <c r="H21" s="595"/>
      <c r="I21" s="595"/>
      <c r="J21" s="595"/>
      <c r="K21" s="595"/>
      <c r="L21" s="595"/>
      <c r="M21" s="595"/>
      <c r="N21" s="595"/>
      <c r="O21" s="595"/>
      <c r="P21" s="595"/>
      <c r="Q21" s="595"/>
      <c r="R21" s="595"/>
      <c r="S21" s="595"/>
      <c r="T21" s="595"/>
      <c r="U21" s="595"/>
      <c r="V21" s="595"/>
    </row>
    <row r="22" spans="1:22">
      <c r="A22" s="595"/>
      <c r="B22" s="595"/>
      <c r="C22" s="595"/>
      <c r="D22" s="595"/>
      <c r="E22" s="595"/>
      <c r="F22" s="595"/>
      <c r="G22" s="595"/>
      <c r="H22" s="595"/>
      <c r="I22" s="595"/>
      <c r="J22" s="595"/>
      <c r="K22" s="595"/>
      <c r="L22" s="595"/>
      <c r="M22" s="595"/>
      <c r="N22" s="595"/>
      <c r="O22" s="595"/>
      <c r="P22" s="595"/>
      <c r="Q22" s="595"/>
      <c r="R22" s="595"/>
      <c r="S22" s="595"/>
      <c r="T22" s="595"/>
      <c r="U22" s="595"/>
      <c r="V22" s="595"/>
    </row>
    <row r="23" spans="1:22">
      <c r="A23" s="595"/>
      <c r="B23" s="595"/>
      <c r="C23" s="595"/>
      <c r="D23" s="595"/>
      <c r="E23" s="595"/>
      <c r="F23" s="595"/>
      <c r="G23" s="595"/>
      <c r="H23" s="595"/>
      <c r="I23" s="595"/>
      <c r="J23" s="595"/>
      <c r="K23" s="595"/>
      <c r="L23" s="595"/>
      <c r="M23" s="595"/>
      <c r="N23" s="595"/>
      <c r="O23" s="595"/>
      <c r="P23" s="595"/>
      <c r="Q23" s="595"/>
      <c r="R23" s="595"/>
      <c r="S23" s="595"/>
      <c r="T23" s="595"/>
      <c r="U23" s="595"/>
      <c r="V23" s="595"/>
    </row>
    <row r="24" spans="1:22">
      <c r="A24" s="595"/>
      <c r="B24" s="595"/>
      <c r="C24" s="595"/>
      <c r="D24" s="595"/>
      <c r="E24" s="595"/>
      <c r="F24" s="595"/>
      <c r="G24" s="916"/>
      <c r="H24" s="595"/>
      <c r="I24" s="595"/>
      <c r="J24" s="595"/>
      <c r="K24" s="595"/>
      <c r="L24" s="595"/>
      <c r="M24" s="595"/>
      <c r="N24" s="595"/>
      <c r="O24" s="595"/>
      <c r="P24" s="595"/>
      <c r="Q24" s="595"/>
      <c r="R24" s="595"/>
      <c r="S24" s="595"/>
      <c r="T24" s="595"/>
      <c r="U24" s="595"/>
      <c r="V24" s="595"/>
    </row>
    <row r="25" spans="1:22">
      <c r="A25" s="595"/>
      <c r="B25" s="595"/>
      <c r="C25" s="595"/>
      <c r="D25" s="595"/>
      <c r="E25" s="595"/>
      <c r="F25" s="595"/>
      <c r="G25" s="595"/>
      <c r="H25" s="595"/>
      <c r="I25" s="595"/>
      <c r="J25" s="595"/>
      <c r="K25" s="595"/>
      <c r="L25" s="595"/>
      <c r="M25" s="595"/>
      <c r="N25" s="595"/>
      <c r="O25" s="595"/>
      <c r="P25" s="595"/>
      <c r="Q25" s="595"/>
      <c r="R25" s="595"/>
      <c r="S25" s="595"/>
      <c r="T25" s="595"/>
      <c r="U25" s="595"/>
      <c r="V25" s="595"/>
    </row>
    <row r="26" spans="1:22" ht="19.2">
      <c r="A26" s="595"/>
      <c r="B26" s="595"/>
      <c r="C26" s="595"/>
      <c r="D26" s="595"/>
      <c r="E26" s="595"/>
      <c r="F26" s="595"/>
      <c r="G26" s="595"/>
      <c r="H26" s="595"/>
      <c r="I26" s="595"/>
      <c r="J26" s="595"/>
      <c r="K26" s="913" t="s">
        <v>504</v>
      </c>
      <c r="L26" s="914"/>
      <c r="M26" s="914"/>
      <c r="N26" s="914"/>
      <c r="O26" s="914"/>
      <c r="P26" s="914"/>
      <c r="Q26" s="595"/>
      <c r="R26" s="595"/>
      <c r="S26" s="595"/>
      <c r="T26" s="595"/>
      <c r="U26" s="595"/>
      <c r="V26" s="595"/>
    </row>
    <row r="27" spans="1:22" ht="19.2">
      <c r="A27" s="595"/>
      <c r="B27" s="595"/>
      <c r="C27" s="595"/>
      <c r="D27" s="595"/>
      <c r="E27" s="595"/>
      <c r="F27" s="595"/>
      <c r="G27" s="595"/>
      <c r="H27" s="595"/>
      <c r="I27" s="595"/>
      <c r="J27" s="595"/>
      <c r="K27" s="913" t="s">
        <v>505</v>
      </c>
      <c r="L27" s="914"/>
      <c r="M27" s="914"/>
      <c r="N27" s="914"/>
      <c r="O27" s="914"/>
      <c r="P27" s="914"/>
      <c r="Q27" s="595"/>
      <c r="R27" s="595"/>
      <c r="S27" s="595"/>
      <c r="T27" s="595"/>
      <c r="U27" s="595"/>
      <c r="V27" s="595"/>
    </row>
    <row r="28" spans="1:22">
      <c r="A28" s="595"/>
      <c r="B28" s="595"/>
      <c r="C28" s="595"/>
      <c r="D28" s="595"/>
      <c r="E28" s="595"/>
      <c r="F28" s="595"/>
      <c r="G28" s="595"/>
      <c r="H28" s="595"/>
      <c r="I28" s="595"/>
      <c r="J28" s="595"/>
      <c r="K28" s="914"/>
      <c r="L28" s="914"/>
      <c r="M28" s="914"/>
      <c r="N28" s="914"/>
      <c r="O28" s="914"/>
      <c r="P28" s="914"/>
      <c r="Q28" s="595"/>
      <c r="R28" s="595"/>
      <c r="S28" s="595"/>
      <c r="T28" s="595"/>
      <c r="U28" s="595"/>
      <c r="V28" s="595"/>
    </row>
    <row r="29" spans="1:22">
      <c r="A29" s="595"/>
      <c r="B29" s="595"/>
      <c r="C29" s="595"/>
      <c r="D29" s="595"/>
      <c r="E29" s="595"/>
      <c r="F29" s="595"/>
      <c r="G29" s="595"/>
      <c r="H29" s="595"/>
      <c r="I29" s="595"/>
      <c r="J29" s="595"/>
      <c r="K29" s="914"/>
      <c r="L29" s="914"/>
      <c r="M29" s="914"/>
      <c r="N29" s="914"/>
      <c r="O29" s="914"/>
      <c r="P29" s="914"/>
      <c r="Q29" s="595"/>
      <c r="R29" s="595"/>
      <c r="S29" s="595"/>
      <c r="T29" s="595"/>
      <c r="U29" s="595"/>
      <c r="V29" s="595"/>
    </row>
    <row r="30" spans="1:22">
      <c r="A30" s="595"/>
      <c r="B30" s="595"/>
      <c r="C30" s="595"/>
      <c r="D30" s="595"/>
      <c r="E30" s="595"/>
      <c r="F30" s="595"/>
      <c r="G30" s="595"/>
      <c r="H30" s="595"/>
      <c r="I30" s="595"/>
      <c r="J30" s="595"/>
      <c r="K30" s="595"/>
      <c r="L30" s="595"/>
      <c r="M30" s="595"/>
      <c r="N30" s="595"/>
      <c r="O30" s="595"/>
      <c r="P30" s="595"/>
      <c r="Q30" s="595"/>
      <c r="R30" s="595"/>
      <c r="S30" s="595"/>
      <c r="T30" s="595"/>
      <c r="U30" s="595"/>
      <c r="V30" s="595"/>
    </row>
    <row r="32" spans="1:22">
      <c r="A32" s="918" t="s">
        <v>506</v>
      </c>
      <c r="B32" s="917"/>
      <c r="C32" s="917"/>
      <c r="D32" s="917"/>
      <c r="E32" s="917"/>
      <c r="F32" s="917"/>
      <c r="G32" s="917"/>
      <c r="H32" s="917"/>
      <c r="I32" s="917"/>
      <c r="J32" s="917"/>
      <c r="K32" s="917"/>
      <c r="L32" s="917"/>
      <c r="M32" s="917"/>
      <c r="N32" s="917"/>
      <c r="O32" s="917"/>
      <c r="P32" s="917"/>
      <c r="Q32" s="917"/>
      <c r="R32" s="917"/>
      <c r="S32" s="917"/>
      <c r="T32" s="917"/>
      <c r="U32" s="917"/>
      <c r="V32" s="917"/>
    </row>
    <row r="33" spans="1:22">
      <c r="A33" s="917"/>
      <c r="B33" s="917"/>
      <c r="C33" s="917"/>
      <c r="D33" s="917"/>
      <c r="E33" s="917"/>
      <c r="F33" s="917"/>
      <c r="G33" s="917"/>
      <c r="H33" s="917"/>
      <c r="I33" s="917"/>
      <c r="J33" s="917"/>
      <c r="K33" s="917"/>
      <c r="L33" s="917"/>
      <c r="M33" s="917"/>
      <c r="N33" s="917"/>
      <c r="O33" s="917"/>
      <c r="P33" s="917"/>
      <c r="Q33" s="917"/>
      <c r="R33" s="917"/>
      <c r="S33" s="917"/>
      <c r="T33" s="917"/>
      <c r="U33" s="917"/>
      <c r="V33" s="917"/>
    </row>
    <row r="34" spans="1:22">
      <c r="A34" s="917"/>
      <c r="B34" s="917"/>
      <c r="C34" s="917"/>
      <c r="D34" s="917"/>
      <c r="E34" s="917"/>
      <c r="F34" s="917"/>
      <c r="G34" s="917"/>
      <c r="H34" s="917"/>
      <c r="I34" s="917"/>
      <c r="J34" s="917"/>
      <c r="K34" s="917"/>
      <c r="L34" s="917"/>
      <c r="M34" s="917"/>
      <c r="N34" s="917"/>
      <c r="O34" s="917"/>
      <c r="P34" s="917"/>
      <c r="Q34" s="917"/>
      <c r="R34" s="917"/>
      <c r="S34" s="917"/>
      <c r="T34" s="917"/>
      <c r="U34" s="917"/>
      <c r="V34" s="917"/>
    </row>
    <row r="35" spans="1:22">
      <c r="A35" s="917"/>
      <c r="B35" s="917"/>
      <c r="C35" s="917"/>
      <c r="D35" s="917"/>
      <c r="E35" s="917"/>
      <c r="F35" s="917"/>
      <c r="G35" s="917"/>
      <c r="H35" s="917"/>
      <c r="I35" s="917"/>
      <c r="J35" s="917"/>
      <c r="K35" s="917"/>
      <c r="L35" s="917"/>
      <c r="M35" s="917"/>
      <c r="N35" s="917"/>
      <c r="O35" s="917"/>
      <c r="P35" s="917"/>
      <c r="Q35" s="917"/>
      <c r="R35" s="917"/>
      <c r="S35" s="917"/>
      <c r="T35" s="917"/>
      <c r="U35" s="917"/>
      <c r="V35" s="917"/>
    </row>
  </sheetData>
  <mergeCells count="1">
    <mergeCell ref="A32:V35"/>
  </mergeCells>
  <phoneticPr fontId="8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98" zoomScaleNormal="98" zoomScaleSheetLayoutView="100" workbookViewId="0">
      <selection activeCell="O6" sqref="O6"/>
    </sheetView>
  </sheetViews>
  <sheetFormatPr defaultColWidth="9" defaultRowHeight="13.2"/>
  <cols>
    <col min="1" max="1" width="12.77734375" style="37" customWidth="1"/>
    <col min="2" max="2" width="5.109375" style="37" customWidth="1"/>
    <col min="3" max="3" width="3.77734375" style="37" customWidth="1"/>
    <col min="4" max="4" width="6.88671875" style="37" customWidth="1"/>
    <col min="5" max="5" width="13.109375" style="37" customWidth="1"/>
    <col min="6" max="6" width="13.109375" style="57" customWidth="1"/>
    <col min="7" max="7" width="11.33203125" style="37" customWidth="1"/>
    <col min="8" max="8" width="26.6640625" style="49" customWidth="1"/>
    <col min="9" max="9" width="13" style="42" customWidth="1"/>
    <col min="10" max="10" width="16.109375" style="42" customWidth="1"/>
    <col min="11" max="11" width="13.44140625" style="57" customWidth="1"/>
    <col min="12" max="12" width="22.44140625" style="57" customWidth="1"/>
    <col min="13" max="13" width="13.44140625" style="47" customWidth="1"/>
    <col min="14" max="14" width="22.44140625" style="37" customWidth="1"/>
    <col min="15" max="15" width="9" style="38"/>
    <col min="16" max="16384" width="9" style="37"/>
  </cols>
  <sheetData>
    <row r="1" spans="1:16" ht="26.25" customHeight="1" thickTop="1">
      <c r="A1" s="32" t="s">
        <v>39</v>
      </c>
      <c r="B1" s="33"/>
      <c r="C1" s="33"/>
      <c r="D1" s="34"/>
      <c r="E1" s="34"/>
      <c r="F1" s="35"/>
      <c r="G1" s="36"/>
      <c r="H1" s="198"/>
      <c r="I1" s="199" t="s">
        <v>40</v>
      </c>
      <c r="J1" s="200"/>
      <c r="K1" s="201"/>
      <c r="L1" s="202"/>
      <c r="M1" s="203"/>
    </row>
    <row r="2" spans="1:16" ht="17.399999999999999">
      <c r="A2" s="39"/>
      <c r="B2" s="113"/>
      <c r="C2" s="113"/>
      <c r="D2" s="113"/>
      <c r="E2" s="113"/>
      <c r="F2" s="113"/>
      <c r="G2" s="40"/>
      <c r="H2" s="204"/>
      <c r="I2" s="638" t="s">
        <v>191</v>
      </c>
      <c r="J2" s="638"/>
      <c r="K2" s="638"/>
      <c r="L2" s="638"/>
      <c r="M2" s="638"/>
      <c r="N2" s="97"/>
      <c r="P2" s="74"/>
    </row>
    <row r="3" spans="1:16" ht="17.399999999999999">
      <c r="A3" s="276" t="s">
        <v>41</v>
      </c>
      <c r="B3" s="114"/>
      <c r="D3" s="115"/>
      <c r="E3" s="115"/>
      <c r="F3" s="115"/>
      <c r="G3" s="41"/>
      <c r="H3" s="66"/>
      <c r="I3" s="207"/>
      <c r="J3" s="208"/>
      <c r="K3" s="209"/>
      <c r="L3" s="201"/>
      <c r="M3" s="210"/>
    </row>
    <row r="4" spans="1:16" ht="17.399999999999999">
      <c r="A4" s="43"/>
      <c r="B4" s="114"/>
      <c r="C4" s="57"/>
      <c r="D4" s="115"/>
      <c r="E4" s="115"/>
      <c r="F4" s="116"/>
      <c r="G4" s="44"/>
      <c r="H4" s="211"/>
      <c r="I4" s="211"/>
      <c r="J4" s="200"/>
      <c r="K4" s="209"/>
      <c r="L4" s="201"/>
      <c r="M4" s="210"/>
      <c r="N4" s="149"/>
    </row>
    <row r="5" spans="1:16">
      <c r="A5" s="117"/>
      <c r="D5" s="115"/>
      <c r="E5" s="45"/>
      <c r="F5" s="118"/>
      <c r="G5" s="46"/>
      <c r="H5"/>
      <c r="I5" s="212"/>
      <c r="J5" s="200"/>
      <c r="K5" s="209"/>
      <c r="L5" s="209"/>
      <c r="M5" s="210"/>
    </row>
    <row r="6" spans="1:16">
      <c r="A6" s="117"/>
      <c r="D6" s="115"/>
      <c r="E6" s="118"/>
      <c r="F6" s="118"/>
      <c r="G6" s="46"/>
      <c r="H6"/>
      <c r="I6" s="213"/>
      <c r="J6" s="200"/>
      <c r="K6" s="209"/>
      <c r="L6" s="209"/>
      <c r="M6" s="210"/>
    </row>
    <row r="7" spans="1:16">
      <c r="A7" s="117"/>
      <c r="D7" s="115"/>
      <c r="E7" s="118"/>
      <c r="F7" s="118"/>
      <c r="G7" s="46"/>
      <c r="H7" s="214"/>
      <c r="I7" s="212"/>
      <c r="J7" s="200"/>
      <c r="K7" s="209"/>
      <c r="L7" s="209"/>
      <c r="M7" s="210"/>
    </row>
    <row r="8" spans="1:16">
      <c r="A8" s="117"/>
      <c r="D8" s="115"/>
      <c r="E8" s="118"/>
      <c r="F8" s="118"/>
      <c r="G8" s="46"/>
      <c r="H8" s="205"/>
      <c r="I8" s="215"/>
      <c r="J8" s="215"/>
      <c r="K8" s="215"/>
      <c r="L8" s="209"/>
      <c r="M8" s="216"/>
    </row>
    <row r="9" spans="1:16">
      <c r="A9" s="117"/>
      <c r="D9" s="115"/>
      <c r="E9" s="118"/>
      <c r="F9" s="118"/>
      <c r="G9" s="46"/>
      <c r="H9" s="215"/>
      <c r="I9" s="215"/>
      <c r="J9" s="215"/>
      <c r="K9" s="215"/>
      <c r="L9" s="209"/>
      <c r="M9" s="216"/>
      <c r="N9" s="48"/>
    </row>
    <row r="10" spans="1:16">
      <c r="A10" s="117"/>
      <c r="D10" s="115"/>
      <c r="E10" s="118"/>
      <c r="F10" s="118"/>
      <c r="G10" s="46"/>
      <c r="H10" s="215"/>
      <c r="I10" s="215"/>
      <c r="J10" s="215"/>
      <c r="K10" s="215"/>
      <c r="L10" s="209"/>
      <c r="M10" s="216"/>
      <c r="N10" s="48" t="s">
        <v>42</v>
      </c>
    </row>
    <row r="11" spans="1:16">
      <c r="A11" s="117"/>
      <c r="D11" s="115"/>
      <c r="E11" s="118"/>
      <c r="F11" s="118"/>
      <c r="G11" s="46"/>
      <c r="H11" s="215"/>
      <c r="I11" s="215"/>
      <c r="J11" s="215"/>
      <c r="K11" s="215"/>
      <c r="L11" s="209"/>
      <c r="M11" s="216"/>
    </row>
    <row r="12" spans="1:16">
      <c r="A12" s="117"/>
      <c r="D12" s="115"/>
      <c r="E12" s="118"/>
      <c r="F12" s="118"/>
      <c r="G12" s="46"/>
      <c r="H12" s="215"/>
      <c r="I12" s="215"/>
      <c r="J12" s="215"/>
      <c r="K12" s="215"/>
      <c r="L12" s="209"/>
      <c r="M12" s="216"/>
      <c r="N12" s="48" t="s">
        <v>43</v>
      </c>
      <c r="O12" s="164"/>
    </row>
    <row r="13" spans="1:16">
      <c r="A13" s="117"/>
      <c r="D13" s="115"/>
      <c r="E13" s="118"/>
      <c r="F13" s="118"/>
      <c r="G13" s="46"/>
      <c r="H13" s="215"/>
      <c r="I13" s="215"/>
      <c r="J13" s="215"/>
      <c r="K13" s="215"/>
      <c r="L13" s="209"/>
      <c r="M13" s="216"/>
    </row>
    <row r="14" spans="1:16">
      <c r="A14" s="117"/>
      <c r="D14" s="115"/>
      <c r="E14" s="118"/>
      <c r="F14" s="118"/>
      <c r="G14" s="46"/>
      <c r="H14" s="215"/>
      <c r="I14" s="215"/>
      <c r="J14" s="215"/>
      <c r="K14" s="215"/>
      <c r="L14" s="209"/>
      <c r="M14" s="216"/>
      <c r="N14" s="183" t="s">
        <v>44</v>
      </c>
    </row>
    <row r="15" spans="1:16">
      <c r="A15" s="117"/>
      <c r="D15" s="115"/>
      <c r="E15" s="115" t="s">
        <v>17</v>
      </c>
      <c r="F15" s="116"/>
      <c r="G15" s="41"/>
      <c r="H15" s="214"/>
      <c r="I15" s="212"/>
      <c r="J15" s="205"/>
      <c r="K15" s="209"/>
      <c r="L15" s="209"/>
      <c r="M15" s="216"/>
    </row>
    <row r="16" spans="1:16">
      <c r="A16" s="117"/>
      <c r="D16" s="115"/>
      <c r="E16" s="115"/>
      <c r="F16" s="116"/>
      <c r="G16" s="41"/>
      <c r="H16" s="200"/>
      <c r="I16" s="212"/>
      <c r="J16" s="200"/>
      <c r="K16" s="209"/>
      <c r="L16" s="209"/>
      <c r="M16" s="216"/>
      <c r="N16" s="150" t="s">
        <v>45</v>
      </c>
    </row>
    <row r="17" spans="1:19" ht="20.25" customHeight="1" thickBot="1">
      <c r="A17" s="701" t="s">
        <v>237</v>
      </c>
      <c r="B17" s="702"/>
      <c r="C17" s="702"/>
      <c r="D17" s="120"/>
      <c r="E17" s="121"/>
      <c r="F17" s="703" t="s">
        <v>229</v>
      </c>
      <c r="G17" s="704"/>
      <c r="H17" s="214"/>
      <c r="I17" s="212"/>
      <c r="J17" s="205"/>
      <c r="K17" s="209"/>
      <c r="L17" s="206"/>
      <c r="M17" s="210"/>
      <c r="N17" s="119" t="s">
        <v>46</v>
      </c>
    </row>
    <row r="18" spans="1:19" ht="39" customHeight="1" thickTop="1">
      <c r="A18" s="705" t="s">
        <v>47</v>
      </c>
      <c r="B18" s="706"/>
      <c r="C18" s="707"/>
      <c r="D18" s="122" t="s">
        <v>48</v>
      </c>
      <c r="E18" s="123"/>
      <c r="F18" s="708" t="s">
        <v>49</v>
      </c>
      <c r="G18" s="709"/>
      <c r="H18" s="200"/>
      <c r="I18" s="212"/>
      <c r="J18" s="200"/>
      <c r="K18" s="209"/>
      <c r="L18" s="209"/>
      <c r="M18" s="210"/>
      <c r="Q18" s="37" t="s">
        <v>3</v>
      </c>
      <c r="S18" s="37" t="s">
        <v>17</v>
      </c>
    </row>
    <row r="19" spans="1:19" ht="30" customHeight="1">
      <c r="A19" s="710" t="s">
        <v>192</v>
      </c>
      <c r="B19" s="710"/>
      <c r="C19" s="710"/>
      <c r="D19" s="710"/>
      <c r="E19" s="710"/>
      <c r="F19" s="710"/>
      <c r="G19" s="710"/>
      <c r="H19" s="217"/>
      <c r="I19" s="218" t="s">
        <v>50</v>
      </c>
      <c r="J19" s="218"/>
      <c r="K19" s="218"/>
      <c r="L19" s="206"/>
      <c r="M19" s="210"/>
    </row>
    <row r="20" spans="1:19" ht="17.399999999999999">
      <c r="E20" s="124" t="s">
        <v>51</v>
      </c>
      <c r="F20" s="125" t="s">
        <v>52</v>
      </c>
      <c r="H20" s="166" t="s">
        <v>41</v>
      </c>
      <c r="I20" s="212"/>
      <c r="J20" s="200" t="s">
        <v>17</v>
      </c>
      <c r="K20" s="219" t="s">
        <v>17</v>
      </c>
      <c r="L20" s="209"/>
      <c r="M20" s="210"/>
    </row>
    <row r="21" spans="1:19" ht="16.8" thickBot="1">
      <c r="A21" s="126"/>
      <c r="B21" s="711">
        <v>45620</v>
      </c>
      <c r="C21" s="712"/>
      <c r="D21" s="289" t="s">
        <v>53</v>
      </c>
      <c r="E21" s="713" t="s">
        <v>54</v>
      </c>
      <c r="F21" s="714"/>
      <c r="G21" s="42" t="s">
        <v>55</v>
      </c>
      <c r="H21" s="715" t="s">
        <v>230</v>
      </c>
      <c r="I21" s="716"/>
      <c r="J21" s="716"/>
      <c r="K21" s="716"/>
      <c r="L21" s="716"/>
      <c r="M21" s="220" t="s">
        <v>197</v>
      </c>
      <c r="N21" s="222"/>
    </row>
    <row r="22" spans="1:19" ht="36" customHeight="1" thickTop="1" thickBot="1">
      <c r="A22" s="290" t="s">
        <v>56</v>
      </c>
      <c r="B22" s="717" t="s">
        <v>57</v>
      </c>
      <c r="C22" s="718"/>
      <c r="D22" s="719"/>
      <c r="E22" s="291" t="s">
        <v>231</v>
      </c>
      <c r="F22" s="291" t="s">
        <v>232</v>
      </c>
      <c r="G22" s="292" t="s">
        <v>58</v>
      </c>
      <c r="H22" s="720" t="s">
        <v>59</v>
      </c>
      <c r="I22" s="721"/>
      <c r="J22" s="721"/>
      <c r="K22" s="721"/>
      <c r="L22" s="722"/>
      <c r="M22" s="221" t="s">
        <v>60</v>
      </c>
      <c r="N22" s="223" t="s">
        <v>61</v>
      </c>
      <c r="R22" s="37" t="s">
        <v>3</v>
      </c>
    </row>
    <row r="23" spans="1:19" ht="61.2" customHeight="1" thickBot="1">
      <c r="A23" s="234" t="s">
        <v>62</v>
      </c>
      <c r="B23" s="639" t="str">
        <f>IF(G23&gt;5,"☆☆☆☆",IF(AND(G23&gt;=2.39,G23&lt;5),"☆☆☆",IF(AND(G23&gt;=1.39,G23&lt;2.4),"☆☆",IF(AND(G23&gt;0,G23&lt;1.4),"☆",IF(AND(G23&gt;=-1.39,G23&lt;0),"★",IF(AND(G23&gt;=-2.39,G23&lt;-1.4),"★★",IF(AND(G23&gt;=-3.39,G23&lt;-2.4),"★★★")))))))</f>
        <v>☆</v>
      </c>
      <c r="C23" s="640"/>
      <c r="D23" s="641"/>
      <c r="E23" s="192">
        <v>0.98</v>
      </c>
      <c r="F23" s="192">
        <v>0.99</v>
      </c>
      <c r="G23" s="168">
        <f>F23-E23</f>
        <v>1.0000000000000009E-2</v>
      </c>
      <c r="H23" s="723"/>
      <c r="I23" s="724"/>
      <c r="J23" s="724"/>
      <c r="K23" s="724"/>
      <c r="L23" s="725"/>
      <c r="M23" s="424"/>
      <c r="N23" s="425"/>
      <c r="O23" s="157" t="s">
        <v>63</v>
      </c>
    </row>
    <row r="24" spans="1:19" ht="61.2" customHeight="1" thickBot="1">
      <c r="A24" s="127" t="s">
        <v>64</v>
      </c>
      <c r="B24" s="639" t="str">
        <f>IF(G24&gt;5,"☆☆☆☆",IF(AND(G24&gt;=2.39,G24&lt;5),"☆☆☆",IF(AND(G24&gt;=1.39,G24&lt;2.4),"☆☆",IF(AND(G24&gt;0,G24&lt;1.4),"☆",IF(AND(G24&gt;=-1.39,G24&lt;0),"★",IF(AND(G24&gt;=-2.39,G24&lt;-1.4),"★★",IF(AND(G24&gt;=-3.39,G24&lt;-2.4),"★★★")))))))</f>
        <v>☆</v>
      </c>
      <c r="C24" s="640"/>
      <c r="D24" s="641"/>
      <c r="E24" s="192">
        <v>1.46</v>
      </c>
      <c r="F24" s="192">
        <v>1.49</v>
      </c>
      <c r="G24" s="168">
        <f t="shared" ref="G24:G70" si="0">F24-E24</f>
        <v>3.0000000000000027E-2</v>
      </c>
      <c r="H24" s="726"/>
      <c r="I24" s="727"/>
      <c r="J24" s="727"/>
      <c r="K24" s="727"/>
      <c r="L24" s="728"/>
      <c r="M24" s="293"/>
      <c r="N24" s="294"/>
      <c r="O24" s="157" t="s">
        <v>64</v>
      </c>
      <c r="Q24" s="37" t="s">
        <v>3</v>
      </c>
    </row>
    <row r="25" spans="1:19" ht="61.2" customHeight="1" thickBot="1">
      <c r="A25" s="295" t="s">
        <v>65</v>
      </c>
      <c r="B25" s="639" t="str">
        <f t="shared" ref="B25:B68" si="1">IF(G25&gt;5,"☆☆☆☆",IF(AND(G25&gt;=2.39,G25&lt;5),"☆☆☆",IF(AND(G25&gt;=1.39,G25&lt;2.4),"☆☆",IF(AND(G25&gt;0,G25&lt;1.4),"☆",IF(AND(G25&gt;=-1.39,G25&lt;0),"★",IF(AND(G25&gt;=-2.39,G25&lt;-1.4),"★★",IF(AND(G25&gt;=-3.39,G25&lt;-2.4),"★★★")))))))</f>
        <v>☆</v>
      </c>
      <c r="C25" s="640"/>
      <c r="D25" s="641"/>
      <c r="E25" s="192">
        <v>2.63</v>
      </c>
      <c r="F25" s="76">
        <v>3.85</v>
      </c>
      <c r="G25" s="168">
        <f t="shared" si="0"/>
        <v>1.2200000000000002</v>
      </c>
      <c r="H25" s="635" t="s">
        <v>219</v>
      </c>
      <c r="I25" s="636"/>
      <c r="J25" s="636"/>
      <c r="K25" s="636"/>
      <c r="L25" s="637"/>
      <c r="M25" s="599" t="s">
        <v>218</v>
      </c>
      <c r="N25" s="294">
        <v>45608</v>
      </c>
      <c r="O25" s="157" t="s">
        <v>65</v>
      </c>
    </row>
    <row r="26" spans="1:19" ht="61.2" customHeight="1" thickBot="1">
      <c r="A26" s="295" t="s">
        <v>66</v>
      </c>
      <c r="B26" s="639" t="str">
        <f t="shared" si="1"/>
        <v>☆</v>
      </c>
      <c r="C26" s="640"/>
      <c r="D26" s="641"/>
      <c r="E26" s="192">
        <v>2.5499999999999998</v>
      </c>
      <c r="F26" s="76">
        <v>3.44</v>
      </c>
      <c r="G26" s="168">
        <f t="shared" si="0"/>
        <v>0.89000000000000012</v>
      </c>
      <c r="H26" s="635"/>
      <c r="I26" s="636"/>
      <c r="J26" s="636"/>
      <c r="K26" s="636"/>
      <c r="L26" s="637"/>
      <c r="M26" s="293"/>
      <c r="N26" s="294"/>
      <c r="O26" s="157" t="s">
        <v>66</v>
      </c>
    </row>
    <row r="27" spans="1:19" ht="61.2" customHeight="1" thickBot="1">
      <c r="A27" s="295" t="s">
        <v>67</v>
      </c>
      <c r="B27" s="639" t="str">
        <f t="shared" si="1"/>
        <v>☆</v>
      </c>
      <c r="C27" s="640"/>
      <c r="D27" s="641"/>
      <c r="E27" s="192">
        <v>0.88</v>
      </c>
      <c r="F27" s="192">
        <v>1.36</v>
      </c>
      <c r="G27" s="168">
        <f t="shared" si="0"/>
        <v>0.48000000000000009</v>
      </c>
      <c r="H27" s="635"/>
      <c r="I27" s="636"/>
      <c r="J27" s="636"/>
      <c r="K27" s="636"/>
      <c r="L27" s="637"/>
      <c r="M27" s="293"/>
      <c r="N27" s="296"/>
      <c r="O27" s="157" t="s">
        <v>67</v>
      </c>
    </row>
    <row r="28" spans="1:19" ht="61.2" customHeight="1" thickBot="1">
      <c r="A28" s="295" t="s">
        <v>68</v>
      </c>
      <c r="B28" s="639" t="str">
        <f t="shared" si="1"/>
        <v>☆☆</v>
      </c>
      <c r="C28" s="640"/>
      <c r="D28" s="641"/>
      <c r="E28" s="192">
        <v>2.61</v>
      </c>
      <c r="F28" s="76">
        <v>4.75</v>
      </c>
      <c r="G28" s="168">
        <f t="shared" si="0"/>
        <v>2.14</v>
      </c>
      <c r="H28" s="635"/>
      <c r="I28" s="636"/>
      <c r="J28" s="636"/>
      <c r="K28" s="636"/>
      <c r="L28" s="637"/>
      <c r="M28" s="293"/>
      <c r="N28" s="294"/>
      <c r="O28" s="157" t="s">
        <v>68</v>
      </c>
    </row>
    <row r="29" spans="1:19" ht="61.2" customHeight="1" thickBot="1">
      <c r="A29" s="295" t="s">
        <v>69</v>
      </c>
      <c r="B29" s="639" t="str">
        <f t="shared" si="1"/>
        <v>☆</v>
      </c>
      <c r="C29" s="640"/>
      <c r="D29" s="641"/>
      <c r="E29" s="192">
        <v>1.24</v>
      </c>
      <c r="F29" s="192">
        <v>1.65</v>
      </c>
      <c r="G29" s="168">
        <f t="shared" si="0"/>
        <v>0.40999999999999992</v>
      </c>
      <c r="H29" s="635"/>
      <c r="I29" s="636"/>
      <c r="J29" s="636"/>
      <c r="K29" s="636"/>
      <c r="L29" s="637"/>
      <c r="M29" s="293"/>
      <c r="N29" s="294"/>
      <c r="O29" s="157" t="s">
        <v>69</v>
      </c>
    </row>
    <row r="30" spans="1:19" ht="61.2" customHeight="1" thickBot="1">
      <c r="A30" s="295" t="s">
        <v>70</v>
      </c>
      <c r="B30" s="639" t="str">
        <f t="shared" si="1"/>
        <v>☆</v>
      </c>
      <c r="C30" s="640"/>
      <c r="D30" s="641"/>
      <c r="E30" s="192">
        <v>1.88</v>
      </c>
      <c r="F30" s="192">
        <v>2.4700000000000002</v>
      </c>
      <c r="G30" s="168">
        <f t="shared" si="0"/>
        <v>0.5900000000000003</v>
      </c>
      <c r="H30" s="635"/>
      <c r="I30" s="636"/>
      <c r="J30" s="636"/>
      <c r="K30" s="636"/>
      <c r="L30" s="637"/>
      <c r="M30" s="532"/>
      <c r="N30" s="294"/>
      <c r="O30" s="157" t="s">
        <v>70</v>
      </c>
    </row>
    <row r="31" spans="1:19" ht="61.2" customHeight="1" thickBot="1">
      <c r="A31" s="295" t="s">
        <v>71</v>
      </c>
      <c r="B31" s="639" t="str">
        <f t="shared" si="1"/>
        <v>☆</v>
      </c>
      <c r="C31" s="640"/>
      <c r="D31" s="641"/>
      <c r="E31" s="192">
        <v>0.98</v>
      </c>
      <c r="F31" s="192">
        <v>1.65</v>
      </c>
      <c r="G31" s="168">
        <f t="shared" si="0"/>
        <v>0.66999999999999993</v>
      </c>
      <c r="H31" s="635"/>
      <c r="I31" s="636"/>
      <c r="J31" s="636"/>
      <c r="K31" s="636"/>
      <c r="L31" s="637"/>
      <c r="M31" s="293"/>
      <c r="N31" s="294"/>
      <c r="O31" s="157" t="s">
        <v>71</v>
      </c>
    </row>
    <row r="32" spans="1:19" ht="61.2" customHeight="1" thickBot="1">
      <c r="A32" s="297" t="s">
        <v>72</v>
      </c>
      <c r="B32" s="639" t="str">
        <f t="shared" si="1"/>
        <v>☆</v>
      </c>
      <c r="C32" s="640"/>
      <c r="D32" s="641"/>
      <c r="E32" s="192">
        <v>2.77</v>
      </c>
      <c r="F32" s="76">
        <v>3.19</v>
      </c>
      <c r="G32" s="168">
        <f t="shared" si="0"/>
        <v>0.41999999999999993</v>
      </c>
      <c r="H32" s="635"/>
      <c r="I32" s="636"/>
      <c r="J32" s="636"/>
      <c r="K32" s="636"/>
      <c r="L32" s="637"/>
      <c r="M32" s="293"/>
      <c r="N32" s="298"/>
      <c r="O32" s="157" t="s">
        <v>72</v>
      </c>
    </row>
    <row r="33" spans="1:16" ht="61.2" customHeight="1" thickBot="1">
      <c r="A33" s="299" t="s">
        <v>73</v>
      </c>
      <c r="B33" s="639" t="str">
        <f t="shared" si="1"/>
        <v>☆</v>
      </c>
      <c r="C33" s="640"/>
      <c r="D33" s="641"/>
      <c r="E33" s="192">
        <v>2.6</v>
      </c>
      <c r="F33" s="192">
        <v>2.78</v>
      </c>
      <c r="G33" s="168">
        <f t="shared" si="0"/>
        <v>0.17999999999999972</v>
      </c>
      <c r="H33" s="635"/>
      <c r="I33" s="636"/>
      <c r="J33" s="636"/>
      <c r="K33" s="636"/>
      <c r="L33" s="637"/>
      <c r="M33" s="293"/>
      <c r="N33" s="294"/>
      <c r="O33" s="157" t="s">
        <v>73</v>
      </c>
    </row>
    <row r="34" spans="1:16" ht="61.2" customHeight="1" thickBot="1">
      <c r="A34" s="127" t="s">
        <v>74</v>
      </c>
      <c r="B34" s="639" t="str">
        <f t="shared" si="1"/>
        <v>☆</v>
      </c>
      <c r="C34" s="640"/>
      <c r="D34" s="641"/>
      <c r="E34" s="192">
        <v>2.44</v>
      </c>
      <c r="F34" s="76">
        <v>3.25</v>
      </c>
      <c r="G34" s="168">
        <f t="shared" si="0"/>
        <v>0.81</v>
      </c>
      <c r="H34" s="696"/>
      <c r="I34" s="697"/>
      <c r="J34" s="697"/>
      <c r="K34" s="697"/>
      <c r="L34" s="698"/>
      <c r="M34" s="270"/>
      <c r="N34" s="300"/>
      <c r="O34" s="157" t="s">
        <v>74</v>
      </c>
    </row>
    <row r="35" spans="1:16" ht="61.2" customHeight="1" thickBot="1">
      <c r="A35" s="301" t="s">
        <v>75</v>
      </c>
      <c r="B35" s="639" t="str">
        <f t="shared" si="1"/>
        <v>☆</v>
      </c>
      <c r="C35" s="640"/>
      <c r="D35" s="641"/>
      <c r="E35" s="192">
        <v>2.46</v>
      </c>
      <c r="F35" s="76">
        <v>3.68</v>
      </c>
      <c r="G35" s="168">
        <f t="shared" si="0"/>
        <v>1.2200000000000002</v>
      </c>
      <c r="H35" s="696"/>
      <c r="I35" s="697"/>
      <c r="J35" s="697"/>
      <c r="K35" s="697"/>
      <c r="L35" s="698"/>
      <c r="M35" s="302"/>
      <c r="N35" s="434"/>
      <c r="O35" s="157" t="s">
        <v>75</v>
      </c>
    </row>
    <row r="36" spans="1:16" ht="61.2" customHeight="1" thickBot="1">
      <c r="A36" s="303" t="s">
        <v>76</v>
      </c>
      <c r="B36" s="639" t="str">
        <f t="shared" si="1"/>
        <v>☆</v>
      </c>
      <c r="C36" s="640"/>
      <c r="D36" s="641"/>
      <c r="E36" s="192">
        <v>1.99</v>
      </c>
      <c r="F36" s="192">
        <v>2.76</v>
      </c>
      <c r="G36" s="168">
        <f t="shared" si="0"/>
        <v>0.7699999999999998</v>
      </c>
      <c r="H36" s="635"/>
      <c r="I36" s="636"/>
      <c r="J36" s="636"/>
      <c r="K36" s="636"/>
      <c r="L36" s="637"/>
      <c r="M36" s="302"/>
      <c r="N36" s="296"/>
      <c r="O36" s="157" t="s">
        <v>76</v>
      </c>
    </row>
    <row r="37" spans="1:16" ht="61.2" customHeight="1" thickBot="1">
      <c r="A37" s="295" t="s">
        <v>77</v>
      </c>
      <c r="B37" s="639" t="str">
        <f t="shared" si="1"/>
        <v>☆</v>
      </c>
      <c r="C37" s="640"/>
      <c r="D37" s="641"/>
      <c r="E37" s="192">
        <v>1.64</v>
      </c>
      <c r="F37" s="192">
        <v>1.78</v>
      </c>
      <c r="G37" s="168">
        <f t="shared" si="0"/>
        <v>0.14000000000000012</v>
      </c>
      <c r="H37" s="635"/>
      <c r="I37" s="636"/>
      <c r="J37" s="636"/>
      <c r="K37" s="636"/>
      <c r="L37" s="637"/>
      <c r="M37" s="293"/>
      <c r="N37" s="294"/>
      <c r="O37" s="157" t="s">
        <v>77</v>
      </c>
    </row>
    <row r="38" spans="1:16" ht="61.2" customHeight="1" thickBot="1">
      <c r="A38" s="295" t="s">
        <v>78</v>
      </c>
      <c r="B38" s="639" t="str">
        <f t="shared" si="1"/>
        <v>☆</v>
      </c>
      <c r="C38" s="640"/>
      <c r="D38" s="641"/>
      <c r="E38" s="76">
        <v>3.31</v>
      </c>
      <c r="F38" s="76">
        <v>4.07</v>
      </c>
      <c r="G38" s="168">
        <f t="shared" si="0"/>
        <v>0.76000000000000023</v>
      </c>
      <c r="H38" s="635"/>
      <c r="I38" s="636"/>
      <c r="J38" s="636"/>
      <c r="K38" s="636"/>
      <c r="L38" s="637"/>
      <c r="M38" s="293"/>
      <c r="N38" s="294"/>
      <c r="O38" s="157" t="s">
        <v>78</v>
      </c>
    </row>
    <row r="39" spans="1:16" ht="61.2" customHeight="1" thickBot="1">
      <c r="A39" s="295" t="s">
        <v>79</v>
      </c>
      <c r="B39" s="639" t="str">
        <f t="shared" si="1"/>
        <v>☆</v>
      </c>
      <c r="C39" s="640"/>
      <c r="D39" s="641"/>
      <c r="E39" s="76">
        <v>3.79</v>
      </c>
      <c r="F39" s="76">
        <v>4.8600000000000003</v>
      </c>
      <c r="G39" s="168">
        <f t="shared" si="0"/>
        <v>1.0700000000000003</v>
      </c>
      <c r="H39" s="635"/>
      <c r="I39" s="636"/>
      <c r="J39" s="636"/>
      <c r="K39" s="636"/>
      <c r="L39" s="637"/>
      <c r="M39" s="302"/>
      <c r="N39" s="296"/>
      <c r="O39" s="157" t="s">
        <v>79</v>
      </c>
    </row>
    <row r="40" spans="1:16" ht="61.2" customHeight="1" thickBot="1">
      <c r="A40" s="295" t="s">
        <v>80</v>
      </c>
      <c r="B40" s="639" t="str">
        <f t="shared" si="1"/>
        <v>☆</v>
      </c>
      <c r="C40" s="640"/>
      <c r="D40" s="641"/>
      <c r="E40" s="76">
        <v>3.68</v>
      </c>
      <c r="F40" s="76">
        <v>4.2</v>
      </c>
      <c r="G40" s="168">
        <f t="shared" si="0"/>
        <v>0.52</v>
      </c>
      <c r="H40" s="635"/>
      <c r="I40" s="636"/>
      <c r="J40" s="636"/>
      <c r="K40" s="636"/>
      <c r="L40" s="637"/>
      <c r="M40" s="293"/>
      <c r="N40" s="294"/>
      <c r="O40" s="157" t="s">
        <v>80</v>
      </c>
    </row>
    <row r="41" spans="1:16" ht="61.2" customHeight="1" thickBot="1">
      <c r="A41" s="295" t="s">
        <v>81</v>
      </c>
      <c r="B41" s="639" t="str">
        <f t="shared" si="1"/>
        <v>☆</v>
      </c>
      <c r="C41" s="640"/>
      <c r="D41" s="641"/>
      <c r="E41" s="192">
        <v>1.75</v>
      </c>
      <c r="F41" s="192">
        <v>2.54</v>
      </c>
      <c r="G41" s="168">
        <f t="shared" si="0"/>
        <v>0.79</v>
      </c>
      <c r="H41" s="693" t="s">
        <v>216</v>
      </c>
      <c r="I41" s="694"/>
      <c r="J41" s="694"/>
      <c r="K41" s="694"/>
      <c r="L41" s="695"/>
      <c r="M41" s="293" t="s">
        <v>217</v>
      </c>
      <c r="N41" s="294">
        <v>45608</v>
      </c>
      <c r="O41" s="157" t="s">
        <v>81</v>
      </c>
    </row>
    <row r="42" spans="1:16" ht="61.2" customHeight="1" thickBot="1">
      <c r="A42" s="295" t="s">
        <v>82</v>
      </c>
      <c r="B42" s="639" t="str">
        <f t="shared" si="1"/>
        <v>☆</v>
      </c>
      <c r="C42" s="640"/>
      <c r="D42" s="641"/>
      <c r="E42" s="192">
        <v>1.65</v>
      </c>
      <c r="F42" s="192">
        <v>1.76</v>
      </c>
      <c r="G42" s="168">
        <f t="shared" si="0"/>
        <v>0.1100000000000001</v>
      </c>
      <c r="H42" s="635"/>
      <c r="I42" s="636"/>
      <c r="J42" s="636"/>
      <c r="K42" s="636"/>
      <c r="L42" s="637"/>
      <c r="M42" s="302"/>
      <c r="N42" s="294"/>
      <c r="O42" s="157" t="s">
        <v>82</v>
      </c>
      <c r="P42" s="37" t="s">
        <v>41</v>
      </c>
    </row>
    <row r="43" spans="1:16" ht="61.2" customHeight="1" thickBot="1">
      <c r="A43" s="295" t="s">
        <v>83</v>
      </c>
      <c r="B43" s="639" t="str">
        <f t="shared" si="1"/>
        <v>☆</v>
      </c>
      <c r="C43" s="640"/>
      <c r="D43" s="641"/>
      <c r="E43" s="192">
        <v>2.15</v>
      </c>
      <c r="F43" s="192">
        <v>2.42</v>
      </c>
      <c r="G43" s="168">
        <f t="shared" si="0"/>
        <v>0.27</v>
      </c>
      <c r="H43" s="635"/>
      <c r="I43" s="636"/>
      <c r="J43" s="636"/>
      <c r="K43" s="636"/>
      <c r="L43" s="637"/>
      <c r="M43" s="302"/>
      <c r="N43" s="294"/>
      <c r="O43" s="157" t="s">
        <v>83</v>
      </c>
    </row>
    <row r="44" spans="1:16" ht="61.2" customHeight="1" thickBot="1">
      <c r="A44" s="304" t="s">
        <v>194</v>
      </c>
      <c r="B44" s="639" t="str">
        <f t="shared" si="1"/>
        <v>☆</v>
      </c>
      <c r="C44" s="640"/>
      <c r="D44" s="641"/>
      <c r="E44" s="192">
        <v>2.13</v>
      </c>
      <c r="F44" s="76">
        <v>3.27</v>
      </c>
      <c r="G44" s="168">
        <f t="shared" si="0"/>
        <v>1.1400000000000001</v>
      </c>
      <c r="H44" s="699"/>
      <c r="I44" s="700"/>
      <c r="J44" s="700"/>
      <c r="K44" s="700"/>
      <c r="L44" s="700"/>
      <c r="M44" s="302"/>
      <c r="N44" s="294"/>
      <c r="O44" s="37" t="s">
        <v>194</v>
      </c>
    </row>
    <row r="45" spans="1:16" ht="61.2" customHeight="1" thickBot="1">
      <c r="A45" s="295" t="s">
        <v>84</v>
      </c>
      <c r="B45" s="639" t="str">
        <f t="shared" si="1"/>
        <v>☆</v>
      </c>
      <c r="C45" s="640"/>
      <c r="D45" s="641"/>
      <c r="E45" s="192">
        <v>2.1800000000000002</v>
      </c>
      <c r="F45" s="76">
        <v>3.09</v>
      </c>
      <c r="G45" s="168">
        <f t="shared" si="0"/>
        <v>0.9099999999999997</v>
      </c>
      <c r="H45" s="690"/>
      <c r="I45" s="691"/>
      <c r="J45" s="691"/>
      <c r="K45" s="691"/>
      <c r="L45" s="692"/>
      <c r="M45" s="293"/>
      <c r="N45" s="298"/>
      <c r="O45" s="157" t="s">
        <v>84</v>
      </c>
    </row>
    <row r="46" spans="1:16" ht="61.2" customHeight="1" thickBot="1">
      <c r="A46" s="295" t="s">
        <v>85</v>
      </c>
      <c r="B46" s="639" t="str">
        <f t="shared" si="1"/>
        <v>☆</v>
      </c>
      <c r="C46" s="640"/>
      <c r="D46" s="641"/>
      <c r="E46" s="192">
        <v>2.93</v>
      </c>
      <c r="F46" s="76">
        <v>4.13</v>
      </c>
      <c r="G46" s="168">
        <f t="shared" si="0"/>
        <v>1.1999999999999997</v>
      </c>
      <c r="H46" s="635"/>
      <c r="I46" s="636"/>
      <c r="J46" s="636"/>
      <c r="K46" s="636"/>
      <c r="L46" s="637"/>
      <c r="M46" s="293"/>
      <c r="N46" s="294"/>
      <c r="O46" s="157" t="s">
        <v>85</v>
      </c>
    </row>
    <row r="47" spans="1:16" ht="61.2" customHeight="1" thickBot="1">
      <c r="A47" s="295" t="s">
        <v>86</v>
      </c>
      <c r="B47" s="639" t="str">
        <f t="shared" si="1"/>
        <v>★</v>
      </c>
      <c r="C47" s="640"/>
      <c r="D47" s="641"/>
      <c r="E47" s="192">
        <v>1.86</v>
      </c>
      <c r="F47" s="192">
        <v>1.81</v>
      </c>
      <c r="G47" s="168">
        <f t="shared" si="0"/>
        <v>-5.0000000000000044E-2</v>
      </c>
      <c r="H47" s="635"/>
      <c r="I47" s="636"/>
      <c r="J47" s="636"/>
      <c r="K47" s="636"/>
      <c r="L47" s="637"/>
      <c r="M47" s="293"/>
      <c r="N47" s="294"/>
      <c r="O47" s="157" t="s">
        <v>86</v>
      </c>
    </row>
    <row r="48" spans="1:16" ht="61.2" customHeight="1" thickBot="1">
      <c r="A48" s="295" t="s">
        <v>87</v>
      </c>
      <c r="B48" s="639" t="str">
        <f t="shared" si="1"/>
        <v>☆</v>
      </c>
      <c r="C48" s="640"/>
      <c r="D48" s="641"/>
      <c r="E48" s="192">
        <v>1.78</v>
      </c>
      <c r="F48" s="192">
        <v>2.4500000000000002</v>
      </c>
      <c r="G48" s="168">
        <f t="shared" si="0"/>
        <v>0.67000000000000015</v>
      </c>
      <c r="H48" s="687" t="s">
        <v>238</v>
      </c>
      <c r="I48" s="688"/>
      <c r="J48" s="688"/>
      <c r="K48" s="688"/>
      <c r="L48" s="689"/>
      <c r="M48" s="533" t="s">
        <v>239</v>
      </c>
      <c r="N48" s="500">
        <v>45616</v>
      </c>
      <c r="O48" s="157" t="s">
        <v>87</v>
      </c>
    </row>
    <row r="49" spans="1:15" ht="61.2" customHeight="1" thickBot="1">
      <c r="A49" s="295" t="s">
        <v>88</v>
      </c>
      <c r="B49" s="639" t="str">
        <f t="shared" si="1"/>
        <v>☆</v>
      </c>
      <c r="C49" s="640"/>
      <c r="D49" s="641"/>
      <c r="E49" s="192">
        <v>2.7</v>
      </c>
      <c r="F49" s="76">
        <v>3.44</v>
      </c>
      <c r="G49" s="168">
        <f t="shared" si="0"/>
        <v>0.73999999999999977</v>
      </c>
      <c r="H49" s="635"/>
      <c r="I49" s="636"/>
      <c r="J49" s="636"/>
      <c r="K49" s="636"/>
      <c r="L49" s="637"/>
      <c r="M49" s="293"/>
      <c r="N49" s="294"/>
      <c r="O49" s="157" t="s">
        <v>88</v>
      </c>
    </row>
    <row r="50" spans="1:15" ht="61.2" customHeight="1" thickBot="1">
      <c r="A50" s="295" t="s">
        <v>89</v>
      </c>
      <c r="B50" s="639" t="str">
        <f t="shared" si="1"/>
        <v>☆</v>
      </c>
      <c r="C50" s="640"/>
      <c r="D50" s="641"/>
      <c r="E50" s="76">
        <v>3.26</v>
      </c>
      <c r="F50" s="76">
        <v>4.26</v>
      </c>
      <c r="G50" s="168">
        <f t="shared" si="0"/>
        <v>1</v>
      </c>
      <c r="H50" s="642"/>
      <c r="I50" s="643"/>
      <c r="J50" s="643"/>
      <c r="K50" s="643"/>
      <c r="L50" s="644"/>
      <c r="M50" s="293"/>
      <c r="N50" s="305"/>
      <c r="O50" s="157" t="s">
        <v>89</v>
      </c>
    </row>
    <row r="51" spans="1:15" ht="61.2" customHeight="1" thickBot="1">
      <c r="A51" s="295" t="s">
        <v>90</v>
      </c>
      <c r="B51" s="639" t="str">
        <f t="shared" si="1"/>
        <v>☆</v>
      </c>
      <c r="C51" s="640"/>
      <c r="D51" s="641"/>
      <c r="E51" s="192">
        <v>2.74</v>
      </c>
      <c r="F51" s="76">
        <v>3.85</v>
      </c>
      <c r="G51" s="168">
        <f t="shared" si="0"/>
        <v>1.1099999999999999</v>
      </c>
      <c r="H51" s="635"/>
      <c r="I51" s="636"/>
      <c r="J51" s="636"/>
      <c r="K51" s="636"/>
      <c r="L51" s="637"/>
      <c r="M51" s="293"/>
      <c r="N51" s="294"/>
      <c r="O51" s="157" t="s">
        <v>90</v>
      </c>
    </row>
    <row r="52" spans="1:15" ht="61.2" customHeight="1" thickBot="1">
      <c r="A52" s="295" t="s">
        <v>91</v>
      </c>
      <c r="B52" s="639" t="str">
        <f t="shared" si="1"/>
        <v>☆</v>
      </c>
      <c r="C52" s="640"/>
      <c r="D52" s="641"/>
      <c r="E52" s="192">
        <v>2.1</v>
      </c>
      <c r="F52" s="192">
        <v>2.41</v>
      </c>
      <c r="G52" s="168">
        <f t="shared" si="0"/>
        <v>0.31000000000000005</v>
      </c>
      <c r="H52" s="635"/>
      <c r="I52" s="636"/>
      <c r="J52" s="636"/>
      <c r="K52" s="636"/>
      <c r="L52" s="637"/>
      <c r="M52" s="293"/>
      <c r="N52" s="294"/>
      <c r="O52" s="157" t="s">
        <v>91</v>
      </c>
    </row>
    <row r="53" spans="1:15" ht="61.2" customHeight="1" thickBot="1">
      <c r="A53" s="295" t="s">
        <v>92</v>
      </c>
      <c r="B53" s="639" t="str">
        <f t="shared" si="1"/>
        <v>☆</v>
      </c>
      <c r="C53" s="640"/>
      <c r="D53" s="641"/>
      <c r="E53" s="76">
        <v>3.47</v>
      </c>
      <c r="F53" s="76">
        <v>4.58</v>
      </c>
      <c r="G53" s="168">
        <f t="shared" si="0"/>
        <v>1.1099999999999999</v>
      </c>
      <c r="H53" s="635"/>
      <c r="I53" s="636"/>
      <c r="J53" s="636"/>
      <c r="K53" s="636"/>
      <c r="L53" s="637"/>
      <c r="M53" s="271"/>
      <c r="N53" s="294"/>
      <c r="O53" s="157" t="s">
        <v>92</v>
      </c>
    </row>
    <row r="54" spans="1:15" ht="61.2" customHeight="1" thickBot="1">
      <c r="A54" s="295" t="s">
        <v>93</v>
      </c>
      <c r="B54" s="639" t="str">
        <f t="shared" si="1"/>
        <v>☆</v>
      </c>
      <c r="C54" s="640"/>
      <c r="D54" s="641"/>
      <c r="E54" s="192">
        <v>2.57</v>
      </c>
      <c r="F54" s="192">
        <v>2.61</v>
      </c>
      <c r="G54" s="168">
        <f t="shared" si="0"/>
        <v>4.0000000000000036E-2</v>
      </c>
      <c r="H54" s="635"/>
      <c r="I54" s="636"/>
      <c r="J54" s="636"/>
      <c r="K54" s="636"/>
      <c r="L54" s="637"/>
      <c r="M54" s="293"/>
      <c r="N54" s="294"/>
      <c r="O54" s="157" t="s">
        <v>93</v>
      </c>
    </row>
    <row r="55" spans="1:15" ht="61.2" customHeight="1" thickBot="1">
      <c r="A55" s="295" t="s">
        <v>94</v>
      </c>
      <c r="B55" s="639" t="str">
        <f t="shared" si="1"/>
        <v>☆</v>
      </c>
      <c r="C55" s="640"/>
      <c r="D55" s="641"/>
      <c r="E55" s="192">
        <v>2.65</v>
      </c>
      <c r="F55" s="76">
        <v>3.13</v>
      </c>
      <c r="G55" s="168">
        <f t="shared" si="0"/>
        <v>0.48</v>
      </c>
      <c r="H55" s="635"/>
      <c r="I55" s="636"/>
      <c r="J55" s="636"/>
      <c r="K55" s="636"/>
      <c r="L55" s="637"/>
      <c r="M55" s="293"/>
      <c r="N55" s="294"/>
      <c r="O55" s="157" t="s">
        <v>94</v>
      </c>
    </row>
    <row r="56" spans="1:15" ht="61.2" customHeight="1" thickBot="1">
      <c r="A56" s="295" t="s">
        <v>95</v>
      </c>
      <c r="B56" s="639" t="str">
        <f t="shared" si="1"/>
        <v>☆</v>
      </c>
      <c r="C56" s="640"/>
      <c r="D56" s="641"/>
      <c r="E56" s="192">
        <v>2.82</v>
      </c>
      <c r="F56" s="76">
        <v>4</v>
      </c>
      <c r="G56" s="168">
        <f t="shared" si="0"/>
        <v>1.1800000000000002</v>
      </c>
      <c r="H56" s="635"/>
      <c r="I56" s="636"/>
      <c r="J56" s="636"/>
      <c r="K56" s="636"/>
      <c r="L56" s="637"/>
      <c r="M56" s="293"/>
      <c r="N56" s="294"/>
      <c r="O56" s="157" t="s">
        <v>95</v>
      </c>
    </row>
    <row r="57" spans="1:15" ht="61.2" customHeight="1" thickBot="1">
      <c r="A57" s="295" t="s">
        <v>96</v>
      </c>
      <c r="B57" s="639" t="str">
        <f t="shared" si="1"/>
        <v>☆</v>
      </c>
      <c r="C57" s="640"/>
      <c r="D57" s="641"/>
      <c r="E57" s="192">
        <v>2.98</v>
      </c>
      <c r="F57" s="76">
        <v>3.98</v>
      </c>
      <c r="G57" s="168">
        <f t="shared" si="0"/>
        <v>1</v>
      </c>
      <c r="H57" s="642"/>
      <c r="I57" s="643"/>
      <c r="J57" s="643"/>
      <c r="K57" s="643"/>
      <c r="L57" s="644"/>
      <c r="M57" s="293"/>
      <c r="N57" s="294"/>
      <c r="O57" s="157" t="s">
        <v>96</v>
      </c>
    </row>
    <row r="58" spans="1:15" ht="61.2" customHeight="1" thickBot="1">
      <c r="A58" s="295" t="s">
        <v>97</v>
      </c>
      <c r="B58" s="639" t="str">
        <f t="shared" si="1"/>
        <v>☆</v>
      </c>
      <c r="C58" s="640"/>
      <c r="D58" s="641"/>
      <c r="E58" s="76">
        <v>4.43</v>
      </c>
      <c r="F58" s="76">
        <v>5.09</v>
      </c>
      <c r="G58" s="168">
        <f t="shared" si="0"/>
        <v>0.66000000000000014</v>
      </c>
      <c r="H58" s="635"/>
      <c r="I58" s="636"/>
      <c r="J58" s="636"/>
      <c r="K58" s="636"/>
      <c r="L58" s="637"/>
      <c r="M58" s="293"/>
      <c r="N58" s="294"/>
      <c r="O58" s="157" t="s">
        <v>97</v>
      </c>
    </row>
    <row r="59" spans="1:15" ht="61.2" customHeight="1" thickBot="1">
      <c r="A59" s="295" t="s">
        <v>98</v>
      </c>
      <c r="B59" s="639" t="str">
        <f t="shared" si="1"/>
        <v>☆</v>
      </c>
      <c r="C59" s="640"/>
      <c r="D59" s="641"/>
      <c r="E59" s="192">
        <v>2.82</v>
      </c>
      <c r="F59" s="76">
        <v>3.32</v>
      </c>
      <c r="G59" s="168">
        <f t="shared" si="0"/>
        <v>0.5</v>
      </c>
      <c r="H59" s="635"/>
      <c r="I59" s="636"/>
      <c r="J59" s="636"/>
      <c r="K59" s="636"/>
      <c r="L59" s="637"/>
      <c r="M59" s="293"/>
      <c r="N59" s="294"/>
      <c r="O59" s="157" t="s">
        <v>98</v>
      </c>
    </row>
    <row r="60" spans="1:15" ht="61.2" customHeight="1" thickBot="1">
      <c r="A60" s="295" t="s">
        <v>99</v>
      </c>
      <c r="B60" s="639" t="str">
        <f t="shared" si="1"/>
        <v>☆</v>
      </c>
      <c r="C60" s="640"/>
      <c r="D60" s="641"/>
      <c r="E60" s="76">
        <v>3.08</v>
      </c>
      <c r="F60" s="76">
        <v>3.72</v>
      </c>
      <c r="G60" s="168">
        <f t="shared" si="0"/>
        <v>0.64000000000000012</v>
      </c>
      <c r="H60" s="635"/>
      <c r="I60" s="636"/>
      <c r="J60" s="636"/>
      <c r="K60" s="636"/>
      <c r="L60" s="637"/>
      <c r="M60" s="293"/>
      <c r="N60" s="294"/>
      <c r="O60" s="157" t="s">
        <v>99</v>
      </c>
    </row>
    <row r="61" spans="1:15" ht="61.2" customHeight="1" thickBot="1">
      <c r="A61" s="295" t="s">
        <v>100</v>
      </c>
      <c r="B61" s="639" t="str">
        <f t="shared" si="1"/>
        <v>☆</v>
      </c>
      <c r="C61" s="640"/>
      <c r="D61" s="641"/>
      <c r="E61" s="238">
        <v>1.48</v>
      </c>
      <c r="F61" s="238">
        <v>1.92</v>
      </c>
      <c r="G61" s="168">
        <f t="shared" si="0"/>
        <v>0.43999999999999995</v>
      </c>
      <c r="H61" s="635"/>
      <c r="I61" s="636"/>
      <c r="J61" s="636"/>
      <c r="K61" s="636"/>
      <c r="L61" s="637"/>
      <c r="M61" s="293"/>
      <c r="N61" s="294"/>
      <c r="O61" s="157" t="s">
        <v>100</v>
      </c>
    </row>
    <row r="62" spans="1:15" ht="61.2" customHeight="1" thickBot="1">
      <c r="A62" s="295" t="s">
        <v>101</v>
      </c>
      <c r="B62" s="639" t="str">
        <f t="shared" si="1"/>
        <v>☆</v>
      </c>
      <c r="C62" s="640"/>
      <c r="D62" s="641"/>
      <c r="E62" s="76">
        <v>3.4</v>
      </c>
      <c r="F62" s="76">
        <v>4.5</v>
      </c>
      <c r="G62" s="168">
        <f t="shared" si="0"/>
        <v>1.1000000000000001</v>
      </c>
      <c r="H62" s="635"/>
      <c r="I62" s="636"/>
      <c r="J62" s="636"/>
      <c r="K62" s="636"/>
      <c r="L62" s="637"/>
      <c r="M62" s="499"/>
      <c r="N62" s="294"/>
      <c r="O62" s="157" t="s">
        <v>101</v>
      </c>
    </row>
    <row r="63" spans="1:15" ht="61.2" customHeight="1" thickBot="1">
      <c r="A63" s="295" t="s">
        <v>102</v>
      </c>
      <c r="B63" s="639" t="str">
        <f t="shared" si="1"/>
        <v>☆</v>
      </c>
      <c r="C63" s="640"/>
      <c r="D63" s="641"/>
      <c r="E63" s="192">
        <v>1.48</v>
      </c>
      <c r="F63" s="192">
        <v>1.87</v>
      </c>
      <c r="G63" s="168">
        <f t="shared" si="0"/>
        <v>0.39000000000000012</v>
      </c>
      <c r="H63" s="635"/>
      <c r="I63" s="636"/>
      <c r="J63" s="636"/>
      <c r="K63" s="636"/>
      <c r="L63" s="637"/>
      <c r="M63" s="255"/>
      <c r="N63" s="294"/>
      <c r="O63" s="157" t="s">
        <v>102</v>
      </c>
    </row>
    <row r="64" spans="1:15" ht="61.2" customHeight="1" thickBot="1">
      <c r="A64" s="295" t="s">
        <v>103</v>
      </c>
      <c r="B64" s="639" t="str">
        <f t="shared" si="1"/>
        <v>☆</v>
      </c>
      <c r="C64" s="640"/>
      <c r="D64" s="641"/>
      <c r="E64" s="192">
        <v>1.0900000000000001</v>
      </c>
      <c r="F64" s="192">
        <v>1.95</v>
      </c>
      <c r="G64" s="168">
        <f t="shared" si="0"/>
        <v>0.85999999999999988</v>
      </c>
      <c r="H64" s="645"/>
      <c r="I64" s="646"/>
      <c r="J64" s="646"/>
      <c r="K64" s="646"/>
      <c r="L64" s="647"/>
      <c r="M64" s="293"/>
      <c r="N64" s="294"/>
      <c r="O64" s="157" t="s">
        <v>103</v>
      </c>
    </row>
    <row r="65" spans="1:18" ht="61.2" customHeight="1" thickBot="1">
      <c r="A65" s="295" t="s">
        <v>104</v>
      </c>
      <c r="B65" s="639" t="str">
        <f t="shared" si="1"/>
        <v>☆</v>
      </c>
      <c r="C65" s="640"/>
      <c r="D65" s="641"/>
      <c r="E65" s="76">
        <v>4.76</v>
      </c>
      <c r="F65" s="76">
        <v>5.69</v>
      </c>
      <c r="G65" s="168">
        <f t="shared" si="0"/>
        <v>0.9300000000000006</v>
      </c>
      <c r="H65" s="642"/>
      <c r="I65" s="643"/>
      <c r="J65" s="643"/>
      <c r="K65" s="643"/>
      <c r="L65" s="644"/>
      <c r="M65" s="456"/>
      <c r="N65" s="294"/>
      <c r="O65" s="157" t="s">
        <v>104</v>
      </c>
    </row>
    <row r="66" spans="1:18" ht="61.2" customHeight="1" thickBot="1">
      <c r="A66" s="295" t="s">
        <v>105</v>
      </c>
      <c r="B66" s="639" t="str">
        <f t="shared" si="1"/>
        <v>☆☆</v>
      </c>
      <c r="C66" s="640"/>
      <c r="D66" s="641"/>
      <c r="E66" s="232">
        <v>7.03</v>
      </c>
      <c r="F66" s="232">
        <v>8.64</v>
      </c>
      <c r="G66" s="168">
        <f t="shared" si="0"/>
        <v>1.6100000000000003</v>
      </c>
      <c r="H66" s="642"/>
      <c r="I66" s="643"/>
      <c r="J66" s="643"/>
      <c r="K66" s="643"/>
      <c r="L66" s="644"/>
      <c r="M66" s="461"/>
      <c r="N66" s="305"/>
      <c r="O66" s="157" t="s">
        <v>105</v>
      </c>
    </row>
    <row r="67" spans="1:18" ht="61.2" customHeight="1" thickBot="1">
      <c r="A67" s="295" t="s">
        <v>106</v>
      </c>
      <c r="B67" s="639" t="str">
        <f t="shared" si="1"/>
        <v>★</v>
      </c>
      <c r="C67" s="640"/>
      <c r="D67" s="641"/>
      <c r="E67" s="76">
        <v>5.36</v>
      </c>
      <c r="F67" s="76">
        <v>4.72</v>
      </c>
      <c r="G67" s="168">
        <f t="shared" si="0"/>
        <v>-0.64000000000000057</v>
      </c>
      <c r="H67" s="635"/>
      <c r="I67" s="636"/>
      <c r="J67" s="636"/>
      <c r="K67" s="636"/>
      <c r="L67" s="637"/>
      <c r="M67" s="293"/>
      <c r="N67" s="294"/>
      <c r="O67" s="157" t="s">
        <v>106</v>
      </c>
    </row>
    <row r="68" spans="1:18" ht="61.2" customHeight="1" thickBot="1">
      <c r="A68" s="303" t="s">
        <v>107</v>
      </c>
      <c r="B68" s="639" t="str">
        <f t="shared" si="1"/>
        <v>☆</v>
      </c>
      <c r="C68" s="640"/>
      <c r="D68" s="641"/>
      <c r="E68" s="192">
        <v>2.35</v>
      </c>
      <c r="F68" s="76">
        <v>3.25</v>
      </c>
      <c r="G68" s="168">
        <f t="shared" si="0"/>
        <v>0.89999999999999991</v>
      </c>
      <c r="H68" s="635"/>
      <c r="I68" s="636"/>
      <c r="J68" s="636"/>
      <c r="K68" s="636"/>
      <c r="L68" s="637"/>
      <c r="M68" s="293"/>
      <c r="N68" s="294"/>
      <c r="O68" s="157" t="s">
        <v>107</v>
      </c>
    </row>
    <row r="69" spans="1:18" ht="61.2" customHeight="1" thickBot="1">
      <c r="A69" s="297" t="s">
        <v>108</v>
      </c>
      <c r="B69" s="639" t="str">
        <f t="shared" ref="B69:B70" si="2">IF(G69&gt;5,"☆☆☆☆",IF(AND(G69&gt;=2.39,G69&lt;5),"☆☆☆",IF(AND(G69&gt;=1.39,G69&lt;2.4),"☆☆",IF(AND(G69&gt;0,G69&lt;1.4),"☆",IF(AND(G69&gt;=-1.39,G69&lt;0),"★",IF(AND(G69&gt;=-2.39,G69&lt;-1.4),"★★",IF(AND(G69&gt;=-3.39,G69&lt;-2.4),"★★★")))))))</f>
        <v>★</v>
      </c>
      <c r="C69" s="640"/>
      <c r="D69" s="641"/>
      <c r="E69" s="238">
        <v>1.72</v>
      </c>
      <c r="F69" s="238">
        <v>1.53</v>
      </c>
      <c r="G69" s="168">
        <f t="shared" si="0"/>
        <v>-0.18999999999999995</v>
      </c>
      <c r="H69" s="642" t="s">
        <v>41</v>
      </c>
      <c r="I69" s="643"/>
      <c r="J69" s="643"/>
      <c r="K69" s="643"/>
      <c r="L69" s="644"/>
      <c r="M69" s="293"/>
      <c r="N69" s="294"/>
      <c r="O69" s="157" t="s">
        <v>108</v>
      </c>
    </row>
    <row r="70" spans="1:18" ht="61.2" customHeight="1" thickBot="1">
      <c r="A70" s="306" t="s">
        <v>109</v>
      </c>
      <c r="B70" s="639" t="str">
        <f t="shared" si="2"/>
        <v>☆</v>
      </c>
      <c r="C70" s="640"/>
      <c r="D70" s="641"/>
      <c r="E70" s="459">
        <v>2.4500000000000002</v>
      </c>
      <c r="F70" s="76">
        <v>3.18</v>
      </c>
      <c r="G70" s="168">
        <f t="shared" si="0"/>
        <v>0.73</v>
      </c>
      <c r="H70" s="635"/>
      <c r="I70" s="636"/>
      <c r="J70" s="636"/>
      <c r="K70" s="636"/>
      <c r="L70" s="637"/>
      <c r="M70" s="307"/>
      <c r="N70" s="294"/>
      <c r="O70" s="157"/>
    </row>
    <row r="71" spans="1:18" ht="42.75" customHeight="1" thickBot="1">
      <c r="A71" s="128"/>
      <c r="B71" s="128"/>
      <c r="C71" s="128"/>
      <c r="D71" s="128"/>
      <c r="E71" s="678"/>
      <c r="F71" s="678"/>
      <c r="G71" s="678"/>
      <c r="H71" s="678"/>
      <c r="I71" s="678"/>
      <c r="J71" s="678"/>
      <c r="K71" s="678"/>
      <c r="L71" s="678"/>
      <c r="M71" s="38">
        <f>COUNTIF(E24:E70,"&gt;=10")</f>
        <v>0</v>
      </c>
      <c r="N71" s="38">
        <f>COUNTIF(F24:F70,"&gt;=10")</f>
        <v>0</v>
      </c>
      <c r="O71" s="38" t="s">
        <v>3</v>
      </c>
    </row>
    <row r="72" spans="1:18" ht="36.75" customHeight="1" thickBot="1">
      <c r="A72" s="308" t="s">
        <v>17</v>
      </c>
      <c r="B72" s="309"/>
      <c r="C72" s="310"/>
      <c r="D72" s="310"/>
      <c r="E72" s="679" t="s">
        <v>110</v>
      </c>
      <c r="F72" s="679"/>
      <c r="G72" s="679"/>
      <c r="H72" s="680" t="s">
        <v>111</v>
      </c>
      <c r="I72" s="681"/>
      <c r="J72" s="309"/>
      <c r="K72" s="311"/>
      <c r="L72" s="311"/>
      <c r="M72" s="312"/>
      <c r="N72" s="313"/>
    </row>
    <row r="73" spans="1:18" ht="36.75" customHeight="1" thickBot="1">
      <c r="A73" s="50"/>
      <c r="B73" s="129"/>
      <c r="C73" s="684" t="s">
        <v>112</v>
      </c>
      <c r="D73" s="685"/>
      <c r="E73" s="685"/>
      <c r="F73" s="686"/>
      <c r="G73" s="314">
        <f>+F70</f>
        <v>3.18</v>
      </c>
      <c r="H73" s="315" t="s">
        <v>113</v>
      </c>
      <c r="I73" s="682">
        <f>+G70</f>
        <v>0.73</v>
      </c>
      <c r="J73" s="683"/>
      <c r="K73" s="130"/>
      <c r="L73" s="130"/>
      <c r="M73" s="131"/>
      <c r="N73" s="51"/>
    </row>
    <row r="74" spans="1:18" ht="36.75" customHeight="1" thickBot="1">
      <c r="A74" s="50"/>
      <c r="B74" s="129"/>
      <c r="C74" s="648" t="s">
        <v>114</v>
      </c>
      <c r="D74" s="649"/>
      <c r="E74" s="649"/>
      <c r="F74" s="650"/>
      <c r="G74" s="316">
        <f>+F35</f>
        <v>3.68</v>
      </c>
      <c r="H74" s="317" t="s">
        <v>115</v>
      </c>
      <c r="I74" s="651">
        <f>+G35</f>
        <v>1.2200000000000002</v>
      </c>
      <c r="J74" s="652"/>
      <c r="K74" s="130"/>
      <c r="L74" s="130"/>
      <c r="M74" s="131"/>
      <c r="N74" s="51"/>
      <c r="R74" s="318" t="s">
        <v>17</v>
      </c>
    </row>
    <row r="75" spans="1:18" ht="36.75" customHeight="1" thickBot="1">
      <c r="A75" s="50"/>
      <c r="B75" s="129"/>
      <c r="C75" s="653" t="s">
        <v>116</v>
      </c>
      <c r="D75" s="654"/>
      <c r="E75" s="654"/>
      <c r="F75" s="319" t="str">
        <f>VLOOKUP(G75,F:P,10,0)</f>
        <v>大分県</v>
      </c>
      <c r="G75" s="320">
        <f>MAX(F23:F69)</f>
        <v>8.64</v>
      </c>
      <c r="H75" s="655" t="s">
        <v>117</v>
      </c>
      <c r="I75" s="656"/>
      <c r="J75" s="656"/>
      <c r="K75" s="321">
        <f>+N71</f>
        <v>0</v>
      </c>
      <c r="L75" s="322" t="s">
        <v>118</v>
      </c>
      <c r="M75" s="323">
        <f>N71-M71</f>
        <v>0</v>
      </c>
      <c r="N75" s="51"/>
      <c r="R75" s="147"/>
    </row>
    <row r="76" spans="1:18" ht="36.75" customHeight="1" thickBot="1">
      <c r="A76" s="52"/>
      <c r="B76" s="53"/>
      <c r="C76" s="53"/>
      <c r="D76" s="53"/>
      <c r="E76" s="53"/>
      <c r="F76" s="53"/>
      <c r="G76" s="53"/>
      <c r="H76" s="53"/>
      <c r="I76" s="53"/>
      <c r="J76" s="53"/>
      <c r="K76" s="54"/>
      <c r="L76" s="54"/>
      <c r="M76" s="55"/>
      <c r="N76" s="56"/>
      <c r="R76" s="147"/>
    </row>
    <row r="77" spans="1:18" ht="30.75" customHeight="1">
      <c r="A77" s="67"/>
      <c r="B77" s="67"/>
      <c r="C77" s="67"/>
      <c r="D77" s="67"/>
      <c r="E77" s="67"/>
      <c r="F77" s="67"/>
      <c r="G77" s="67"/>
      <c r="H77" s="67"/>
      <c r="I77" s="67"/>
      <c r="J77" s="67"/>
      <c r="K77" s="132"/>
      <c r="L77" s="132"/>
      <c r="M77" s="133"/>
      <c r="N77" s="134"/>
      <c r="R77" s="148"/>
    </row>
    <row r="78" spans="1:18" ht="30.75" customHeight="1" thickBot="1">
      <c r="A78" s="135"/>
      <c r="B78" s="135"/>
      <c r="C78" s="135"/>
      <c r="D78" s="135"/>
      <c r="E78" s="135"/>
      <c r="F78" s="135"/>
      <c r="G78" s="135"/>
      <c r="H78" s="135"/>
      <c r="I78" s="135"/>
      <c r="J78" s="135"/>
      <c r="K78" s="136"/>
      <c r="L78" s="136"/>
      <c r="M78" s="256"/>
      <c r="N78" s="135"/>
    </row>
    <row r="79" spans="1:18" ht="24.75" customHeight="1" thickTop="1">
      <c r="A79" s="657">
        <v>1</v>
      </c>
      <c r="B79" s="660" t="s">
        <v>119</v>
      </c>
      <c r="C79" s="661"/>
      <c r="D79" s="661"/>
      <c r="E79" s="661"/>
      <c r="F79" s="662"/>
      <c r="G79" s="669" t="s">
        <v>120</v>
      </c>
      <c r="H79" s="670"/>
      <c r="I79" s="670"/>
      <c r="J79" s="670"/>
      <c r="K79" s="670"/>
      <c r="L79" s="670"/>
      <c r="M79" s="670"/>
      <c r="N79" s="671"/>
    </row>
    <row r="80" spans="1:18" ht="24.75" customHeight="1">
      <c r="A80" s="658"/>
      <c r="B80" s="663"/>
      <c r="C80" s="664"/>
      <c r="D80" s="664"/>
      <c r="E80" s="664"/>
      <c r="F80" s="665"/>
      <c r="G80" s="672"/>
      <c r="H80" s="673"/>
      <c r="I80" s="673"/>
      <c r="J80" s="673"/>
      <c r="K80" s="673"/>
      <c r="L80" s="673"/>
      <c r="M80" s="673"/>
      <c r="N80" s="674"/>
      <c r="O80" s="137" t="s">
        <v>3</v>
      </c>
      <c r="P80" s="137"/>
    </row>
    <row r="81" spans="1:16" ht="24.75" customHeight="1">
      <c r="A81" s="658"/>
      <c r="B81" s="663"/>
      <c r="C81" s="664"/>
      <c r="D81" s="664"/>
      <c r="E81" s="664"/>
      <c r="F81" s="665"/>
      <c r="G81" s="672"/>
      <c r="H81" s="673"/>
      <c r="I81" s="673"/>
      <c r="J81" s="673"/>
      <c r="K81" s="673"/>
      <c r="L81" s="673"/>
      <c r="M81" s="673"/>
      <c r="N81" s="674"/>
      <c r="O81" s="137" t="s">
        <v>17</v>
      </c>
      <c r="P81" s="137" t="s">
        <v>121</v>
      </c>
    </row>
    <row r="82" spans="1:16" ht="24.75" customHeight="1">
      <c r="A82" s="658"/>
      <c r="B82" s="663"/>
      <c r="C82" s="664"/>
      <c r="D82" s="664"/>
      <c r="E82" s="664"/>
      <c r="F82" s="665"/>
      <c r="G82" s="672"/>
      <c r="H82" s="673"/>
      <c r="I82" s="673"/>
      <c r="J82" s="673"/>
      <c r="K82" s="673"/>
      <c r="L82" s="673"/>
      <c r="M82" s="673"/>
      <c r="N82" s="674"/>
      <c r="O82" s="138"/>
      <c r="P82" s="137"/>
    </row>
    <row r="83" spans="1:16" ht="46.2" customHeight="1" thickBot="1">
      <c r="A83" s="659"/>
      <c r="B83" s="666"/>
      <c r="C83" s="667"/>
      <c r="D83" s="667"/>
      <c r="E83" s="667"/>
      <c r="F83" s="668"/>
      <c r="G83" s="675"/>
      <c r="H83" s="676"/>
      <c r="I83" s="676"/>
      <c r="J83" s="676"/>
      <c r="K83" s="676"/>
      <c r="L83" s="676"/>
      <c r="M83" s="676"/>
      <c r="N83" s="677"/>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2:L42"/>
    <mergeCell ref="B42:D42"/>
    <mergeCell ref="B49:D49"/>
    <mergeCell ref="H49:L49"/>
    <mergeCell ref="H41:L41"/>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s>
  <phoneticPr fontId="83"/>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88BC3-503F-45A7-97CC-0BCF878740E7}">
  <dimension ref="A1:W55"/>
  <sheetViews>
    <sheetView view="pageBreakPreview" zoomScaleNormal="100" zoomScaleSheetLayoutView="100" workbookViewId="0">
      <selection activeCell="L30" sqref="L30"/>
    </sheetView>
  </sheetViews>
  <sheetFormatPr defaultRowHeight="13.2"/>
  <cols>
    <col min="2" max="2" width="36.109375" customWidth="1"/>
    <col min="3" max="3" width="13" customWidth="1"/>
    <col min="4" max="4" width="18.88671875" style="594" customWidth="1"/>
    <col min="5" max="5" width="16" customWidth="1"/>
    <col min="6" max="6" width="3" customWidth="1"/>
    <col min="7" max="7" width="22.5546875" customWidth="1"/>
    <col min="8" max="8" width="15.44140625" customWidth="1"/>
    <col min="9" max="9" width="14.6640625" customWidth="1"/>
    <col min="10" max="10" width="3.33203125" customWidth="1"/>
    <col min="11" max="11" width="3.88671875" customWidth="1"/>
  </cols>
  <sheetData>
    <row r="1" spans="1:23" ht="13.8" thickBot="1">
      <c r="A1" s="531"/>
      <c r="B1" s="531"/>
      <c r="C1" s="531"/>
      <c r="D1" s="586"/>
      <c r="E1" s="531"/>
      <c r="F1" s="531"/>
      <c r="G1" s="531"/>
      <c r="H1" s="531"/>
      <c r="I1" s="531"/>
      <c r="J1" s="531"/>
      <c r="K1" s="531"/>
      <c r="L1" s="531"/>
      <c r="M1" s="531"/>
      <c r="N1" s="531"/>
      <c r="O1" s="531"/>
      <c r="P1" s="531"/>
      <c r="Q1" s="531"/>
      <c r="R1" s="531"/>
      <c r="S1" s="531"/>
      <c r="T1" s="531"/>
      <c r="U1" s="531"/>
      <c r="V1" s="531"/>
      <c r="W1" s="531"/>
    </row>
    <row r="2" spans="1:23" ht="24" thickBot="1">
      <c r="A2" s="531"/>
      <c r="B2" s="729" t="s">
        <v>444</v>
      </c>
      <c r="C2" s="730"/>
      <c r="D2" s="852"/>
      <c r="E2" s="853" t="s">
        <v>445</v>
      </c>
      <c r="F2" s="531"/>
      <c r="G2" s="531"/>
      <c r="H2" s="531"/>
      <c r="I2" s="531"/>
      <c r="J2" s="531"/>
      <c r="K2" s="531"/>
      <c r="L2" s="531"/>
      <c r="M2" s="531"/>
      <c r="N2" s="531"/>
      <c r="O2" s="531"/>
      <c r="P2" s="531"/>
      <c r="Q2" s="531"/>
      <c r="R2" s="531"/>
      <c r="S2" s="531"/>
      <c r="T2" s="531"/>
      <c r="U2" s="531"/>
      <c r="V2" s="531"/>
      <c r="W2" s="531"/>
    </row>
    <row r="3" spans="1:23" ht="13.8" thickBot="1">
      <c r="A3" s="531"/>
      <c r="B3" s="731"/>
      <c r="C3" s="731"/>
      <c r="D3" s="731"/>
      <c r="E3" s="854"/>
      <c r="F3" s="854"/>
      <c r="G3" s="854"/>
      <c r="H3" s="854"/>
      <c r="I3" s="854"/>
      <c r="J3" s="854"/>
      <c r="K3" s="854"/>
      <c r="L3" s="531"/>
      <c r="M3" s="531"/>
      <c r="N3" s="531"/>
      <c r="O3" s="531"/>
      <c r="P3" s="531"/>
      <c r="Q3" s="531"/>
      <c r="R3" s="531"/>
      <c r="S3" s="531"/>
      <c r="T3" s="531"/>
      <c r="U3" s="531"/>
      <c r="V3" s="531"/>
      <c r="W3" s="531"/>
    </row>
    <row r="4" spans="1:23" ht="16.8" thickTop="1">
      <c r="A4" s="531"/>
      <c r="B4" s="587" t="s">
        <v>446</v>
      </c>
      <c r="C4" s="588"/>
      <c r="D4" s="589"/>
      <c r="E4" s="590"/>
      <c r="F4" s="590"/>
      <c r="G4" s="591"/>
      <c r="H4" s="531"/>
      <c r="I4" s="531"/>
      <c r="J4" s="531"/>
      <c r="K4" s="531"/>
    </row>
    <row r="5" spans="1:23">
      <c r="A5" s="531"/>
      <c r="B5" s="592"/>
      <c r="C5" s="531"/>
      <c r="D5" s="586"/>
      <c r="E5" s="531"/>
      <c r="F5" s="531"/>
      <c r="G5" s="593"/>
      <c r="H5" s="531"/>
      <c r="I5" s="531"/>
      <c r="J5" s="531"/>
      <c r="K5" s="531"/>
    </row>
    <row r="6" spans="1:23">
      <c r="A6" s="531"/>
      <c r="B6" s="855" t="s">
        <v>447</v>
      </c>
      <c r="C6" s="856"/>
      <c r="D6" s="857"/>
      <c r="E6" s="856"/>
      <c r="F6" s="856"/>
      <c r="G6" s="858"/>
      <c r="H6" s="531"/>
      <c r="I6" s="531"/>
      <c r="J6" s="531"/>
      <c r="K6" s="531"/>
    </row>
    <row r="7" spans="1:23">
      <c r="A7" s="531"/>
      <c r="B7" s="859" t="s">
        <v>228</v>
      </c>
      <c r="C7" s="856"/>
      <c r="D7" s="857"/>
      <c r="E7" s="856"/>
      <c r="F7" s="856"/>
      <c r="G7" s="858"/>
      <c r="H7" s="531"/>
      <c r="I7" s="531"/>
      <c r="J7" s="531"/>
      <c r="K7" s="531"/>
    </row>
    <row r="8" spans="1:23">
      <c r="A8" s="531"/>
      <c r="B8" s="860" t="s">
        <v>448</v>
      </c>
      <c r="C8" s="856"/>
      <c r="D8" s="857"/>
      <c r="E8" s="856"/>
      <c r="F8" s="856"/>
      <c r="G8" s="858"/>
      <c r="H8" s="531"/>
      <c r="I8" s="531"/>
      <c r="J8" s="531"/>
      <c r="K8" s="531"/>
    </row>
    <row r="9" spans="1:23" ht="13.8" thickBot="1">
      <c r="A9" s="531"/>
      <c r="B9" s="861"/>
      <c r="C9" s="862"/>
      <c r="D9" s="863"/>
      <c r="E9" s="862"/>
      <c r="F9" s="862"/>
      <c r="G9" s="864"/>
      <c r="H9" s="531"/>
      <c r="I9" s="531"/>
      <c r="J9" s="531"/>
      <c r="K9" s="531"/>
    </row>
    <row r="10" spans="1:23" ht="13.8" thickTop="1">
      <c r="A10" s="531"/>
      <c r="B10" s="865"/>
      <c r="C10" s="590"/>
      <c r="D10" s="589"/>
      <c r="E10" s="590"/>
      <c r="F10" s="590"/>
      <c r="G10" s="866"/>
      <c r="H10" s="531"/>
      <c r="I10" s="531"/>
      <c r="J10" s="531"/>
      <c r="K10" s="531"/>
    </row>
    <row r="11" spans="1:23">
      <c r="A11" s="531"/>
      <c r="B11" s="867" t="s">
        <v>449</v>
      </c>
      <c r="C11" s="531"/>
      <c r="D11" s="586"/>
      <c r="E11" s="531"/>
      <c r="F11" s="531"/>
      <c r="G11" s="868"/>
      <c r="H11" s="531"/>
      <c r="I11" s="531"/>
      <c r="J11" s="531"/>
      <c r="K11" s="531"/>
    </row>
    <row r="12" spans="1:23" ht="14.4">
      <c r="A12" s="531"/>
      <c r="B12" s="869" t="s">
        <v>450</v>
      </c>
      <c r="C12" s="531"/>
      <c r="D12" s="586"/>
      <c r="E12" s="531"/>
      <c r="F12" s="531"/>
      <c r="G12" s="868"/>
      <c r="H12" s="531"/>
      <c r="I12" s="531"/>
      <c r="J12" s="531"/>
      <c r="K12" s="531"/>
    </row>
    <row r="13" spans="1:23">
      <c r="A13" s="531"/>
      <c r="B13" s="869" t="s">
        <v>451</v>
      </c>
      <c r="C13" s="531"/>
      <c r="D13" s="586"/>
      <c r="E13" s="531"/>
      <c r="F13" s="531"/>
      <c r="G13" s="868"/>
      <c r="H13" s="531"/>
      <c r="I13" s="531"/>
      <c r="J13" s="531"/>
      <c r="K13" s="531"/>
    </row>
    <row r="14" spans="1:23">
      <c r="A14" s="531"/>
      <c r="B14" s="869" t="s">
        <v>452</v>
      </c>
      <c r="C14" s="531"/>
      <c r="D14" s="586"/>
      <c r="E14" s="531"/>
      <c r="F14" s="531"/>
      <c r="G14" s="868"/>
      <c r="H14" s="531"/>
      <c r="I14" s="531"/>
      <c r="J14" s="531"/>
      <c r="K14" s="531"/>
    </row>
    <row r="15" spans="1:23">
      <c r="A15" s="531"/>
      <c r="B15" s="867"/>
      <c r="C15" s="531"/>
      <c r="D15" s="586"/>
      <c r="E15" s="531"/>
      <c r="F15" s="531"/>
      <c r="G15" s="868"/>
      <c r="H15" s="531"/>
      <c r="I15" s="531"/>
      <c r="J15" s="531"/>
      <c r="K15" s="531"/>
    </row>
    <row r="16" spans="1:23" ht="16.2">
      <c r="A16" s="531"/>
      <c r="B16" s="870" t="s">
        <v>453</v>
      </c>
      <c r="C16" s="531"/>
      <c r="D16" s="586"/>
      <c r="E16" s="531"/>
      <c r="F16" s="531"/>
      <c r="G16" s="868"/>
      <c r="H16" s="531"/>
      <c r="I16" s="531"/>
      <c r="J16" s="531"/>
      <c r="K16" s="531"/>
    </row>
    <row r="17" spans="1:11" ht="13.8" thickBot="1">
      <c r="A17" s="531"/>
      <c r="B17" s="871"/>
      <c r="C17" s="872"/>
      <c r="D17" s="873"/>
      <c r="E17" s="872"/>
      <c r="F17" s="872"/>
      <c r="G17" s="874"/>
      <c r="H17" s="531"/>
      <c r="I17" s="531"/>
      <c r="J17" s="531"/>
      <c r="K17" s="531"/>
    </row>
    <row r="18" spans="1:11">
      <c r="A18" s="531"/>
      <c r="B18" s="531"/>
      <c r="C18" s="531"/>
      <c r="D18" s="586"/>
      <c r="E18" s="531"/>
      <c r="F18" s="531"/>
      <c r="G18" s="531"/>
      <c r="H18" s="531"/>
      <c r="I18" s="531"/>
      <c r="J18" s="531"/>
      <c r="K18" s="531"/>
    </row>
    <row r="19" spans="1:11">
      <c r="C19" s="531"/>
      <c r="D19" s="586"/>
      <c r="E19" s="531"/>
      <c r="F19" s="531"/>
      <c r="G19" s="531"/>
      <c r="H19" s="531"/>
      <c r="I19" s="531"/>
      <c r="J19" s="531"/>
      <c r="K19" s="531"/>
    </row>
    <row r="20" spans="1:11">
      <c r="A20" s="531"/>
      <c r="B20" s="531"/>
      <c r="C20" s="531"/>
      <c r="D20" s="586"/>
      <c r="E20" s="531"/>
      <c r="F20" s="531"/>
      <c r="G20" s="531"/>
      <c r="H20" s="531"/>
      <c r="I20" s="531"/>
      <c r="J20" s="531"/>
      <c r="K20" s="531"/>
    </row>
    <row r="21" spans="1:11">
      <c r="A21" s="531"/>
      <c r="B21" s="531"/>
      <c r="C21" s="531"/>
      <c r="D21" s="586"/>
      <c r="E21" s="531"/>
      <c r="F21" s="531"/>
      <c r="G21" s="531"/>
      <c r="H21" s="531"/>
      <c r="I21" s="531"/>
      <c r="J21" s="531"/>
      <c r="K21" s="531"/>
    </row>
    <row r="22" spans="1:11">
      <c r="A22" s="531"/>
      <c r="B22" s="531" t="s">
        <v>3</v>
      </c>
      <c r="C22" s="531" t="s">
        <v>17</v>
      </c>
      <c r="D22" s="586" t="s">
        <v>17</v>
      </c>
      <c r="E22" s="531"/>
      <c r="F22" s="531"/>
      <c r="G22" s="531" t="s">
        <v>17</v>
      </c>
      <c r="H22" s="531"/>
      <c r="I22" s="531"/>
      <c r="J22" s="531"/>
      <c r="K22" s="531"/>
    </row>
    <row r="23" spans="1:11">
      <c r="A23" s="531"/>
      <c r="B23" s="531"/>
      <c r="C23" s="531"/>
      <c r="D23" s="586"/>
      <c r="E23" s="531"/>
      <c r="F23" s="531"/>
      <c r="G23" s="531"/>
      <c r="H23" s="531"/>
      <c r="I23" s="531"/>
      <c r="J23" s="531"/>
      <c r="K23" s="531"/>
    </row>
    <row r="24" spans="1:11" ht="13.8" thickBot="1">
      <c r="A24" s="531"/>
      <c r="B24" s="531"/>
      <c r="C24" s="531"/>
      <c r="D24" s="586"/>
      <c r="E24" s="531"/>
      <c r="F24" s="531"/>
      <c r="G24" s="531"/>
      <c r="H24" s="531"/>
      <c r="I24" s="531"/>
      <c r="J24" s="531"/>
      <c r="K24" s="531"/>
    </row>
    <row r="25" spans="1:11" ht="13.8" thickBot="1">
      <c r="A25" s="531"/>
      <c r="B25" s="531"/>
      <c r="C25" s="531"/>
      <c r="D25" s="586"/>
      <c r="E25" s="531"/>
      <c r="F25" s="531"/>
      <c r="G25" s="875" t="s">
        <v>454</v>
      </c>
      <c r="H25" s="876" t="s">
        <v>455</v>
      </c>
      <c r="I25" s="877" t="s">
        <v>456</v>
      </c>
      <c r="J25" s="531"/>
      <c r="K25" s="531"/>
    </row>
    <row r="26" spans="1:11" ht="26.4">
      <c r="A26" s="531"/>
      <c r="B26" s="531"/>
      <c r="C26" s="531"/>
      <c r="D26" s="586"/>
      <c r="E26" s="878" t="s">
        <v>457</v>
      </c>
      <c r="F26" s="586"/>
      <c r="G26" s="879" t="s">
        <v>458</v>
      </c>
      <c r="H26" s="880" t="s">
        <v>459</v>
      </c>
      <c r="I26" s="881" t="s">
        <v>460</v>
      </c>
      <c r="J26" s="531"/>
      <c r="K26" s="531"/>
    </row>
    <row r="27" spans="1:11" ht="26.4">
      <c r="A27" s="531"/>
      <c r="B27" s="531"/>
      <c r="C27" s="531"/>
      <c r="D27" s="586"/>
      <c r="E27" s="882" t="s">
        <v>461</v>
      </c>
      <c r="F27" s="586"/>
      <c r="G27" s="879" t="s">
        <v>462</v>
      </c>
      <c r="H27" s="883" t="s">
        <v>463</v>
      </c>
      <c r="I27" s="881" t="s">
        <v>464</v>
      </c>
      <c r="J27" s="531"/>
      <c r="K27" s="531"/>
    </row>
    <row r="28" spans="1:11">
      <c r="A28" s="531"/>
      <c r="B28" s="531"/>
      <c r="C28" s="531"/>
      <c r="D28" s="586"/>
      <c r="E28" s="882" t="s">
        <v>465</v>
      </c>
      <c r="F28" s="586"/>
      <c r="G28" s="879" t="s">
        <v>462</v>
      </c>
      <c r="H28" s="884" t="s">
        <v>466</v>
      </c>
      <c r="I28" s="881" t="s">
        <v>467</v>
      </c>
      <c r="J28" s="531"/>
      <c r="K28" s="531"/>
    </row>
    <row r="29" spans="1:11">
      <c r="A29" s="531"/>
      <c r="B29" s="531"/>
      <c r="C29" s="531"/>
      <c r="D29" s="586"/>
      <c r="E29" s="882" t="s">
        <v>468</v>
      </c>
      <c r="F29" s="586"/>
      <c r="G29" s="879" t="s">
        <v>469</v>
      </c>
      <c r="H29" s="884" t="s">
        <v>470</v>
      </c>
      <c r="I29" s="881"/>
      <c r="J29" s="531"/>
      <c r="K29" s="531"/>
    </row>
    <row r="30" spans="1:11">
      <c r="A30" s="531"/>
      <c r="B30" s="531"/>
      <c r="C30" s="531"/>
      <c r="D30" s="586"/>
      <c r="E30" s="882" t="s">
        <v>471</v>
      </c>
      <c r="F30" s="586"/>
      <c r="G30" s="879" t="s">
        <v>462</v>
      </c>
      <c r="H30" s="884"/>
      <c r="I30" s="881"/>
      <c r="J30" s="531"/>
      <c r="K30" s="531"/>
    </row>
    <row r="31" spans="1:11" ht="40.200000000000003" thickBot="1">
      <c r="A31" s="531"/>
      <c r="B31" s="531"/>
      <c r="C31" s="531"/>
      <c r="D31" s="586"/>
      <c r="E31" s="885" t="s">
        <v>472</v>
      </c>
      <c r="F31" s="586"/>
      <c r="G31" s="886" t="s">
        <v>473</v>
      </c>
      <c r="H31" s="887" t="s">
        <v>474</v>
      </c>
      <c r="I31" s="888" t="s">
        <v>475</v>
      </c>
      <c r="J31" s="531"/>
      <c r="K31" s="531"/>
    </row>
    <row r="32" spans="1:11">
      <c r="A32" s="531"/>
      <c r="B32" s="531"/>
      <c r="C32" s="531"/>
      <c r="D32" s="586"/>
      <c r="E32" s="531"/>
      <c r="F32" s="531"/>
      <c r="G32" s="531"/>
      <c r="H32" s="531"/>
      <c r="I32" s="531"/>
      <c r="J32" s="531"/>
      <c r="K32" s="531"/>
    </row>
    <row r="33" spans="1:11">
      <c r="A33" s="531"/>
      <c r="B33" s="531"/>
      <c r="C33" s="531"/>
      <c r="D33" s="586"/>
      <c r="E33" s="531"/>
      <c r="F33" s="531"/>
      <c r="G33" s="531"/>
      <c r="H33" s="531"/>
      <c r="I33" s="531"/>
      <c r="J33" s="531"/>
      <c r="K33" s="531"/>
    </row>
    <row r="34" spans="1:11" ht="13.8" thickBot="1">
      <c r="A34" s="531"/>
      <c r="B34" s="531"/>
      <c r="C34" s="531"/>
      <c r="D34" s="586"/>
      <c r="E34" s="531"/>
      <c r="F34" s="531"/>
      <c r="G34" s="889" t="s">
        <v>476</v>
      </c>
      <c r="H34" s="531"/>
      <c r="I34" s="889"/>
      <c r="J34" s="889"/>
      <c r="K34" s="531"/>
    </row>
    <row r="35" spans="1:11">
      <c r="A35" s="531"/>
      <c r="B35" s="531"/>
      <c r="C35" s="531"/>
      <c r="D35" s="586"/>
      <c r="E35" s="890" t="s">
        <v>477</v>
      </c>
      <c r="F35" s="891"/>
      <c r="G35" s="891" t="s">
        <v>17</v>
      </c>
      <c r="H35" s="892"/>
      <c r="I35" s="893"/>
      <c r="J35" s="531"/>
      <c r="K35" s="531"/>
    </row>
    <row r="36" spans="1:11" ht="14.4">
      <c r="A36" s="531"/>
      <c r="B36" s="531"/>
      <c r="C36" s="531"/>
      <c r="D36" s="894">
        <v>1</v>
      </c>
      <c r="E36" s="895" t="s">
        <v>478</v>
      </c>
      <c r="F36" s="531"/>
      <c r="G36" s="531" t="s">
        <v>479</v>
      </c>
      <c r="H36" s="531"/>
      <c r="I36" s="896"/>
      <c r="J36" s="531"/>
      <c r="K36" s="531"/>
    </row>
    <row r="37" spans="1:11" ht="13.8" thickBot="1">
      <c r="A37" s="531"/>
      <c r="B37" s="531"/>
      <c r="C37" s="531"/>
      <c r="D37" s="586"/>
      <c r="E37" s="897"/>
      <c r="F37" s="898"/>
      <c r="G37" s="898"/>
      <c r="H37" s="899" t="s">
        <v>480</v>
      </c>
      <c r="I37" s="900"/>
      <c r="J37" s="531"/>
      <c r="K37" s="531"/>
    </row>
    <row r="38" spans="1:11" ht="13.8" thickBot="1">
      <c r="A38" s="531"/>
      <c r="B38" s="531"/>
      <c r="C38" s="531"/>
      <c r="D38" s="586"/>
      <c r="F38" s="531"/>
      <c r="G38" s="586"/>
      <c r="H38" s="531"/>
      <c r="I38" s="531"/>
      <c r="J38" s="531"/>
      <c r="K38" s="531"/>
    </row>
    <row r="39" spans="1:11">
      <c r="A39" s="531"/>
      <c r="B39" s="531"/>
      <c r="C39" s="531"/>
      <c r="D39" s="586"/>
      <c r="E39" s="890" t="s">
        <v>481</v>
      </c>
      <c r="F39" s="891"/>
      <c r="G39" s="891" t="s">
        <v>482</v>
      </c>
      <c r="H39" s="891"/>
      <c r="I39" s="893"/>
      <c r="J39" s="531"/>
      <c r="K39" s="531"/>
    </row>
    <row r="40" spans="1:11" ht="14.4">
      <c r="A40" s="531"/>
      <c r="B40" s="531"/>
      <c r="C40" s="531"/>
      <c r="D40" s="894">
        <v>2</v>
      </c>
      <c r="E40" s="901" t="s">
        <v>483</v>
      </c>
      <c r="F40" s="531"/>
      <c r="G40" s="902" t="s">
        <v>484</v>
      </c>
      <c r="H40" s="531"/>
      <c r="I40" s="896"/>
      <c r="J40" s="531"/>
      <c r="K40" s="531"/>
    </row>
    <row r="41" spans="1:11">
      <c r="A41" s="531"/>
      <c r="B41" s="531"/>
      <c r="C41" s="531"/>
      <c r="D41" s="586"/>
      <c r="E41" s="895"/>
      <c r="F41" s="531"/>
      <c r="G41" s="903" t="s">
        <v>485</v>
      </c>
      <c r="H41" s="531"/>
      <c r="I41" s="896"/>
      <c r="J41" s="531"/>
      <c r="K41" s="531"/>
    </row>
    <row r="42" spans="1:11" ht="13.8" thickBot="1">
      <c r="A42" s="531"/>
      <c r="B42" s="531"/>
      <c r="C42" s="531"/>
      <c r="D42" s="586"/>
      <c r="E42" s="897"/>
      <c r="F42" s="898"/>
      <c r="G42" s="898"/>
      <c r="H42" s="899" t="s">
        <v>486</v>
      </c>
      <c r="I42" s="900"/>
      <c r="J42" s="531"/>
      <c r="K42" s="531"/>
    </row>
    <row r="43" spans="1:11" ht="13.8" thickBot="1">
      <c r="A43" s="531"/>
      <c r="B43" s="531"/>
      <c r="C43" s="531"/>
      <c r="D43" s="586"/>
      <c r="F43" s="531"/>
      <c r="G43" s="531"/>
      <c r="H43" s="531"/>
      <c r="I43" s="531"/>
      <c r="J43" s="531"/>
      <c r="K43" s="531"/>
    </row>
    <row r="44" spans="1:11">
      <c r="A44" s="531"/>
      <c r="B44" s="531"/>
      <c r="C44" s="904" t="s">
        <v>487</v>
      </c>
      <c r="D44" s="586"/>
      <c r="E44" s="905" t="s">
        <v>488</v>
      </c>
      <c r="F44" s="891"/>
      <c r="G44" s="891" t="s">
        <v>489</v>
      </c>
      <c r="H44" s="891"/>
      <c r="I44" s="893"/>
      <c r="J44" s="531"/>
      <c r="K44" s="531"/>
    </row>
    <row r="45" spans="1:11" ht="14.4">
      <c r="A45" s="531"/>
      <c r="B45" s="531"/>
      <c r="C45" s="531"/>
      <c r="D45" s="894">
        <v>3</v>
      </c>
      <c r="E45" s="906"/>
      <c r="F45" s="531"/>
      <c r="G45" s="531" t="s">
        <v>490</v>
      </c>
      <c r="H45" s="531"/>
      <c r="I45" s="896"/>
      <c r="J45" s="531"/>
      <c r="K45" s="531"/>
    </row>
    <row r="46" spans="1:11" ht="13.8" thickBot="1">
      <c r="A46" s="531"/>
      <c r="B46" s="531"/>
      <c r="C46" s="531"/>
      <c r="D46" s="586"/>
      <c r="E46" s="907"/>
      <c r="F46" s="898"/>
      <c r="G46" s="898"/>
      <c r="H46" s="899" t="s">
        <v>491</v>
      </c>
      <c r="I46" s="900"/>
      <c r="J46" s="531"/>
      <c r="K46" s="531"/>
    </row>
    <row r="47" spans="1:11">
      <c r="A47" s="531"/>
      <c r="B47" s="531"/>
      <c r="C47" s="531"/>
      <c r="D47" s="586"/>
      <c r="F47" s="531"/>
      <c r="G47" s="531"/>
      <c r="H47" s="531"/>
      <c r="I47" s="531"/>
      <c r="J47" s="531"/>
      <c r="K47" s="531"/>
    </row>
    <row r="48" spans="1:11">
      <c r="A48" s="531"/>
      <c r="B48" s="531"/>
      <c r="C48" s="531"/>
      <c r="D48" s="586"/>
      <c r="E48" s="531"/>
      <c r="F48" s="531"/>
      <c r="G48" s="531"/>
      <c r="H48" s="531"/>
      <c r="I48" s="531"/>
      <c r="J48" s="531"/>
      <c r="K48" s="531"/>
    </row>
    <row r="49" spans="1:11">
      <c r="A49" s="531"/>
      <c r="B49" s="531"/>
      <c r="C49" s="531"/>
      <c r="D49" s="586"/>
      <c r="E49" s="531"/>
      <c r="F49" s="531"/>
      <c r="G49" s="531"/>
      <c r="H49" s="531"/>
      <c r="I49" s="531"/>
      <c r="J49" s="531"/>
      <c r="K49" s="531"/>
    </row>
    <row r="50" spans="1:11">
      <c r="A50" s="531"/>
      <c r="B50" s="531"/>
      <c r="C50" s="531"/>
      <c r="D50" s="586"/>
      <c r="E50" s="531"/>
      <c r="F50" s="531"/>
      <c r="G50" s="531"/>
      <c r="H50" s="531"/>
      <c r="I50" s="531"/>
      <c r="J50" s="531"/>
      <c r="K50" s="531"/>
    </row>
    <row r="51" spans="1:11">
      <c r="A51" s="531"/>
      <c r="B51" s="531"/>
      <c r="C51" s="531"/>
      <c r="D51" s="586"/>
      <c r="E51" s="531"/>
      <c r="F51" s="531"/>
      <c r="G51" s="531"/>
      <c r="H51" s="531"/>
      <c r="I51" s="531"/>
      <c r="J51" s="531"/>
      <c r="K51" s="531"/>
    </row>
    <row r="52" spans="1:11">
      <c r="A52" s="531"/>
      <c r="B52" s="531"/>
      <c r="C52" s="531"/>
      <c r="D52" s="586"/>
      <c r="E52" s="531"/>
      <c r="F52" s="531"/>
      <c r="G52" s="531"/>
      <c r="H52" s="531"/>
      <c r="I52" s="531"/>
      <c r="J52" s="531"/>
      <c r="K52" s="531"/>
    </row>
    <row r="53" spans="1:11">
      <c r="A53" s="531"/>
      <c r="B53" s="531"/>
      <c r="C53" s="531"/>
      <c r="D53" s="586"/>
      <c r="E53" s="531"/>
      <c r="F53" s="531"/>
      <c r="G53" s="531"/>
      <c r="H53" s="531"/>
      <c r="I53" s="531"/>
      <c r="J53" s="531"/>
      <c r="K53" s="531"/>
    </row>
    <row r="54" spans="1:11">
      <c r="A54" s="531"/>
      <c r="B54" s="531"/>
      <c r="C54" s="531"/>
      <c r="D54" s="586"/>
      <c r="E54" s="531"/>
      <c r="F54" s="531"/>
      <c r="G54" s="531"/>
      <c r="H54" s="531"/>
      <c r="I54" s="531"/>
      <c r="J54" s="531"/>
      <c r="K54" s="531"/>
    </row>
    <row r="55" spans="1:11">
      <c r="A55" s="531"/>
      <c r="B55" s="531"/>
      <c r="C55" s="531"/>
      <c r="D55" s="586"/>
      <c r="E55" s="531"/>
      <c r="F55" s="531"/>
      <c r="G55" s="531"/>
      <c r="H55" s="531"/>
      <c r="I55" s="531"/>
      <c r="J55" s="531"/>
      <c r="K55" s="531"/>
    </row>
  </sheetData>
  <mergeCells count="3">
    <mergeCell ref="B2:D2"/>
    <mergeCell ref="B3:K3"/>
    <mergeCell ref="E44:E46"/>
  </mergeCells>
  <phoneticPr fontId="83"/>
  <pageMargins left="0.7" right="0.7" top="0.75" bottom="0.75" header="0.3" footer="0.3"/>
  <pageSetup paperSize="9" scale="5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9"/>
  <sheetViews>
    <sheetView showGridLines="0" view="pageBreakPreview" zoomScale="90" zoomScaleNormal="100" zoomScaleSheetLayoutView="90" workbookViewId="0">
      <selection activeCell="A36" sqref="A36:XFD41"/>
    </sheetView>
  </sheetViews>
  <sheetFormatPr defaultColWidth="9" defaultRowHeight="31.2" customHeight="1"/>
  <cols>
    <col min="1" max="1" width="165.33203125" style="163" customWidth="1"/>
    <col min="2" max="2" width="11.21875" style="161" customWidth="1"/>
    <col min="3" max="3" width="22" style="161" customWidth="1"/>
    <col min="4" max="4" width="20.109375" style="162" customWidth="1"/>
    <col min="5" max="16384" width="9" style="1"/>
  </cols>
  <sheetData>
    <row r="1" spans="1:4" s="28" customFormat="1" ht="31.2" customHeight="1" thickBot="1">
      <c r="A1" s="324" t="s">
        <v>233</v>
      </c>
      <c r="B1" s="287" t="s">
        <v>122</v>
      </c>
      <c r="C1" s="99" t="s">
        <v>123</v>
      </c>
      <c r="D1" s="288" t="s">
        <v>124</v>
      </c>
    </row>
    <row r="2" spans="1:4" s="28" customFormat="1" ht="43.8" customHeight="1">
      <c r="A2" s="848" t="s">
        <v>325</v>
      </c>
      <c r="B2" s="849"/>
      <c r="C2" s="491"/>
      <c r="D2" s="493"/>
    </row>
    <row r="3" spans="1:4" s="28" customFormat="1" ht="395.4" customHeight="1">
      <c r="A3" s="496" t="s">
        <v>326</v>
      </c>
      <c r="B3" s="498" t="s">
        <v>329</v>
      </c>
      <c r="C3" s="844" t="s">
        <v>330</v>
      </c>
      <c r="D3" s="494">
        <v>45616</v>
      </c>
    </row>
    <row r="4" spans="1:4" s="28" customFormat="1" ht="30" customHeight="1" thickBot="1">
      <c r="A4" s="497" t="s">
        <v>327</v>
      </c>
      <c r="B4" s="489"/>
      <c r="C4" s="492"/>
      <c r="D4" s="495"/>
    </row>
    <row r="5" spans="1:4" s="28" customFormat="1" ht="45.6" customHeight="1">
      <c r="A5" s="257" t="s">
        <v>331</v>
      </c>
      <c r="B5" s="241"/>
      <c r="C5" s="227"/>
      <c r="D5" s="490"/>
    </row>
    <row r="6" spans="1:4" s="28" customFormat="1" ht="100.2" customHeight="1">
      <c r="A6" s="426" t="s">
        <v>332</v>
      </c>
      <c r="B6" s="277" t="s">
        <v>333</v>
      </c>
      <c r="C6" s="450" t="s">
        <v>335</v>
      </c>
      <c r="D6" s="245">
        <v>45615</v>
      </c>
    </row>
    <row r="7" spans="1:4" s="28" customFormat="1" ht="31.2" customHeight="1" thickBot="1">
      <c r="A7" s="281" t="s">
        <v>334</v>
      </c>
      <c r="B7" s="240"/>
      <c r="C7" s="227"/>
      <c r="D7" s="171"/>
    </row>
    <row r="8" spans="1:4" s="28" customFormat="1" ht="51" customHeight="1" thickTop="1">
      <c r="A8" s="257" t="s">
        <v>336</v>
      </c>
      <c r="B8" s="483"/>
      <c r="C8" s="481"/>
      <c r="D8" s="172"/>
    </row>
    <row r="9" spans="1:4" s="28" customFormat="1" ht="117" customHeight="1">
      <c r="A9" s="426" t="s">
        <v>337</v>
      </c>
      <c r="B9" s="485" t="s">
        <v>339</v>
      </c>
      <c r="C9" s="482" t="s">
        <v>340</v>
      </c>
      <c r="D9" s="245">
        <v>45611</v>
      </c>
    </row>
    <row r="10" spans="1:4" s="28" customFormat="1" ht="41.4" customHeight="1" thickBot="1">
      <c r="A10" s="281" t="s">
        <v>338</v>
      </c>
      <c r="B10" s="484"/>
      <c r="C10" s="480"/>
      <c r="D10" s="171"/>
    </row>
    <row r="11" spans="1:4" s="28" customFormat="1" ht="45.6" customHeight="1" thickTop="1">
      <c r="A11" s="476" t="s">
        <v>341</v>
      </c>
      <c r="B11" s="241"/>
      <c r="C11" s="226"/>
      <c r="D11" s="172"/>
    </row>
    <row r="12" spans="1:4" s="28" customFormat="1" ht="127.2" customHeight="1">
      <c r="A12" s="426" t="s">
        <v>342</v>
      </c>
      <c r="B12" s="441" t="s">
        <v>343</v>
      </c>
      <c r="C12" s="534" t="s">
        <v>345</v>
      </c>
      <c r="D12" s="245">
        <v>45618</v>
      </c>
    </row>
    <row r="13" spans="1:4" s="28" customFormat="1" ht="35.4" customHeight="1" thickBot="1">
      <c r="A13" s="281" t="s">
        <v>344</v>
      </c>
      <c r="B13" s="240"/>
      <c r="C13" s="227"/>
      <c r="D13" s="171"/>
    </row>
    <row r="14" spans="1:4" s="28" customFormat="1" ht="42" customHeight="1" thickTop="1">
      <c r="A14" s="257" t="s">
        <v>346</v>
      </c>
      <c r="B14" s="241"/>
      <c r="C14" s="226"/>
      <c r="D14" s="172"/>
    </row>
    <row r="15" spans="1:4" s="28" customFormat="1" ht="98.4" customHeight="1">
      <c r="A15" s="426" t="s">
        <v>348</v>
      </c>
      <c r="B15" s="441" t="s">
        <v>328</v>
      </c>
      <c r="C15" s="450" t="s">
        <v>347</v>
      </c>
      <c r="D15" s="245">
        <v>45618</v>
      </c>
    </row>
    <row r="16" spans="1:4" s="28" customFormat="1" ht="39" customHeight="1" thickBot="1">
      <c r="A16" s="281" t="s">
        <v>349</v>
      </c>
      <c r="B16" s="240"/>
      <c r="C16" s="227"/>
      <c r="D16" s="171"/>
    </row>
    <row r="17" spans="1:19" s="28" customFormat="1" ht="44.4" customHeight="1" thickTop="1">
      <c r="A17" s="257" t="s">
        <v>350</v>
      </c>
      <c r="B17" s="241"/>
      <c r="C17" s="226"/>
      <c r="D17" s="172"/>
    </row>
    <row r="18" spans="1:19" s="28" customFormat="1" ht="54.6" customHeight="1">
      <c r="A18" s="845" t="s">
        <v>352</v>
      </c>
      <c r="B18" s="441" t="s">
        <v>354</v>
      </c>
      <c r="C18" s="450" t="s">
        <v>351</v>
      </c>
      <c r="D18" s="245">
        <v>45617</v>
      </c>
    </row>
    <row r="19" spans="1:19" s="28" customFormat="1" ht="31.2" customHeight="1" thickBot="1">
      <c r="A19" s="846" t="s">
        <v>353</v>
      </c>
      <c r="B19" s="486"/>
      <c r="C19" s="487"/>
      <c r="D19" s="171"/>
    </row>
    <row r="20" spans="1:19" s="28" customFormat="1" ht="40.950000000000003" customHeight="1">
      <c r="A20" s="451" t="s">
        <v>355</v>
      </c>
      <c r="B20" s="237"/>
      <c r="C20" s="745" t="s">
        <v>359</v>
      </c>
      <c r="D20" s="743">
        <v>45618</v>
      </c>
      <c r="S20" s="244"/>
    </row>
    <row r="21" spans="1:19" s="28" customFormat="1" ht="94.2" customHeight="1">
      <c r="A21" s="442" t="s">
        <v>356</v>
      </c>
      <c r="B21" s="535" t="s">
        <v>358</v>
      </c>
      <c r="C21" s="745"/>
      <c r="D21" s="743"/>
      <c r="S21" s="244"/>
    </row>
    <row r="22" spans="1:19" s="28" customFormat="1" ht="30.6" customHeight="1" thickBot="1">
      <c r="A22" s="847" t="s">
        <v>357</v>
      </c>
      <c r="B22" s="98"/>
      <c r="C22" s="746"/>
      <c r="D22" s="744"/>
    </row>
    <row r="23" spans="1:19" s="28" customFormat="1" ht="40.950000000000003" customHeight="1" thickTop="1">
      <c r="A23" s="536" t="s">
        <v>361</v>
      </c>
      <c r="B23" s="747" t="s">
        <v>329</v>
      </c>
      <c r="C23" s="734" t="s">
        <v>362</v>
      </c>
      <c r="D23" s="172"/>
    </row>
    <row r="24" spans="1:19" s="28" customFormat="1" ht="84.6" customHeight="1">
      <c r="A24" s="283" t="s">
        <v>360</v>
      </c>
      <c r="B24" s="748"/>
      <c r="C24" s="735"/>
      <c r="D24" s="245">
        <v>45617</v>
      </c>
    </row>
    <row r="25" spans="1:19" s="28" customFormat="1" ht="31.2" customHeight="1" thickBot="1">
      <c r="A25" s="284" t="s">
        <v>364</v>
      </c>
      <c r="B25" s="749"/>
      <c r="C25" s="736"/>
      <c r="D25" s="171"/>
    </row>
    <row r="26" spans="1:19" s="28" customFormat="1" ht="40.799999999999997" customHeight="1" thickTop="1">
      <c r="A26" s="325" t="s">
        <v>363</v>
      </c>
      <c r="B26" s="741" t="s">
        <v>329</v>
      </c>
      <c r="C26" s="737" t="s">
        <v>340</v>
      </c>
      <c r="D26" s="739">
        <v>45617</v>
      </c>
    </row>
    <row r="27" spans="1:19" s="94" customFormat="1" ht="78" customHeight="1">
      <c r="A27" s="845" t="s">
        <v>365</v>
      </c>
      <c r="B27" s="742"/>
      <c r="C27" s="738"/>
      <c r="D27" s="740"/>
    </row>
    <row r="28" spans="1:19" s="28" customFormat="1" ht="31.2" customHeight="1" thickBot="1">
      <c r="A28" s="474" t="s">
        <v>366</v>
      </c>
      <c r="B28" s="471"/>
      <c r="C28" s="472"/>
      <c r="D28" s="473"/>
    </row>
    <row r="29" spans="1:19" s="28" customFormat="1" ht="43.95" customHeight="1" thickTop="1">
      <c r="A29" s="325" t="s">
        <v>371</v>
      </c>
      <c r="B29" s="741" t="s">
        <v>375</v>
      </c>
      <c r="C29" s="737" t="s">
        <v>372</v>
      </c>
      <c r="D29" s="739">
        <v>45616</v>
      </c>
    </row>
    <row r="30" spans="1:19" s="28" customFormat="1" ht="144" customHeight="1">
      <c r="A30" s="470" t="s">
        <v>373</v>
      </c>
      <c r="B30" s="742"/>
      <c r="C30" s="738"/>
      <c r="D30" s="740"/>
    </row>
    <row r="31" spans="1:19" s="28" customFormat="1" ht="31.2" hidden="1" customHeight="1" thickBot="1">
      <c r="A31" s="173"/>
      <c r="B31" s="742"/>
      <c r="C31" s="738"/>
      <c r="D31" s="740"/>
    </row>
    <row r="32" spans="1:19" s="28" customFormat="1" ht="31.2" customHeight="1" thickBot="1">
      <c r="A32" s="474" t="s">
        <v>374</v>
      </c>
      <c r="B32" s="471"/>
      <c r="C32" s="472"/>
      <c r="D32" s="473"/>
    </row>
    <row r="33" spans="1:4" s="28" customFormat="1" ht="40.950000000000003" customHeight="1" thickTop="1">
      <c r="A33" s="326" t="s">
        <v>376</v>
      </c>
      <c r="B33" s="170"/>
      <c r="C33" s="732" t="s">
        <v>380</v>
      </c>
      <c r="D33" s="172"/>
    </row>
    <row r="34" spans="1:4" s="28" customFormat="1" ht="244.2" customHeight="1">
      <c r="A34" s="280" t="s">
        <v>378</v>
      </c>
      <c r="B34" s="237" t="s">
        <v>379</v>
      </c>
      <c r="C34" s="735"/>
      <c r="D34" s="245">
        <v>45616</v>
      </c>
    </row>
    <row r="35" spans="1:4" s="28" customFormat="1" ht="31.2" customHeight="1" thickBot="1">
      <c r="A35" s="282" t="s">
        <v>377</v>
      </c>
      <c r="B35" s="169"/>
      <c r="C35" s="736"/>
      <c r="D35" s="171"/>
    </row>
    <row r="36" spans="1:4" ht="47.4" hidden="1" customHeight="1" thickTop="1">
      <c r="A36" s="327"/>
      <c r="B36" s="170"/>
      <c r="C36" s="732"/>
      <c r="D36" s="172"/>
    </row>
    <row r="37" spans="1:4" ht="189.6" hidden="1" customHeight="1">
      <c r="A37" s="275"/>
      <c r="B37" s="268"/>
      <c r="C37" s="733"/>
      <c r="D37" s="245"/>
    </row>
    <row r="38" spans="1:4" ht="37.200000000000003" hidden="1" customHeight="1" thickBot="1">
      <c r="A38" s="286"/>
      <c r="B38" s="259"/>
      <c r="C38" s="258"/>
      <c r="D38" s="171"/>
    </row>
    <row r="39" spans="1:4" ht="42" hidden="1" customHeight="1" thickTop="1">
      <c r="A39" s="327"/>
      <c r="B39" s="170"/>
      <c r="C39" s="732"/>
      <c r="D39" s="172"/>
    </row>
    <row r="40" spans="1:4" ht="162" hidden="1" customHeight="1">
      <c r="A40" s="285"/>
      <c r="B40" s="268"/>
      <c r="C40" s="733"/>
      <c r="D40" s="245"/>
    </row>
    <row r="41" spans="1:4" ht="36.6" hidden="1" customHeight="1" thickBot="1">
      <c r="A41" s="286"/>
      <c r="B41" s="259"/>
      <c r="C41" s="258"/>
      <c r="D41" s="171"/>
    </row>
    <row r="42" spans="1:4" ht="45" hidden="1" customHeight="1" thickTop="1">
      <c r="A42" s="327"/>
      <c r="B42" s="170"/>
      <c r="C42" s="732"/>
      <c r="D42" s="172"/>
    </row>
    <row r="43" spans="1:4" ht="81" hidden="1" customHeight="1">
      <c r="A43" s="285"/>
      <c r="B43" s="268"/>
      <c r="C43" s="733"/>
      <c r="D43" s="245"/>
    </row>
    <row r="44" spans="1:4" ht="31.2" hidden="1" customHeight="1" thickBot="1">
      <c r="A44" s="286"/>
      <c r="B44" s="259"/>
      <c r="C44" s="258"/>
      <c r="D44" s="171"/>
    </row>
    <row r="45" spans="1:4" ht="44.4" hidden="1" customHeight="1" thickTop="1">
      <c r="A45" s="327"/>
      <c r="B45" s="170"/>
      <c r="C45" s="732"/>
      <c r="D45" s="172"/>
    </row>
    <row r="46" spans="1:4" ht="79.2" hidden="1" customHeight="1">
      <c r="A46" s="285"/>
      <c r="B46" s="268"/>
      <c r="C46" s="733"/>
      <c r="D46" s="245"/>
    </row>
    <row r="47" spans="1:4" ht="31.2" hidden="1" customHeight="1" thickBot="1">
      <c r="A47" s="286"/>
      <c r="B47" s="259"/>
      <c r="C47" s="258"/>
      <c r="D47" s="171"/>
    </row>
    <row r="48" spans="1:4" ht="40.200000000000003" hidden="1" customHeight="1" thickTop="1">
      <c r="A48" s="327"/>
      <c r="B48" s="170"/>
      <c r="C48" s="732"/>
      <c r="D48" s="172"/>
    </row>
    <row r="49" spans="1:4" ht="152.4" hidden="1" customHeight="1">
      <c r="A49" s="285"/>
      <c r="B49" s="268"/>
      <c r="C49" s="733"/>
      <c r="D49" s="245"/>
    </row>
    <row r="50" spans="1:4" ht="31.2" hidden="1" customHeight="1" thickBot="1">
      <c r="A50" s="286"/>
      <c r="B50" s="259"/>
      <c r="C50" s="258"/>
      <c r="D50" s="171"/>
    </row>
    <row r="51" spans="1:4" ht="36.6" hidden="1" customHeight="1" thickTop="1">
      <c r="A51" s="327"/>
      <c r="B51" s="170"/>
      <c r="C51" s="732"/>
      <c r="D51" s="172"/>
    </row>
    <row r="52" spans="1:4" ht="74.400000000000006" hidden="1" customHeight="1">
      <c r="A52" s="285"/>
      <c r="B52" s="254"/>
      <c r="C52" s="733"/>
      <c r="D52" s="245"/>
    </row>
    <row r="53" spans="1:4" ht="36.6" hidden="1" customHeight="1" thickBot="1">
      <c r="A53" s="286"/>
      <c r="B53" s="259"/>
      <c r="C53" s="258"/>
      <c r="D53" s="171"/>
    </row>
    <row r="54" spans="1:4" ht="48.6" hidden="1" customHeight="1" thickTop="1">
      <c r="A54" s="327"/>
      <c r="B54" s="170"/>
      <c r="C54" s="732"/>
      <c r="D54" s="172"/>
    </row>
    <row r="55" spans="1:4" ht="400.2" hidden="1" customHeight="1">
      <c r="A55" s="423"/>
      <c r="B55" s="254"/>
      <c r="C55" s="733"/>
      <c r="D55" s="245"/>
    </row>
    <row r="56" spans="1:4" ht="31.2" hidden="1" customHeight="1" thickBot="1">
      <c r="A56" s="286"/>
      <c r="B56" s="259"/>
      <c r="C56" s="258"/>
      <c r="D56" s="171"/>
    </row>
    <row r="57" spans="1:4" ht="36" hidden="1" customHeight="1" thickTop="1">
      <c r="A57" s="435"/>
      <c r="B57" s="170"/>
      <c r="C57" s="732"/>
      <c r="D57" s="172"/>
    </row>
    <row r="58" spans="1:4" ht="161.4" hidden="1" customHeight="1">
      <c r="A58" s="423"/>
      <c r="B58" s="254"/>
      <c r="C58" s="733"/>
      <c r="D58" s="245"/>
    </row>
    <row r="59" spans="1:4" ht="31.2" hidden="1" customHeight="1" thickBot="1">
      <c r="A59" s="286"/>
      <c r="B59" s="259"/>
      <c r="C59" s="258"/>
      <c r="D59" s="171"/>
    </row>
  </sheetData>
  <mergeCells count="19">
    <mergeCell ref="D29:D31"/>
    <mergeCell ref="C29:C31"/>
    <mergeCell ref="B29:B31"/>
    <mergeCell ref="D20:D22"/>
    <mergeCell ref="C20:C22"/>
    <mergeCell ref="B23:B25"/>
    <mergeCell ref="B26:B27"/>
    <mergeCell ref="D26:D27"/>
    <mergeCell ref="C57:C58"/>
    <mergeCell ref="C54:C55"/>
    <mergeCell ref="C23:C25"/>
    <mergeCell ref="C33:C35"/>
    <mergeCell ref="C51:C52"/>
    <mergeCell ref="C45:C46"/>
    <mergeCell ref="C42:C43"/>
    <mergeCell ref="C48:C49"/>
    <mergeCell ref="C36:C37"/>
    <mergeCell ref="C39:C40"/>
    <mergeCell ref="C26:C27"/>
  </mergeCells>
  <phoneticPr fontId="15"/>
  <hyperlinks>
    <hyperlink ref="A4" r:id="rId1" xr:uid="{59E092AB-DF0E-4504-B66E-9CF99CDADE69}"/>
    <hyperlink ref="A7" r:id="rId2" xr:uid="{AA526095-FF48-4EC7-AF62-2D503C4BD13D}"/>
    <hyperlink ref="A10" r:id="rId3" xr:uid="{3B992C54-A90F-4DD2-B079-6988738BCE84}"/>
    <hyperlink ref="A13" r:id="rId4" xr:uid="{DEAD95F1-908E-4FAC-A11E-7FC4A364B5A3}"/>
    <hyperlink ref="A16" r:id="rId5" xr:uid="{9256AFB3-7F80-4AB6-AD77-6EF1F768326B}"/>
    <hyperlink ref="A19" r:id="rId6" xr:uid="{7AEE0572-29C1-49F2-AF9F-4F928DE0B4F1}"/>
    <hyperlink ref="A25" r:id="rId7" xr:uid="{4E06D4E5-FC64-4639-AC7A-D0CCE46B6ED3}"/>
    <hyperlink ref="A28" r:id="rId8" xr:uid="{6186C3AB-296B-413C-9322-A1505AA21D50}"/>
    <hyperlink ref="A32" r:id="rId9" xr:uid="{9758C0C4-ED7A-4898-AE2F-1C878C0AD237}"/>
  </hyperlinks>
  <pageMargins left="0" right="0" top="0.19685039370078741" bottom="0.39370078740157483" header="0" footer="0.19685039370078741"/>
  <pageSetup paperSize="8" scale="21" orientation="portrait" horizontalDpi="300" verticalDpi="300" r:id="rId10"/>
  <headerFooter alignWithMargins="0"/>
  <rowBreaks count="3" manualBreakCount="3">
    <brk id="22" max="3" man="1"/>
    <brk id="28" max="3" man="1"/>
    <brk id="50"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W43"/>
  <sheetViews>
    <sheetView defaultGridColor="0" view="pageBreakPreview" colorId="56" zoomScale="86" zoomScaleNormal="66" zoomScaleSheetLayoutView="86" workbookViewId="0">
      <selection activeCell="C28" sqref="C28"/>
    </sheetView>
  </sheetViews>
  <sheetFormatPr defaultColWidth="9" defaultRowHeight="40.200000000000003" customHeight="1"/>
  <cols>
    <col min="1" max="1" width="198.109375" style="167" customWidth="1"/>
    <col min="2" max="2" width="18" style="81" customWidth="1"/>
    <col min="3" max="3" width="20.109375" style="82" customWidth="1"/>
    <col min="4" max="16384" width="9" style="24"/>
  </cols>
  <sheetData>
    <row r="1" spans="1:23" ht="40.200000000000003" customHeight="1" thickBot="1">
      <c r="A1" s="339" t="s">
        <v>234</v>
      </c>
      <c r="B1" s="340" t="s">
        <v>141</v>
      </c>
      <c r="C1" s="341" t="s">
        <v>124</v>
      </c>
    </row>
    <row r="2" spans="1:23" ht="37.200000000000003" customHeight="1">
      <c r="A2" s="460" t="s">
        <v>367</v>
      </c>
      <c r="B2" s="241"/>
      <c r="C2" s="226"/>
    </row>
    <row r="3" spans="1:23" ht="318.60000000000002" customHeight="1">
      <c r="A3" s="285" t="s">
        <v>370</v>
      </c>
      <c r="B3" s="239" t="s">
        <v>368</v>
      </c>
      <c r="C3" s="227">
        <v>45615</v>
      </c>
    </row>
    <row r="4" spans="1:23" ht="31.95" customHeight="1" thickBot="1">
      <c r="A4" s="269" t="s">
        <v>369</v>
      </c>
      <c r="B4" s="239"/>
      <c r="C4" s="227"/>
    </row>
    <row r="5" spans="1:23" ht="55.2" customHeight="1" thickTop="1">
      <c r="A5" s="537" t="s">
        <v>382</v>
      </c>
      <c r="B5" s="170"/>
      <c r="C5" s="226"/>
    </row>
    <row r="6" spans="1:23" ht="169.8" customHeight="1">
      <c r="A6" s="462" t="s">
        <v>398</v>
      </c>
      <c r="B6" s="268" t="s">
        <v>368</v>
      </c>
      <c r="C6" s="227">
        <v>45614</v>
      </c>
    </row>
    <row r="7" spans="1:23" ht="35.4" customHeight="1" thickBot="1">
      <c r="A7" s="286" t="s">
        <v>381</v>
      </c>
      <c r="B7" s="259"/>
      <c r="C7" s="228"/>
      <c r="W7" s="24">
        <v>0</v>
      </c>
    </row>
    <row r="8" spans="1:23" ht="47.4" customHeight="1" thickTop="1">
      <c r="A8" s="229" t="s">
        <v>383</v>
      </c>
      <c r="B8" s="241"/>
      <c r="C8" s="226"/>
    </row>
    <row r="9" spans="1:23" ht="138.6" customHeight="1">
      <c r="A9" s="582" t="s">
        <v>385</v>
      </c>
      <c r="B9" s="240" t="s">
        <v>417</v>
      </c>
      <c r="C9" s="227">
        <v>45618</v>
      </c>
    </row>
    <row r="10" spans="1:23" ht="43.2" customHeight="1" thickBot="1">
      <c r="A10" s="286" t="s">
        <v>384</v>
      </c>
      <c r="B10" s="242"/>
      <c r="C10" s="228"/>
    </row>
    <row r="11" spans="1:23" ht="50.4" customHeight="1" thickTop="1">
      <c r="A11" s="274" t="s">
        <v>386</v>
      </c>
      <c r="B11" s="241"/>
      <c r="C11" s="226"/>
    </row>
    <row r="12" spans="1:23" ht="96" customHeight="1">
      <c r="A12" s="582" t="s">
        <v>397</v>
      </c>
      <c r="B12" s="239" t="s">
        <v>416</v>
      </c>
      <c r="C12" s="227">
        <v>45611</v>
      </c>
    </row>
    <row r="13" spans="1:23" ht="32.4" customHeight="1" thickBot="1">
      <c r="A13" s="252" t="s">
        <v>396</v>
      </c>
      <c r="B13" s="240"/>
      <c r="C13" s="227"/>
    </row>
    <row r="14" spans="1:23" ht="40.200000000000003" customHeight="1">
      <c r="A14" s="274" t="s">
        <v>415</v>
      </c>
      <c r="B14" s="241"/>
      <c r="C14" s="226"/>
    </row>
    <row r="15" spans="1:23" ht="75" customHeight="1">
      <c r="A15" s="582" t="s">
        <v>414</v>
      </c>
      <c r="B15" s="240" t="s">
        <v>413</v>
      </c>
      <c r="C15" s="227">
        <v>45615</v>
      </c>
    </row>
    <row r="16" spans="1:23" ht="40.200000000000003" customHeight="1" thickBot="1">
      <c r="A16" s="252" t="s">
        <v>412</v>
      </c>
      <c r="B16" s="240"/>
      <c r="C16" s="227"/>
    </row>
    <row r="17" spans="1:3" ht="40.200000000000003" customHeight="1">
      <c r="A17" s="452" t="s">
        <v>387</v>
      </c>
      <c r="B17" s="241"/>
      <c r="C17" s="226"/>
    </row>
    <row r="18" spans="1:3" ht="185.4" customHeight="1">
      <c r="A18" s="582" t="s">
        <v>401</v>
      </c>
      <c r="B18" s="239" t="s">
        <v>413</v>
      </c>
      <c r="C18" s="227">
        <v>45614</v>
      </c>
    </row>
    <row r="19" spans="1:3" ht="40.200000000000003" customHeight="1" thickBot="1">
      <c r="A19" s="252" t="s">
        <v>399</v>
      </c>
      <c r="B19" s="240"/>
      <c r="C19" s="227"/>
    </row>
    <row r="20" spans="1:3" ht="40.950000000000003" customHeight="1">
      <c r="A20" s="274" t="s">
        <v>388</v>
      </c>
      <c r="B20" s="241"/>
      <c r="C20" s="226"/>
    </row>
    <row r="21" spans="1:3" ht="57" customHeight="1">
      <c r="A21" s="582" t="s">
        <v>402</v>
      </c>
      <c r="B21" s="239" t="s">
        <v>416</v>
      </c>
      <c r="C21" s="227">
        <v>45615</v>
      </c>
    </row>
    <row r="22" spans="1:3" ht="32.4" customHeight="1" thickBot="1">
      <c r="A22" s="252" t="s">
        <v>400</v>
      </c>
      <c r="B22" s="240"/>
      <c r="C22" s="227"/>
    </row>
    <row r="23" spans="1:3" ht="40.950000000000003" customHeight="1">
      <c r="A23" s="274" t="s">
        <v>389</v>
      </c>
      <c r="B23" s="241"/>
      <c r="C23" s="226"/>
    </row>
    <row r="24" spans="1:3" ht="56.4" customHeight="1">
      <c r="A24" s="578" t="s">
        <v>404</v>
      </c>
      <c r="B24" s="240" t="s">
        <v>418</v>
      </c>
      <c r="C24" s="227">
        <v>45615</v>
      </c>
    </row>
    <row r="25" spans="1:3" ht="27.6" customHeight="1" thickBot="1">
      <c r="A25" s="252" t="s">
        <v>403</v>
      </c>
      <c r="B25" s="240"/>
      <c r="C25" s="227"/>
    </row>
    <row r="26" spans="1:3" ht="40.200000000000003" customHeight="1">
      <c r="A26" s="579" t="s">
        <v>390</v>
      </c>
      <c r="B26" s="241"/>
      <c r="C26" s="226"/>
    </row>
    <row r="27" spans="1:3" ht="387.6" customHeight="1">
      <c r="A27" s="582" t="s">
        <v>406</v>
      </c>
      <c r="B27" s="240" t="s">
        <v>368</v>
      </c>
      <c r="C27" s="227">
        <v>45618</v>
      </c>
    </row>
    <row r="28" spans="1:3" ht="35.4" customHeight="1" thickBot="1">
      <c r="A28" s="252" t="s">
        <v>405</v>
      </c>
      <c r="B28" s="240"/>
      <c r="C28" s="227"/>
    </row>
    <row r="29" spans="1:3" ht="40.200000000000003" hidden="1" customHeight="1">
      <c r="A29" s="274" t="s">
        <v>391</v>
      </c>
      <c r="B29" s="241"/>
      <c r="C29" s="226"/>
    </row>
    <row r="30" spans="1:3" ht="97.8" hidden="1" customHeight="1">
      <c r="A30" s="233"/>
      <c r="B30" s="240"/>
      <c r="C30" s="227"/>
    </row>
    <row r="31" spans="1:3" ht="40.200000000000003" hidden="1" customHeight="1">
      <c r="A31" s="252" t="s">
        <v>392</v>
      </c>
      <c r="B31" s="240"/>
      <c r="C31" s="227"/>
    </row>
    <row r="32" spans="1:3" ht="40.200000000000003" hidden="1" customHeight="1">
      <c r="A32" s="274" t="s">
        <v>393</v>
      </c>
      <c r="B32" s="241"/>
      <c r="C32" s="226"/>
    </row>
    <row r="33" spans="1:3" ht="304.8" hidden="1" customHeight="1">
      <c r="A33" s="233"/>
      <c r="B33" s="240"/>
      <c r="C33" s="227"/>
    </row>
    <row r="34" spans="1:3" ht="40.200000000000003" hidden="1" customHeight="1">
      <c r="A34" s="252" t="s">
        <v>394</v>
      </c>
      <c r="B34" s="240"/>
      <c r="C34" s="227"/>
    </row>
    <row r="35" spans="1:3" ht="40.200000000000003" customHeight="1">
      <c r="A35" s="584" t="s">
        <v>395</v>
      </c>
      <c r="B35" s="572"/>
      <c r="C35" s="573"/>
    </row>
    <row r="36" spans="1:3" ht="84" customHeight="1">
      <c r="A36" s="583" t="s">
        <v>408</v>
      </c>
      <c r="B36" s="850" t="s">
        <v>419</v>
      </c>
      <c r="C36" s="575">
        <v>45618</v>
      </c>
    </row>
    <row r="37" spans="1:3" ht="40.200000000000003" customHeight="1" thickBot="1">
      <c r="A37" s="580" t="s">
        <v>407</v>
      </c>
      <c r="B37" s="850"/>
      <c r="C37" s="575"/>
    </row>
    <row r="38" spans="1:3" ht="40.200000000000003" customHeight="1">
      <c r="A38" s="585" t="s">
        <v>410</v>
      </c>
      <c r="B38" s="851"/>
      <c r="C38" s="573"/>
    </row>
    <row r="39" spans="1:3" ht="167.4" customHeight="1">
      <c r="A39" s="583" t="s">
        <v>411</v>
      </c>
      <c r="B39" s="850" t="s">
        <v>368</v>
      </c>
      <c r="C39" s="575">
        <v>45617</v>
      </c>
    </row>
    <row r="40" spans="1:3" ht="40.200000000000003" customHeight="1" thickBot="1">
      <c r="A40" s="580" t="s">
        <v>409</v>
      </c>
      <c r="B40" s="576"/>
      <c r="C40" s="577"/>
    </row>
    <row r="41" spans="1:3" ht="40.200000000000003" hidden="1" customHeight="1">
      <c r="A41" s="571"/>
      <c r="B41" s="574"/>
      <c r="C41" s="575"/>
    </row>
    <row r="42" spans="1:3" ht="257.39999999999998" hidden="1" customHeight="1">
      <c r="A42" s="583"/>
      <c r="B42" s="574"/>
      <c r="C42" s="575"/>
    </row>
    <row r="43" spans="1:3" ht="40.200000000000003" hidden="1" customHeight="1" thickBot="1">
      <c r="A43" s="581"/>
      <c r="B43" s="576"/>
      <c r="C43" s="577"/>
    </row>
  </sheetData>
  <phoneticPr fontId="83"/>
  <hyperlinks>
    <hyperlink ref="A4" r:id="rId1" xr:uid="{57B88D52-C66E-40CE-AD2D-29EA4F14BCE8}"/>
    <hyperlink ref="A7" r:id="rId2" xr:uid="{D52C324B-1180-4DE0-8BB0-147D2C33392F}"/>
    <hyperlink ref="A10" r:id="rId3" xr:uid="{6FA8F83F-B214-4AE8-9372-D79117E42C44}"/>
    <hyperlink ref="A13" r:id="rId4" xr:uid="{992FC3F3-8204-4880-94AB-D250E0E3AD1F}"/>
    <hyperlink ref="A19" r:id="rId5" xr:uid="{9C723D45-0B6C-4362-B2F2-FB84F5826414}"/>
    <hyperlink ref="A22" r:id="rId6" xr:uid="{683AA71D-34AE-46B6-BCA9-23C5CA3C64FC}"/>
    <hyperlink ref="A25" r:id="rId7" xr:uid="{3E9A01AD-021A-4383-BF1E-2D9AE33CAE00}"/>
    <hyperlink ref="A28" r:id="rId8" xr:uid="{804EEBF8-D477-4BD8-A9BA-43907992FEC9}"/>
    <hyperlink ref="A37" r:id="rId9" xr:uid="{2F0931CB-BE11-46C5-ADC8-39371A6C6DD1}"/>
    <hyperlink ref="A40" r:id="rId10" xr:uid="{FEE1AFA2-E6E1-4376-9958-D279E1360064}"/>
    <hyperlink ref="A16" r:id="rId11" xr:uid="{EA4A793E-3B21-4F17-98F3-D408E621D8FD}"/>
  </hyperlinks>
  <pageMargins left="0.74803149606299213" right="0.74803149606299213" top="0.98425196850393704" bottom="0.98425196850393704" header="0.51181102362204722" footer="0.51181102362204722"/>
  <pageSetup paperSize="9" scale="15" fitToHeight="3" orientation="portrait" r:id="rId12"/>
  <headerFooter alignWithMargins="0"/>
  <rowBreaks count="1" manualBreakCount="1">
    <brk id="8" max="2" man="1"/>
  </rowBreaks>
  <colBreaks count="1" manualBreakCount="1">
    <brk id="1" max="42"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topLeftCell="A12" zoomScale="89" zoomScaleNormal="89" zoomScaleSheetLayoutView="100" workbookViewId="0">
      <selection activeCell="AE44" sqref="AE44"/>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753" t="s">
        <v>196</v>
      </c>
      <c r="B1" s="754"/>
      <c r="C1" s="754"/>
      <c r="D1" s="754"/>
      <c r="E1" s="754"/>
      <c r="F1" s="754"/>
      <c r="G1" s="754"/>
      <c r="H1" s="754"/>
      <c r="I1" s="754"/>
      <c r="J1" s="754"/>
      <c r="K1" s="754"/>
      <c r="L1" s="754"/>
      <c r="M1" s="754"/>
      <c r="N1" s="755"/>
      <c r="P1" s="753" t="s">
        <v>142</v>
      </c>
      <c r="Q1" s="754"/>
      <c r="R1" s="754"/>
      <c r="S1" s="754"/>
      <c r="T1" s="754"/>
      <c r="U1" s="754"/>
      <c r="V1" s="754"/>
      <c r="W1" s="754"/>
      <c r="X1" s="754"/>
      <c r="Y1" s="754"/>
      <c r="Z1" s="754"/>
      <c r="AA1" s="754"/>
      <c r="AB1" s="754"/>
      <c r="AC1" s="755"/>
    </row>
    <row r="2" spans="1:31" ht="18" customHeight="1" thickBot="1">
      <c r="A2" s="756" t="s">
        <v>143</v>
      </c>
      <c r="B2" s="757"/>
      <c r="C2" s="757"/>
      <c r="D2" s="757"/>
      <c r="E2" s="757"/>
      <c r="F2" s="757"/>
      <c r="G2" s="757"/>
      <c r="H2" s="757"/>
      <c r="I2" s="757"/>
      <c r="J2" s="757"/>
      <c r="K2" s="757"/>
      <c r="L2" s="757"/>
      <c r="M2" s="757"/>
      <c r="N2" s="758"/>
      <c r="P2" s="759" t="s">
        <v>144</v>
      </c>
      <c r="Q2" s="757"/>
      <c r="R2" s="757"/>
      <c r="S2" s="757"/>
      <c r="T2" s="757"/>
      <c r="U2" s="757"/>
      <c r="V2" s="757"/>
      <c r="W2" s="757"/>
      <c r="X2" s="757"/>
      <c r="Y2" s="757"/>
      <c r="Z2" s="757"/>
      <c r="AA2" s="757"/>
      <c r="AB2" s="757"/>
      <c r="AC2" s="760"/>
    </row>
    <row r="3" spans="1:31" ht="13.8" thickBot="1">
      <c r="A3" s="342" t="s">
        <v>143</v>
      </c>
      <c r="B3" s="343" t="s">
        <v>145</v>
      </c>
      <c r="C3" s="343" t="s">
        <v>146</v>
      </c>
      <c r="D3" s="343" t="s">
        <v>147</v>
      </c>
      <c r="E3" s="343" t="s">
        <v>148</v>
      </c>
      <c r="F3" s="343" t="s">
        <v>149</v>
      </c>
      <c r="G3" s="343" t="s">
        <v>150</v>
      </c>
      <c r="H3" s="343" t="s">
        <v>151</v>
      </c>
      <c r="I3" s="343" t="s">
        <v>152</v>
      </c>
      <c r="J3" s="343" t="s">
        <v>152</v>
      </c>
      <c r="K3" s="343" t="s">
        <v>153</v>
      </c>
      <c r="L3" s="344" t="s">
        <v>155</v>
      </c>
      <c r="M3" s="345" t="s">
        <v>156</v>
      </c>
      <c r="N3" s="346" t="s">
        <v>157</v>
      </c>
      <c r="P3" s="343"/>
      <c r="Q3" s="343" t="s">
        <v>145</v>
      </c>
      <c r="R3" s="343" t="s">
        <v>146</v>
      </c>
      <c r="S3" s="343" t="s">
        <v>147</v>
      </c>
      <c r="T3" s="343" t="s">
        <v>148</v>
      </c>
      <c r="U3" s="343" t="s">
        <v>149</v>
      </c>
      <c r="V3" s="343" t="s">
        <v>150</v>
      </c>
      <c r="W3" s="343" t="s">
        <v>151</v>
      </c>
      <c r="X3" s="343" t="s">
        <v>152</v>
      </c>
      <c r="Y3" s="343" t="s">
        <v>153</v>
      </c>
      <c r="Z3" s="343" t="s">
        <v>154</v>
      </c>
      <c r="AA3" s="344" t="s">
        <v>155</v>
      </c>
      <c r="AB3" s="345" t="s">
        <v>156</v>
      </c>
      <c r="AC3" s="347" t="s">
        <v>158</v>
      </c>
    </row>
    <row r="4" spans="1:31" ht="13.8" thickBot="1">
      <c r="A4" s="189" t="s">
        <v>143</v>
      </c>
      <c r="B4" s="190">
        <f t="shared" ref="B4:M4" si="0">AVERAGE(B8:B19)</f>
        <v>68.083333333333329</v>
      </c>
      <c r="C4" s="190">
        <f t="shared" si="0"/>
        <v>56.083333333333336</v>
      </c>
      <c r="D4" s="190">
        <f t="shared" si="0"/>
        <v>67.333333333333329</v>
      </c>
      <c r="E4" s="190">
        <f t="shared" si="0"/>
        <v>103.25</v>
      </c>
      <c r="F4" s="190">
        <f t="shared" si="0"/>
        <v>188.08333333333334</v>
      </c>
      <c r="G4" s="190">
        <f t="shared" si="0"/>
        <v>415.33333333333331</v>
      </c>
      <c r="H4" s="190">
        <f t="shared" ref="H4:I4" si="1">AVERAGE(H8:H19)</f>
        <v>607.08333333333337</v>
      </c>
      <c r="I4" s="190">
        <f t="shared" si="1"/>
        <v>866.25</v>
      </c>
      <c r="J4" s="190">
        <f t="shared" ref="J4:K4" si="2">AVERAGE(J8:J19)</f>
        <v>555.5</v>
      </c>
      <c r="K4" s="190">
        <f t="shared" si="2"/>
        <v>365.91666666666669</v>
      </c>
      <c r="L4" s="190">
        <f t="shared" ref="L4" si="3">AVERAGE(L8:L19)</f>
        <v>224.41666666666666</v>
      </c>
      <c r="M4" s="190">
        <f t="shared" si="0"/>
        <v>136.41666666666666</v>
      </c>
      <c r="N4" s="190">
        <f>AVERAGE(N8:N19)</f>
        <v>3653.75</v>
      </c>
      <c r="O4" s="5"/>
      <c r="P4" s="191" t="str">
        <f>+A4</f>
        <v xml:space="preserve"> </v>
      </c>
      <c r="Q4" s="190">
        <f t="shared" ref="Q4:AC4" si="4">AVERAGE(Q8:Q19)</f>
        <v>8.1666666666666661</v>
      </c>
      <c r="R4" s="190">
        <f t="shared" si="4"/>
        <v>8.75</v>
      </c>
      <c r="S4" s="190">
        <f t="shared" si="4"/>
        <v>13.25</v>
      </c>
      <c r="T4" s="190">
        <f t="shared" ref="T4:Y4" si="5">AVERAGE(T8:T19)</f>
        <v>6.5</v>
      </c>
      <c r="U4" s="190">
        <f t="shared" si="5"/>
        <v>9.1666666666666661</v>
      </c>
      <c r="V4" s="190">
        <f t="shared" si="5"/>
        <v>8.9166666666666661</v>
      </c>
      <c r="W4" s="190">
        <f t="shared" si="5"/>
        <v>8.0833333333333339</v>
      </c>
      <c r="X4" s="190">
        <f t="shared" si="5"/>
        <v>10.833333333333334</v>
      </c>
      <c r="Y4" s="190">
        <f t="shared" si="5"/>
        <v>9.1666666666666661</v>
      </c>
      <c r="Z4" s="190">
        <f t="shared" ref="Z4" si="6">AVERAGE(Z8:Z19)</f>
        <v>18.75</v>
      </c>
      <c r="AA4" s="190">
        <f t="shared" ref="AA4" si="7">AVERAGE(AA8:AA19)</f>
        <v>11.25</v>
      </c>
      <c r="AB4" s="190">
        <f t="shared" si="4"/>
        <v>11.583333333333334</v>
      </c>
      <c r="AC4" s="190">
        <f t="shared" si="4"/>
        <v>124.41666666666667</v>
      </c>
    </row>
    <row r="5" spans="1:31" ht="19.95" customHeight="1" thickBot="1">
      <c r="A5" s="152" t="s">
        <v>143</v>
      </c>
      <c r="B5" s="152" t="s">
        <v>143</v>
      </c>
      <c r="C5" s="152" t="s">
        <v>143</v>
      </c>
      <c r="D5" s="152" t="s">
        <v>143</v>
      </c>
      <c r="E5" s="152" t="s">
        <v>143</v>
      </c>
      <c r="F5" s="152" t="s">
        <v>143</v>
      </c>
      <c r="G5" s="152" t="s">
        <v>143</v>
      </c>
      <c r="H5" s="152" t="s">
        <v>143</v>
      </c>
      <c r="I5" s="152" t="s">
        <v>143</v>
      </c>
      <c r="J5" s="152" t="s" ph="1">
        <v>200</v>
      </c>
      <c r="K5" s="152" t="s" ph="1">
        <v>200</v>
      </c>
      <c r="L5" s="348" t="s">
        <v>159</v>
      </c>
      <c r="M5" s="152"/>
      <c r="N5" s="139"/>
      <c r="O5" s="65"/>
      <c r="P5" s="349"/>
      <c r="Q5" s="349"/>
      <c r="R5" s="349"/>
      <c r="S5" s="349"/>
      <c r="T5" s="349"/>
      <c r="U5" s="349"/>
      <c r="V5" s="349"/>
      <c r="W5" s="349"/>
      <c r="X5" s="349"/>
      <c r="Y5" s="349"/>
      <c r="Z5" s="349"/>
      <c r="AA5" s="348" t="s">
        <v>159</v>
      </c>
      <c r="AB5" s="152"/>
      <c r="AC5" s="139"/>
      <c r="AE5" s="1" t="s">
        <v>193</v>
      </c>
    </row>
    <row r="6" spans="1:31" ht="19.95" customHeight="1" thickBot="1">
      <c r="A6" s="152" t="s">
        <v>143</v>
      </c>
      <c r="B6" s="152" t="s">
        <v>143</v>
      </c>
      <c r="C6" s="152" t="s">
        <v>143</v>
      </c>
      <c r="D6" s="152" t="s">
        <v>143</v>
      </c>
      <c r="E6" s="152" t="s">
        <v>143</v>
      </c>
      <c r="F6" s="249" t="s">
        <v>143</v>
      </c>
      <c r="G6" s="249" t="s">
        <v>143</v>
      </c>
      <c r="H6" s="249" t="s">
        <v>143</v>
      </c>
      <c r="I6" s="249" t="s">
        <v>143</v>
      </c>
      <c r="J6" s="249" t="s">
        <v>143</v>
      </c>
      <c r="K6" s="249" t="s">
        <v>143</v>
      </c>
      <c r="L6" s="348">
        <v>93</v>
      </c>
      <c r="M6" s="152"/>
      <c r="N6" s="184"/>
      <c r="O6" s="65"/>
      <c r="P6" s="350"/>
      <c r="Q6" s="350"/>
      <c r="R6" s="350"/>
      <c r="S6" s="350"/>
      <c r="T6" s="350"/>
      <c r="U6" s="350"/>
      <c r="V6" s="350"/>
      <c r="W6" s="350"/>
      <c r="X6" s="350"/>
      <c r="Y6" s="350"/>
      <c r="Z6" s="350"/>
      <c r="AA6" s="348">
        <v>0</v>
      </c>
      <c r="AB6" s="152"/>
      <c r="AC6" s="184"/>
    </row>
    <row r="7" spans="1:31" ht="19.95" customHeight="1" thickBot="1">
      <c r="A7" s="354" t="s">
        <v>195</v>
      </c>
      <c r="B7" s="477">
        <v>103</v>
      </c>
      <c r="C7" s="250">
        <v>102</v>
      </c>
      <c r="D7" s="250">
        <v>114</v>
      </c>
      <c r="E7" s="250">
        <v>122</v>
      </c>
      <c r="F7" s="466">
        <v>257</v>
      </c>
      <c r="G7" s="466">
        <v>306</v>
      </c>
      <c r="H7" s="466">
        <v>517</v>
      </c>
      <c r="I7" s="467">
        <v>708</v>
      </c>
      <c r="J7" s="468">
        <v>540</v>
      </c>
      <c r="K7" s="475">
        <v>531</v>
      </c>
      <c r="L7" s="468">
        <v>163</v>
      </c>
      <c r="M7" s="247"/>
      <c r="N7" s="478">
        <f>SUM(B7:M7)</f>
        <v>3463</v>
      </c>
      <c r="O7" s="65"/>
      <c r="P7" s="351" t="s">
        <v>160</v>
      </c>
      <c r="Q7" s="352">
        <v>4</v>
      </c>
      <c r="R7" s="351">
        <v>4</v>
      </c>
      <c r="S7" s="351">
        <v>4</v>
      </c>
      <c r="T7" s="353">
        <v>8</v>
      </c>
      <c r="U7" s="351">
        <v>1</v>
      </c>
      <c r="V7" s="351">
        <v>2</v>
      </c>
      <c r="W7" s="351">
        <v>6</v>
      </c>
      <c r="X7" s="440">
        <v>21</v>
      </c>
      <c r="Y7" s="457">
        <v>12</v>
      </c>
      <c r="Z7" s="351">
        <v>8</v>
      </c>
      <c r="AA7" s="351">
        <v>0</v>
      </c>
      <c r="AB7" s="152"/>
      <c r="AC7" s="478">
        <f>SUM(Q7:AB7)</f>
        <v>70</v>
      </c>
    </row>
    <row r="8" spans="1:31" ht="18" customHeight="1" thickBot="1">
      <c r="A8" s="354" t="s">
        <v>161</v>
      </c>
      <c r="B8" s="355">
        <v>82</v>
      </c>
      <c r="C8" s="356">
        <v>62</v>
      </c>
      <c r="D8" s="356">
        <v>99</v>
      </c>
      <c r="E8" s="356">
        <v>112</v>
      </c>
      <c r="F8" s="463">
        <v>224</v>
      </c>
      <c r="G8" s="463">
        <v>526</v>
      </c>
      <c r="H8" s="463">
        <v>521</v>
      </c>
      <c r="I8" s="464">
        <v>768</v>
      </c>
      <c r="J8" s="465">
        <v>454</v>
      </c>
      <c r="K8" s="465">
        <v>390</v>
      </c>
      <c r="L8" s="465">
        <v>416</v>
      </c>
      <c r="M8" s="357">
        <v>154</v>
      </c>
      <c r="N8" s="358">
        <f>SUM(B8:M8)</f>
        <v>3808</v>
      </c>
      <c r="O8" s="5"/>
      <c r="P8" s="248" t="s">
        <v>161</v>
      </c>
      <c r="Q8" s="359">
        <v>1</v>
      </c>
      <c r="R8" s="360">
        <v>1</v>
      </c>
      <c r="S8" s="360">
        <v>4</v>
      </c>
      <c r="T8" s="360">
        <v>2</v>
      </c>
      <c r="U8" s="360">
        <v>2</v>
      </c>
      <c r="V8" s="356">
        <v>7</v>
      </c>
      <c r="W8" s="356">
        <v>7</v>
      </c>
      <c r="X8" s="356">
        <v>3</v>
      </c>
      <c r="Y8" s="356">
        <v>1</v>
      </c>
      <c r="Z8" s="361">
        <v>7</v>
      </c>
      <c r="AA8" s="361">
        <v>7</v>
      </c>
      <c r="AB8" s="362">
        <v>5</v>
      </c>
      <c r="AC8" s="363">
        <f>SUM(Q8:AB8)</f>
        <v>47</v>
      </c>
    </row>
    <row r="9" spans="1:31" ht="18" customHeight="1" thickBot="1">
      <c r="A9" s="364" t="s">
        <v>162</v>
      </c>
      <c r="B9" s="185">
        <v>81</v>
      </c>
      <c r="C9" s="186">
        <v>39</v>
      </c>
      <c r="D9" s="186">
        <v>72</v>
      </c>
      <c r="E9" s="187">
        <v>89</v>
      </c>
      <c r="F9" s="187">
        <v>258</v>
      </c>
      <c r="G9" s="187">
        <v>416</v>
      </c>
      <c r="H9" s="261">
        <v>554</v>
      </c>
      <c r="I9" s="261">
        <v>568</v>
      </c>
      <c r="J9" s="260">
        <v>578</v>
      </c>
      <c r="K9" s="187">
        <v>337</v>
      </c>
      <c r="L9" s="187">
        <v>169</v>
      </c>
      <c r="M9" s="187">
        <v>168</v>
      </c>
      <c r="N9" s="188">
        <f t="shared" ref="N9:N20" si="8">SUM(B9:M9)</f>
        <v>3329</v>
      </c>
      <c r="O9" s="67" t="s">
        <v>17</v>
      </c>
      <c r="P9" s="365" t="s">
        <v>162</v>
      </c>
      <c r="Q9" s="235">
        <v>0</v>
      </c>
      <c r="R9" s="236">
        <v>5</v>
      </c>
      <c r="S9" s="236">
        <v>4</v>
      </c>
      <c r="T9" s="236">
        <v>1</v>
      </c>
      <c r="U9" s="236">
        <v>1</v>
      </c>
      <c r="V9" s="236">
        <v>1</v>
      </c>
      <c r="W9" s="236">
        <v>1</v>
      </c>
      <c r="X9" s="236">
        <v>1</v>
      </c>
      <c r="Y9" s="235">
        <v>0</v>
      </c>
      <c r="Z9" s="235">
        <v>0</v>
      </c>
      <c r="AA9" s="235">
        <v>0</v>
      </c>
      <c r="AB9" s="235">
        <v>2</v>
      </c>
      <c r="AC9" s="230">
        <f t="shared" ref="AC9:AC20" si="9">SUM(Q9:AB9)</f>
        <v>16</v>
      </c>
    </row>
    <row r="10" spans="1:31" ht="18" customHeight="1" thickBot="1">
      <c r="A10" s="364" t="s">
        <v>163</v>
      </c>
      <c r="B10" s="159">
        <v>81</v>
      </c>
      <c r="C10" s="159">
        <v>48</v>
      </c>
      <c r="D10" s="160">
        <v>71</v>
      </c>
      <c r="E10" s="159">
        <v>128</v>
      </c>
      <c r="F10" s="159">
        <v>171</v>
      </c>
      <c r="G10" s="159">
        <v>350</v>
      </c>
      <c r="H10" s="262">
        <v>569</v>
      </c>
      <c r="I10" s="159">
        <v>553</v>
      </c>
      <c r="J10" s="159">
        <v>458</v>
      </c>
      <c r="K10" s="159">
        <v>306</v>
      </c>
      <c r="L10" s="159">
        <v>220</v>
      </c>
      <c r="M10" s="160">
        <v>229</v>
      </c>
      <c r="N10" s="178">
        <f t="shared" si="8"/>
        <v>3184</v>
      </c>
      <c r="O10" s="151"/>
      <c r="P10" s="365" t="s">
        <v>163</v>
      </c>
      <c r="Q10" s="366">
        <v>1</v>
      </c>
      <c r="R10" s="366">
        <v>2</v>
      </c>
      <c r="S10" s="366">
        <v>1</v>
      </c>
      <c r="T10" s="366">
        <v>0</v>
      </c>
      <c r="U10" s="366">
        <v>0</v>
      </c>
      <c r="V10" s="366">
        <v>0</v>
      </c>
      <c r="W10" s="366">
        <v>1</v>
      </c>
      <c r="X10" s="366">
        <v>1</v>
      </c>
      <c r="Y10" s="366">
        <v>0</v>
      </c>
      <c r="Z10" s="366">
        <v>1</v>
      </c>
      <c r="AA10" s="366">
        <v>0</v>
      </c>
      <c r="AB10" s="366">
        <v>0</v>
      </c>
      <c r="AC10" s="367">
        <f t="shared" si="9"/>
        <v>7</v>
      </c>
    </row>
    <row r="11" spans="1:31" ht="18" customHeight="1" thickBot="1">
      <c r="A11" s="368" t="s">
        <v>164</v>
      </c>
      <c r="B11" s="369">
        <v>112</v>
      </c>
      <c r="C11" s="369">
        <v>85</v>
      </c>
      <c r="D11" s="369">
        <v>60</v>
      </c>
      <c r="E11" s="369">
        <v>97</v>
      </c>
      <c r="F11" s="369">
        <v>95</v>
      </c>
      <c r="G11" s="369">
        <v>305</v>
      </c>
      <c r="H11" s="370">
        <v>544</v>
      </c>
      <c r="I11" s="369">
        <v>449</v>
      </c>
      <c r="J11" s="369">
        <v>475</v>
      </c>
      <c r="K11" s="369">
        <v>505</v>
      </c>
      <c r="L11" s="369">
        <v>219</v>
      </c>
      <c r="M11" s="371">
        <v>98</v>
      </c>
      <c r="N11" s="158">
        <f t="shared" si="8"/>
        <v>3044</v>
      </c>
      <c r="O11" s="67"/>
      <c r="P11" s="364" t="s">
        <v>164</v>
      </c>
      <c r="Q11" s="372">
        <v>16</v>
      </c>
      <c r="R11" s="372">
        <v>1</v>
      </c>
      <c r="S11" s="372">
        <v>19</v>
      </c>
      <c r="T11" s="372">
        <v>3</v>
      </c>
      <c r="U11" s="372">
        <v>13</v>
      </c>
      <c r="V11" s="372">
        <v>1</v>
      </c>
      <c r="W11" s="372">
        <v>2</v>
      </c>
      <c r="X11" s="372">
        <v>2</v>
      </c>
      <c r="Y11" s="372">
        <v>0</v>
      </c>
      <c r="Z11" s="373">
        <v>24</v>
      </c>
      <c r="AA11" s="372">
        <v>4</v>
      </c>
      <c r="AB11" s="372">
        <v>2</v>
      </c>
      <c r="AC11" s="374">
        <f t="shared" si="9"/>
        <v>87</v>
      </c>
    </row>
    <row r="12" spans="1:31" ht="18" customHeight="1" thickBot="1">
      <c r="A12" s="375" t="s">
        <v>165</v>
      </c>
      <c r="B12" s="140">
        <v>84</v>
      </c>
      <c r="C12" s="140">
        <v>100</v>
      </c>
      <c r="D12" s="141">
        <v>77</v>
      </c>
      <c r="E12" s="141">
        <v>80</v>
      </c>
      <c r="F12" s="79">
        <v>236</v>
      </c>
      <c r="G12" s="79">
        <v>438</v>
      </c>
      <c r="H12" s="80">
        <v>631</v>
      </c>
      <c r="I12" s="263">
        <v>752</v>
      </c>
      <c r="J12" s="78">
        <v>523</v>
      </c>
      <c r="K12" s="79">
        <v>427</v>
      </c>
      <c r="L12" s="78">
        <v>253</v>
      </c>
      <c r="M12" s="142">
        <v>136</v>
      </c>
      <c r="N12" s="376">
        <f t="shared" si="8"/>
        <v>3737</v>
      </c>
      <c r="O12" s="67"/>
      <c r="P12" s="377" t="s">
        <v>166</v>
      </c>
      <c r="Q12" s="378">
        <v>7</v>
      </c>
      <c r="R12" s="378">
        <v>7</v>
      </c>
      <c r="S12" s="379">
        <v>13</v>
      </c>
      <c r="T12" s="379">
        <v>3</v>
      </c>
      <c r="U12" s="379">
        <v>8</v>
      </c>
      <c r="V12" s="379">
        <v>11</v>
      </c>
      <c r="W12" s="378">
        <v>5</v>
      </c>
      <c r="X12" s="379">
        <v>11</v>
      </c>
      <c r="Y12" s="379">
        <v>9</v>
      </c>
      <c r="Z12" s="379">
        <v>9</v>
      </c>
      <c r="AA12" s="380">
        <v>20</v>
      </c>
      <c r="AB12" s="380">
        <v>37</v>
      </c>
      <c r="AC12" s="381">
        <f t="shared" si="9"/>
        <v>140</v>
      </c>
    </row>
    <row r="13" spans="1:31" ht="18" customHeight="1" thickBot="1">
      <c r="A13" s="375" t="s">
        <v>167</v>
      </c>
      <c r="B13" s="379">
        <v>41</v>
      </c>
      <c r="C13" s="379">
        <v>44</v>
      </c>
      <c r="D13" s="379">
        <v>67</v>
      </c>
      <c r="E13" s="379">
        <v>103</v>
      </c>
      <c r="F13" s="372">
        <v>311</v>
      </c>
      <c r="G13" s="379">
        <v>415</v>
      </c>
      <c r="H13" s="379">
        <v>539</v>
      </c>
      <c r="I13" s="373">
        <v>1165</v>
      </c>
      <c r="J13" s="379">
        <v>534</v>
      </c>
      <c r="K13" s="379">
        <v>297</v>
      </c>
      <c r="L13" s="378">
        <v>205</v>
      </c>
      <c r="M13" s="382">
        <v>92</v>
      </c>
      <c r="N13" s="383">
        <f t="shared" si="8"/>
        <v>3813</v>
      </c>
      <c r="O13" s="67"/>
      <c r="P13" s="384" t="s">
        <v>167</v>
      </c>
      <c r="Q13" s="379">
        <v>9</v>
      </c>
      <c r="R13" s="379">
        <v>22</v>
      </c>
      <c r="S13" s="378">
        <v>18</v>
      </c>
      <c r="T13" s="379">
        <v>9</v>
      </c>
      <c r="U13" s="385">
        <v>21</v>
      </c>
      <c r="V13" s="379">
        <v>14</v>
      </c>
      <c r="W13" s="379">
        <v>6</v>
      </c>
      <c r="X13" s="379">
        <v>13</v>
      </c>
      <c r="Y13" s="379">
        <v>7</v>
      </c>
      <c r="Z13" s="386">
        <v>81</v>
      </c>
      <c r="AA13" s="385">
        <v>31</v>
      </c>
      <c r="AB13" s="386">
        <v>37</v>
      </c>
      <c r="AC13" s="387">
        <f t="shared" si="9"/>
        <v>268</v>
      </c>
    </row>
    <row r="14" spans="1:31" ht="18" customHeight="1" thickBot="1">
      <c r="A14" s="375" t="s">
        <v>168</v>
      </c>
      <c r="B14" s="379">
        <v>57</v>
      </c>
      <c r="C14" s="378">
        <v>35</v>
      </c>
      <c r="D14" s="379">
        <v>95</v>
      </c>
      <c r="E14" s="378">
        <v>112</v>
      </c>
      <c r="F14" s="379">
        <v>131</v>
      </c>
      <c r="G14" s="388">
        <v>340</v>
      </c>
      <c r="H14" s="388">
        <v>483</v>
      </c>
      <c r="I14" s="389">
        <v>1339</v>
      </c>
      <c r="J14" s="388">
        <v>614</v>
      </c>
      <c r="K14" s="388">
        <v>349</v>
      </c>
      <c r="L14" s="388">
        <v>236</v>
      </c>
      <c r="M14" s="390">
        <v>68</v>
      </c>
      <c r="N14" s="376">
        <f t="shared" si="8"/>
        <v>3859</v>
      </c>
      <c r="O14" s="67"/>
      <c r="P14" s="384" t="s">
        <v>168</v>
      </c>
      <c r="Q14" s="379">
        <v>19</v>
      </c>
      <c r="R14" s="379">
        <v>12</v>
      </c>
      <c r="S14" s="379">
        <v>8</v>
      </c>
      <c r="T14" s="378">
        <v>12</v>
      </c>
      <c r="U14" s="379">
        <v>7</v>
      </c>
      <c r="V14" s="379">
        <v>15</v>
      </c>
      <c r="W14" s="388">
        <v>16</v>
      </c>
      <c r="X14" s="390">
        <v>12</v>
      </c>
      <c r="Y14" s="378">
        <v>16</v>
      </c>
      <c r="Z14" s="379">
        <v>6</v>
      </c>
      <c r="AA14" s="378">
        <v>12</v>
      </c>
      <c r="AB14" s="378">
        <v>6</v>
      </c>
      <c r="AC14" s="381">
        <f t="shared" si="9"/>
        <v>141</v>
      </c>
    </row>
    <row r="15" spans="1:31" ht="18" hidden="1" customHeight="1" thickBot="1">
      <c r="A15" s="375" t="s">
        <v>169</v>
      </c>
      <c r="B15" s="391">
        <v>68</v>
      </c>
      <c r="C15" s="379">
        <v>42</v>
      </c>
      <c r="D15" s="379">
        <v>44</v>
      </c>
      <c r="E15" s="378">
        <v>75</v>
      </c>
      <c r="F15" s="378">
        <v>135</v>
      </c>
      <c r="G15" s="378">
        <v>448</v>
      </c>
      <c r="H15" s="379">
        <v>507</v>
      </c>
      <c r="I15" s="379">
        <v>808</v>
      </c>
      <c r="J15" s="385">
        <v>795</v>
      </c>
      <c r="K15" s="378">
        <v>313</v>
      </c>
      <c r="L15" s="378">
        <v>246</v>
      </c>
      <c r="M15" s="378">
        <v>143</v>
      </c>
      <c r="N15" s="376">
        <f t="shared" si="8"/>
        <v>3624</v>
      </c>
      <c r="O15" s="67"/>
      <c r="P15" s="384" t="s">
        <v>169</v>
      </c>
      <c r="Q15" s="392">
        <v>9</v>
      </c>
      <c r="R15" s="379">
        <v>16</v>
      </c>
      <c r="S15" s="379">
        <v>12</v>
      </c>
      <c r="T15" s="378">
        <v>6</v>
      </c>
      <c r="U15" s="393">
        <v>7</v>
      </c>
      <c r="V15" s="393">
        <v>14</v>
      </c>
      <c r="W15" s="379">
        <v>9</v>
      </c>
      <c r="X15" s="379">
        <v>14</v>
      </c>
      <c r="Y15" s="379">
        <v>9</v>
      </c>
      <c r="Z15" s="379">
        <v>9</v>
      </c>
      <c r="AA15" s="393">
        <v>8</v>
      </c>
      <c r="AB15" s="393">
        <v>7</v>
      </c>
      <c r="AC15" s="381">
        <f t="shared" si="9"/>
        <v>120</v>
      </c>
    </row>
    <row r="16" spans="1:31" ht="18" hidden="1" customHeight="1" thickBot="1">
      <c r="A16" s="394" t="s">
        <v>170</v>
      </c>
      <c r="B16" s="395">
        <v>71</v>
      </c>
      <c r="C16" s="395">
        <v>97</v>
      </c>
      <c r="D16" s="395">
        <v>61</v>
      </c>
      <c r="E16" s="396">
        <v>105</v>
      </c>
      <c r="F16" s="396">
        <v>198</v>
      </c>
      <c r="G16" s="396">
        <v>442</v>
      </c>
      <c r="H16" s="397">
        <v>790</v>
      </c>
      <c r="I16" s="398">
        <v>674</v>
      </c>
      <c r="J16" s="398">
        <v>594</v>
      </c>
      <c r="K16" s="396">
        <v>275</v>
      </c>
      <c r="L16" s="396">
        <v>133</v>
      </c>
      <c r="M16" s="396">
        <v>108</v>
      </c>
      <c r="N16" s="376">
        <f t="shared" si="8"/>
        <v>3548</v>
      </c>
      <c r="O16" s="5"/>
      <c r="P16" s="153" t="s">
        <v>170</v>
      </c>
      <c r="Q16" s="395">
        <v>7</v>
      </c>
      <c r="R16" s="395">
        <v>13</v>
      </c>
      <c r="S16" s="395">
        <v>12</v>
      </c>
      <c r="T16" s="396">
        <v>11</v>
      </c>
      <c r="U16" s="396">
        <v>12</v>
      </c>
      <c r="V16" s="396">
        <v>15</v>
      </c>
      <c r="W16" s="396">
        <v>20</v>
      </c>
      <c r="X16" s="396">
        <v>15</v>
      </c>
      <c r="Y16" s="396">
        <v>15</v>
      </c>
      <c r="Z16" s="396">
        <v>20</v>
      </c>
      <c r="AA16" s="396">
        <v>9</v>
      </c>
      <c r="AB16" s="396">
        <v>7</v>
      </c>
      <c r="AC16" s="399">
        <f t="shared" si="9"/>
        <v>156</v>
      </c>
    </row>
    <row r="17" spans="1:30" ht="13.8" hidden="1" thickBot="1">
      <c r="A17" s="8" t="s">
        <v>171</v>
      </c>
      <c r="B17" s="392">
        <v>38</v>
      </c>
      <c r="C17" s="396">
        <v>19</v>
      </c>
      <c r="D17" s="396">
        <v>38</v>
      </c>
      <c r="E17" s="396">
        <v>203</v>
      </c>
      <c r="F17" s="396">
        <v>146</v>
      </c>
      <c r="G17" s="396">
        <v>439</v>
      </c>
      <c r="H17" s="397">
        <v>964</v>
      </c>
      <c r="I17" s="397">
        <v>1154</v>
      </c>
      <c r="J17" s="396">
        <v>423</v>
      </c>
      <c r="K17" s="396">
        <v>388</v>
      </c>
      <c r="L17" s="396">
        <v>176</v>
      </c>
      <c r="M17" s="396">
        <v>143</v>
      </c>
      <c r="N17" s="400">
        <f t="shared" si="8"/>
        <v>4131</v>
      </c>
      <c r="O17" s="5"/>
      <c r="P17" s="7" t="s">
        <v>171</v>
      </c>
      <c r="Q17" s="396">
        <v>7</v>
      </c>
      <c r="R17" s="396">
        <v>7</v>
      </c>
      <c r="S17" s="396">
        <v>8</v>
      </c>
      <c r="T17" s="396">
        <v>12</v>
      </c>
      <c r="U17" s="396">
        <v>9</v>
      </c>
      <c r="V17" s="396">
        <v>6</v>
      </c>
      <c r="W17" s="396">
        <v>11</v>
      </c>
      <c r="X17" s="396">
        <v>8</v>
      </c>
      <c r="Y17" s="396">
        <v>16</v>
      </c>
      <c r="Z17" s="396">
        <v>40</v>
      </c>
      <c r="AA17" s="396">
        <v>17</v>
      </c>
      <c r="AB17" s="396">
        <v>16</v>
      </c>
      <c r="AC17" s="396">
        <f t="shared" si="9"/>
        <v>157</v>
      </c>
    </row>
    <row r="18" spans="1:30" ht="13.8" hidden="1" thickBot="1">
      <c r="A18" s="143" t="s">
        <v>172</v>
      </c>
      <c r="B18" s="398">
        <v>49</v>
      </c>
      <c r="C18" s="398">
        <v>63</v>
      </c>
      <c r="D18" s="398">
        <v>50</v>
      </c>
      <c r="E18" s="398">
        <v>71</v>
      </c>
      <c r="F18" s="398">
        <v>144</v>
      </c>
      <c r="G18" s="398">
        <v>374</v>
      </c>
      <c r="H18" s="401">
        <v>729</v>
      </c>
      <c r="I18" s="401">
        <v>1097</v>
      </c>
      <c r="J18" s="401">
        <v>650</v>
      </c>
      <c r="K18" s="398">
        <v>397</v>
      </c>
      <c r="L18" s="398">
        <v>192</v>
      </c>
      <c r="M18" s="398">
        <v>217</v>
      </c>
      <c r="N18" s="400">
        <f t="shared" si="8"/>
        <v>4033</v>
      </c>
      <c r="O18" s="5"/>
      <c r="P18" s="9" t="s">
        <v>172</v>
      </c>
      <c r="Q18" s="398">
        <v>10</v>
      </c>
      <c r="R18" s="398">
        <v>6</v>
      </c>
      <c r="S18" s="398">
        <v>14</v>
      </c>
      <c r="T18" s="398">
        <v>10</v>
      </c>
      <c r="U18" s="398">
        <v>10</v>
      </c>
      <c r="V18" s="398">
        <v>19</v>
      </c>
      <c r="W18" s="398">
        <v>11</v>
      </c>
      <c r="X18" s="398">
        <v>20</v>
      </c>
      <c r="Y18" s="398">
        <v>15</v>
      </c>
      <c r="Z18" s="398">
        <v>8</v>
      </c>
      <c r="AA18" s="398">
        <v>11</v>
      </c>
      <c r="AB18" s="398">
        <v>8</v>
      </c>
      <c r="AC18" s="396">
        <f t="shared" si="9"/>
        <v>142</v>
      </c>
    </row>
    <row r="19" spans="1:30" ht="13.8" hidden="1" thickBot="1">
      <c r="A19" s="8" t="s">
        <v>173</v>
      </c>
      <c r="B19" s="398">
        <v>53</v>
      </c>
      <c r="C19" s="398">
        <v>39</v>
      </c>
      <c r="D19" s="398">
        <v>74</v>
      </c>
      <c r="E19" s="398">
        <v>64</v>
      </c>
      <c r="F19" s="398">
        <v>208</v>
      </c>
      <c r="G19" s="398">
        <v>491</v>
      </c>
      <c r="H19" s="398">
        <v>454</v>
      </c>
      <c r="I19" s="401">
        <v>1068</v>
      </c>
      <c r="J19" s="398">
        <v>568</v>
      </c>
      <c r="K19" s="398">
        <v>407</v>
      </c>
      <c r="L19" s="398">
        <v>228</v>
      </c>
      <c r="M19" s="398">
        <v>81</v>
      </c>
      <c r="N19" s="402">
        <f t="shared" si="8"/>
        <v>3735</v>
      </c>
      <c r="O19" s="5"/>
      <c r="P19" s="7" t="s">
        <v>173</v>
      </c>
      <c r="Q19" s="398">
        <v>12</v>
      </c>
      <c r="R19" s="398">
        <v>13</v>
      </c>
      <c r="S19" s="398">
        <v>46</v>
      </c>
      <c r="T19" s="398">
        <v>9</v>
      </c>
      <c r="U19" s="398">
        <v>20</v>
      </c>
      <c r="V19" s="398">
        <v>4</v>
      </c>
      <c r="W19" s="398">
        <v>8</v>
      </c>
      <c r="X19" s="398">
        <v>30</v>
      </c>
      <c r="Y19" s="398">
        <v>22</v>
      </c>
      <c r="Z19" s="398">
        <v>20</v>
      </c>
      <c r="AA19" s="398">
        <v>16</v>
      </c>
      <c r="AB19" s="398">
        <v>12</v>
      </c>
      <c r="AC19" s="403">
        <f t="shared" si="9"/>
        <v>212</v>
      </c>
    </row>
    <row r="20" spans="1:30" ht="13.8" hidden="1" thickBot="1">
      <c r="A20" s="8" t="s">
        <v>174</v>
      </c>
      <c r="B20" s="404">
        <v>67</v>
      </c>
      <c r="C20" s="404">
        <v>62</v>
      </c>
      <c r="D20" s="404">
        <v>57</v>
      </c>
      <c r="E20" s="404">
        <v>77</v>
      </c>
      <c r="F20" s="404">
        <v>473</v>
      </c>
      <c r="G20" s="404">
        <v>468</v>
      </c>
      <c r="H20" s="405">
        <v>659</v>
      </c>
      <c r="I20" s="404">
        <v>851</v>
      </c>
      <c r="J20" s="404">
        <v>542</v>
      </c>
      <c r="K20" s="404">
        <v>270</v>
      </c>
      <c r="L20" s="404">
        <v>208</v>
      </c>
      <c r="M20" s="404">
        <v>174</v>
      </c>
      <c r="N20" s="406">
        <f t="shared" si="8"/>
        <v>3908</v>
      </c>
      <c r="O20" s="5" t="s">
        <v>3</v>
      </c>
      <c r="P20" s="9" t="s">
        <v>174</v>
      </c>
      <c r="Q20" s="398">
        <v>6</v>
      </c>
      <c r="R20" s="398">
        <v>25</v>
      </c>
      <c r="S20" s="398">
        <v>29</v>
      </c>
      <c r="T20" s="398">
        <v>4</v>
      </c>
      <c r="U20" s="398">
        <v>17</v>
      </c>
      <c r="V20" s="398">
        <v>19</v>
      </c>
      <c r="W20" s="398">
        <v>14</v>
      </c>
      <c r="X20" s="398">
        <v>37</v>
      </c>
      <c r="Y20" s="407">
        <v>76</v>
      </c>
      <c r="Z20" s="398">
        <v>34</v>
      </c>
      <c r="AA20" s="398">
        <v>17</v>
      </c>
      <c r="AB20" s="398">
        <v>18</v>
      </c>
      <c r="AC20" s="403">
        <f t="shared" si="9"/>
        <v>296</v>
      </c>
    </row>
    <row r="21" spans="1:30">
      <c r="A21" s="10"/>
      <c r="B21" s="144"/>
      <c r="C21" s="144"/>
      <c r="D21" s="144"/>
      <c r="E21" s="144"/>
      <c r="F21" s="144"/>
      <c r="G21" s="144"/>
      <c r="H21" s="144"/>
      <c r="I21" s="144"/>
      <c r="J21" s="144"/>
      <c r="K21" s="144"/>
      <c r="L21" s="144"/>
      <c r="M21" s="144"/>
      <c r="N21" s="11"/>
      <c r="O21" s="5"/>
      <c r="P21" s="12"/>
      <c r="Q21" s="145"/>
      <c r="R21" s="145"/>
      <c r="S21" s="145"/>
      <c r="T21" s="145"/>
      <c r="U21" s="145"/>
      <c r="V21" s="145"/>
      <c r="W21" s="145"/>
      <c r="X21" s="145"/>
      <c r="Y21" s="145"/>
      <c r="Z21" s="145"/>
      <c r="AA21" s="145"/>
      <c r="AB21" s="145"/>
      <c r="AC21" s="144"/>
    </row>
    <row r="22" spans="1:30" ht="13.5" customHeight="1">
      <c r="A22" s="761" t="s">
        <v>240</v>
      </c>
      <c r="B22" s="762"/>
      <c r="C22" s="762"/>
      <c r="D22" s="762"/>
      <c r="E22" s="762"/>
      <c r="F22" s="762"/>
      <c r="G22" s="762"/>
      <c r="H22" s="762"/>
      <c r="I22" s="762"/>
      <c r="J22" s="762"/>
      <c r="K22" s="762"/>
      <c r="L22" s="762"/>
      <c r="M22" s="762"/>
      <c r="N22" s="763"/>
      <c r="O22" s="5"/>
      <c r="P22" s="761" t="str">
        <f>+A22</f>
        <v>※2024年 第46週（11/11～11/17） 現在</v>
      </c>
      <c r="Q22" s="762"/>
      <c r="R22" s="762"/>
      <c r="S22" s="762"/>
      <c r="T22" s="762"/>
      <c r="U22" s="762"/>
      <c r="V22" s="762"/>
      <c r="W22" s="762"/>
      <c r="X22" s="762"/>
      <c r="Y22" s="762"/>
      <c r="Z22" s="762"/>
      <c r="AA22" s="762"/>
      <c r="AB22" s="762"/>
      <c r="AC22" s="763"/>
    </row>
    <row r="23" spans="1:30" ht="13.8" thickBot="1">
      <c r="A23" s="175" t="s">
        <v>41</v>
      </c>
      <c r="B23" s="5"/>
      <c r="C23" s="5"/>
      <c r="D23" s="5"/>
      <c r="E23" s="5"/>
      <c r="F23" s="5"/>
      <c r="G23" s="5" t="s">
        <v>17</v>
      </c>
      <c r="H23" s="5"/>
      <c r="I23" s="5"/>
      <c r="J23" s="5"/>
      <c r="K23" s="5"/>
      <c r="L23" s="5"/>
      <c r="M23" s="5"/>
      <c r="N23" s="14"/>
      <c r="O23" s="5"/>
      <c r="P23" s="176"/>
      <c r="Q23" s="5"/>
      <c r="R23" s="5"/>
      <c r="S23" s="5"/>
      <c r="T23" s="5"/>
      <c r="U23" s="5"/>
      <c r="V23" s="5"/>
      <c r="W23" s="5"/>
      <c r="X23" s="5"/>
      <c r="Y23" s="5"/>
      <c r="Z23" s="5"/>
      <c r="AA23" s="5"/>
      <c r="AB23" s="5"/>
      <c r="AC23" s="16"/>
    </row>
    <row r="24" spans="1:30" ht="33" customHeight="1" thickBot="1">
      <c r="A24" s="766" t="s">
        <v>175</v>
      </c>
      <c r="B24" s="767"/>
      <c r="C24" s="768"/>
      <c r="D24" s="764" t="s">
        <v>226</v>
      </c>
      <c r="E24" s="765"/>
      <c r="F24" s="5"/>
      <c r="G24" s="5" t="s">
        <v>17</v>
      </c>
      <c r="H24" s="5"/>
      <c r="I24" s="5"/>
      <c r="J24" s="5"/>
      <c r="K24" s="5"/>
      <c r="L24" s="5"/>
      <c r="M24" s="5"/>
      <c r="N24" s="14"/>
      <c r="O24" s="67" t="s">
        <v>17</v>
      </c>
      <c r="P24" s="93"/>
      <c r="Q24" s="408" t="s">
        <v>176</v>
      </c>
      <c r="R24" s="750" t="s">
        <v>225</v>
      </c>
      <c r="S24" s="751"/>
      <c r="T24" s="752"/>
      <c r="U24" s="5"/>
      <c r="V24" s="5"/>
      <c r="W24" s="5"/>
      <c r="X24" s="5"/>
      <c r="Y24" s="5"/>
      <c r="Z24" s="5"/>
      <c r="AA24" s="5"/>
      <c r="AB24" s="5"/>
      <c r="AC24" s="16"/>
    </row>
    <row r="25" spans="1:30" ht="15" customHeight="1">
      <c r="A25" s="13" t="s">
        <v>214</v>
      </c>
      <c r="B25" s="5"/>
      <c r="C25" s="5"/>
      <c r="D25" s="5" t="s">
        <v>3</v>
      </c>
      <c r="E25" s="5"/>
      <c r="F25" s="5"/>
      <c r="G25" s="5"/>
      <c r="H25" s="5"/>
      <c r="I25" s="5"/>
      <c r="J25" s="5"/>
      <c r="K25" s="5"/>
      <c r="L25" s="5"/>
      <c r="M25" s="5"/>
      <c r="N25" s="14"/>
      <c r="O25" s="67" t="s">
        <v>17</v>
      </c>
      <c r="P25" s="92"/>
      <c r="Q25" s="5"/>
      <c r="R25" s="5"/>
      <c r="S25" s="5"/>
      <c r="T25" s="5"/>
      <c r="U25" s="5"/>
      <c r="V25" s="5"/>
      <c r="W25" s="5"/>
      <c r="X25" s="5"/>
      <c r="Y25" s="5"/>
      <c r="Z25" s="5"/>
      <c r="AA25" s="5"/>
      <c r="AB25" s="5"/>
      <c r="AC25" s="16"/>
    </row>
    <row r="26" spans="1:30" ht="9" customHeight="1">
      <c r="A26" s="13"/>
      <c r="B26" s="5"/>
      <c r="C26" s="5"/>
      <c r="D26" s="5"/>
      <c r="E26" s="5"/>
      <c r="F26" s="5"/>
      <c r="G26" s="5"/>
      <c r="H26" s="5"/>
      <c r="I26" s="5"/>
      <c r="J26" s="5"/>
      <c r="K26" s="5"/>
      <c r="L26" s="5"/>
      <c r="M26" s="5"/>
      <c r="N26" s="14"/>
      <c r="O26" s="67" t="s">
        <v>17</v>
      </c>
      <c r="P26" s="15"/>
      <c r="Q26" s="5"/>
      <c r="R26" s="5"/>
      <c r="S26" s="5"/>
      <c r="T26" s="5"/>
      <c r="U26" s="5"/>
      <c r="V26" s="5"/>
      <c r="W26" s="5"/>
      <c r="X26" s="5"/>
      <c r="Y26" s="5"/>
      <c r="Z26" s="5"/>
      <c r="AA26" s="5"/>
      <c r="AB26" s="5"/>
      <c r="AC26" s="16"/>
    </row>
    <row r="27" spans="1:30">
      <c r="A27" s="13"/>
      <c r="B27" s="5"/>
      <c r="C27" s="5"/>
      <c r="D27" s="5"/>
      <c r="E27" s="5"/>
      <c r="F27" s="5"/>
      <c r="G27" s="5"/>
      <c r="H27" s="5"/>
      <c r="I27" s="5"/>
      <c r="J27" s="5"/>
      <c r="K27" s="5"/>
      <c r="L27" s="5"/>
      <c r="M27" s="5"/>
      <c r="N27" s="14"/>
      <c r="O27" s="5" t="s">
        <v>17</v>
      </c>
      <c r="P27" s="6"/>
      <c r="AC27" s="17"/>
    </row>
    <row r="28" spans="1:30">
      <c r="A28" s="13"/>
      <c r="B28" s="5"/>
      <c r="C28" s="5"/>
      <c r="D28" s="5"/>
      <c r="E28" s="5"/>
      <c r="F28" s="5"/>
      <c r="G28" s="5"/>
      <c r="H28" s="5"/>
      <c r="I28" s="5"/>
      <c r="J28" s="5"/>
      <c r="K28" s="5"/>
      <c r="L28" s="5"/>
      <c r="M28" s="5"/>
      <c r="N28" s="14"/>
      <c r="O28" s="5" t="s">
        <v>17</v>
      </c>
      <c r="P28" s="6"/>
      <c r="AC28" s="17"/>
    </row>
    <row r="29" spans="1:30">
      <c r="A29" s="13"/>
      <c r="B29" s="5"/>
      <c r="C29" s="5"/>
      <c r="D29" s="5"/>
      <c r="E29" s="5"/>
      <c r="F29" s="5"/>
      <c r="G29" s="5"/>
      <c r="H29" s="5"/>
      <c r="I29" s="5"/>
      <c r="J29" s="5"/>
      <c r="K29" s="5"/>
      <c r="L29" s="5"/>
      <c r="M29" s="5"/>
      <c r="N29" s="14"/>
      <c r="O29" s="5" t="s">
        <v>17</v>
      </c>
      <c r="P29" s="6"/>
      <c r="AC29" s="17"/>
      <c r="AD29" s="100"/>
    </row>
    <row r="30" spans="1:30">
      <c r="A30" s="13"/>
      <c r="B30" s="5"/>
      <c r="C30" s="5"/>
      <c r="D30" s="5"/>
      <c r="E30" s="5"/>
      <c r="F30" s="5"/>
      <c r="G30" s="5"/>
      <c r="H30" s="5"/>
      <c r="I30" s="5"/>
      <c r="J30" s="5"/>
      <c r="K30" s="5"/>
      <c r="L30" s="5"/>
      <c r="M30" s="5"/>
      <c r="N30" s="14"/>
      <c r="O30" s="5"/>
      <c r="P30" s="6"/>
      <c r="AC30" s="17"/>
    </row>
    <row r="31" spans="1:30" ht="21.6">
      <c r="A31" s="193" t="s">
        <v>177</v>
      </c>
      <c r="B31" s="5"/>
      <c r="C31" s="5"/>
      <c r="D31" s="5"/>
      <c r="E31" s="5"/>
      <c r="F31" s="5"/>
      <c r="G31" s="5"/>
      <c r="H31" s="5"/>
      <c r="I31" s="5"/>
      <c r="J31" s="5"/>
      <c r="K31" s="5"/>
      <c r="L31" s="5"/>
      <c r="M31" s="5"/>
      <c r="N31" s="14"/>
      <c r="O31" s="5"/>
      <c r="P31" s="6"/>
      <c r="AC31" s="17"/>
    </row>
    <row r="32" spans="1:30" ht="13.8" thickBot="1">
      <c r="A32" s="18"/>
      <c r="B32" s="19"/>
      <c r="C32" s="19"/>
      <c r="D32" s="19"/>
      <c r="E32" s="19"/>
      <c r="F32" s="19"/>
      <c r="G32" s="19"/>
      <c r="H32" s="19"/>
      <c r="I32" s="19"/>
      <c r="J32" s="19"/>
      <c r="K32" s="19"/>
      <c r="L32" s="19"/>
      <c r="M32" s="19"/>
      <c r="N32" s="20"/>
      <c r="O32" s="5"/>
      <c r="P32" s="21"/>
      <c r="Q32" s="22"/>
      <c r="R32" s="22"/>
      <c r="S32" s="22"/>
      <c r="T32" s="22"/>
      <c r="U32" s="22"/>
      <c r="V32" s="22"/>
      <c r="W32" s="22"/>
      <c r="X32" s="22"/>
      <c r="Y32" s="22"/>
      <c r="Z32" s="22"/>
      <c r="AA32" s="22"/>
      <c r="AB32" s="22"/>
      <c r="AC32" s="23"/>
    </row>
    <row r="33" spans="1:29">
      <c r="A33" s="409"/>
      <c r="C33" s="5"/>
      <c r="D33" s="5"/>
      <c r="E33" s="5"/>
      <c r="F33" s="5"/>
      <c r="G33" s="5"/>
      <c r="H33" s="5"/>
      <c r="I33" s="5"/>
      <c r="J33" s="5"/>
      <c r="K33" s="5"/>
      <c r="L33" s="5"/>
      <c r="M33" s="5"/>
      <c r="N33" s="5"/>
      <c r="O33" s="5"/>
    </row>
    <row r="34" spans="1:29">
      <c r="O34" s="5"/>
    </row>
    <row r="35" spans="1:29">
      <c r="K35" s="146" t="s">
        <v>3</v>
      </c>
      <c r="O35" s="5"/>
    </row>
    <row r="36" spans="1:29">
      <c r="O36" s="5"/>
    </row>
    <row r="37" spans="1:29">
      <c r="O37" s="5"/>
    </row>
    <row r="38" spans="1:29">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row>
    <row r="39" spans="1:29">
      <c r="Q39" s="75" t="s">
        <v>178</v>
      </c>
      <c r="R39" s="75"/>
      <c r="S39" s="75"/>
      <c r="T39" s="75"/>
      <c r="U39" s="75"/>
      <c r="V39" s="75"/>
      <c r="W39" s="75"/>
      <c r="X39" s="75"/>
    </row>
    <row r="40" spans="1:29">
      <c r="Q40" s="75" t="s">
        <v>179</v>
      </c>
      <c r="R40" s="75"/>
      <c r="S40" s="75"/>
      <c r="T40" s="75"/>
      <c r="U40" s="75"/>
      <c r="V40" s="75"/>
      <c r="W40" s="75"/>
      <c r="X40" s="75"/>
    </row>
  </sheetData>
  <mergeCells count="9">
    <mergeCell ref="R24:T24"/>
    <mergeCell ref="A1:N1"/>
    <mergeCell ref="P1:AC1"/>
    <mergeCell ref="A2:N2"/>
    <mergeCell ref="P2:AC2"/>
    <mergeCell ref="A22:N22"/>
    <mergeCell ref="P22:AC22"/>
    <mergeCell ref="D24:E24"/>
    <mergeCell ref="A24:C24"/>
  </mergeCells>
  <phoneticPr fontId="83"/>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98" zoomScaleNormal="112" zoomScaleSheetLayoutView="98" workbookViewId="0">
      <selection activeCell="D36" sqref="D36"/>
    </sheetView>
  </sheetViews>
  <sheetFormatPr defaultColWidth="9" defaultRowHeight="13.2"/>
  <cols>
    <col min="1" max="1" width="5" style="1" customWidth="1"/>
    <col min="2" max="2" width="25.77734375" style="58" customWidth="1"/>
    <col min="3" max="3" width="71" style="1" customWidth="1"/>
    <col min="4" max="4" width="109.88671875" style="1" customWidth="1"/>
    <col min="5" max="5" width="3.88671875" style="1" customWidth="1"/>
    <col min="6" max="16384" width="9" style="1"/>
  </cols>
  <sheetData>
    <row r="1" spans="1:7" ht="18.75" customHeight="1">
      <c r="B1" s="58" t="s">
        <v>125</v>
      </c>
      <c r="D1" s="479" t="str">
        <f>+D23</f>
        <v>対前週
インフルエンザ 　　     　      2%   増加
新型コロナウイルス          -7% 　減少</v>
      </c>
    </row>
    <row r="2" spans="1:7" ht="17.25" customHeight="1" thickBot="1">
      <c r="B2" t="s">
        <v>314</v>
      </c>
      <c r="D2" s="774"/>
      <c r="E2" s="775"/>
    </row>
    <row r="3" spans="1:7" ht="16.5" customHeight="1" thickBot="1">
      <c r="B3" s="328" t="s">
        <v>126</v>
      </c>
      <c r="C3" s="329" t="s">
        <v>127</v>
      </c>
      <c r="D3" s="83" t="s">
        <v>128</v>
      </c>
    </row>
    <row r="4" spans="1:7" ht="17.25" customHeight="1" thickBot="1">
      <c r="B4" s="330" t="s">
        <v>129</v>
      </c>
      <c r="C4" s="570" t="s">
        <v>315</v>
      </c>
      <c r="D4" s="59"/>
    </row>
    <row r="5" spans="1:7" ht="17.25" customHeight="1">
      <c r="B5" s="776" t="s">
        <v>130</v>
      </c>
      <c r="C5" s="779" t="s">
        <v>131</v>
      </c>
      <c r="D5" s="780"/>
    </row>
    <row r="6" spans="1:7" ht="19.2" customHeight="1">
      <c r="B6" s="777"/>
      <c r="C6" s="781" t="s">
        <v>132</v>
      </c>
      <c r="D6" s="782"/>
      <c r="G6" s="94"/>
    </row>
    <row r="7" spans="1:7" ht="19.95" customHeight="1">
      <c r="B7" s="777"/>
      <c r="C7" s="111" t="s">
        <v>133</v>
      </c>
      <c r="D7" s="112"/>
      <c r="G7" s="94"/>
    </row>
    <row r="8" spans="1:7" ht="25.2" customHeight="1" thickBot="1">
      <c r="B8" s="778"/>
      <c r="C8" s="96" t="s">
        <v>134</v>
      </c>
      <c r="D8" s="95"/>
      <c r="G8" s="94"/>
    </row>
    <row r="9" spans="1:7" ht="46.2" customHeight="1" thickBot="1">
      <c r="B9" s="331" t="s">
        <v>135</v>
      </c>
      <c r="C9" s="783" t="s">
        <v>316</v>
      </c>
      <c r="D9" s="784"/>
    </row>
    <row r="10" spans="1:7" ht="64.2" customHeight="1" thickBot="1">
      <c r="B10" s="332" t="s">
        <v>136</v>
      </c>
      <c r="C10" s="785" t="s">
        <v>317</v>
      </c>
      <c r="D10" s="786"/>
    </row>
    <row r="11" spans="1:7" ht="62.4" customHeight="1" thickBot="1">
      <c r="B11" s="60"/>
      <c r="C11" s="333" t="s">
        <v>319</v>
      </c>
      <c r="D11" s="334" t="s">
        <v>318</v>
      </c>
      <c r="F11" s="1" t="s">
        <v>17</v>
      </c>
    </row>
    <row r="12" spans="1:7" ht="37.950000000000003" hidden="1" customHeight="1" thickBot="1">
      <c r="B12" s="331" t="s">
        <v>198</v>
      </c>
      <c r="C12" s="785"/>
      <c r="D12" s="786"/>
    </row>
    <row r="13" spans="1:7" ht="117" customHeight="1" thickBot="1">
      <c r="B13" s="335" t="s">
        <v>137</v>
      </c>
      <c r="C13" s="336" t="s">
        <v>320</v>
      </c>
      <c r="D13" s="337" t="s">
        <v>321</v>
      </c>
      <c r="F13" t="s">
        <v>3</v>
      </c>
    </row>
    <row r="14" spans="1:7" ht="117" customHeight="1" thickBot="1">
      <c r="A14" t="s">
        <v>41</v>
      </c>
      <c r="B14" s="338" t="s">
        <v>138</v>
      </c>
      <c r="C14" s="772" t="s">
        <v>322</v>
      </c>
      <c r="D14" s="773"/>
    </row>
    <row r="15" spans="1:7" ht="17.25" customHeight="1"/>
    <row r="16" spans="1:7" ht="17.25" customHeight="1">
      <c r="B16" s="769" t="s">
        <v>139</v>
      </c>
      <c r="C16" s="174"/>
      <c r="D16" s="1" t="s">
        <v>41</v>
      </c>
    </row>
    <row r="17" spans="2:5">
      <c r="B17" s="769"/>
      <c r="C17"/>
    </row>
    <row r="18" spans="2:5">
      <c r="B18" s="769"/>
      <c r="E18" s="1" t="s">
        <v>17</v>
      </c>
    </row>
    <row r="19" spans="2:5">
      <c r="B19" s="769"/>
    </row>
    <row r="20" spans="2:5">
      <c r="B20" s="769"/>
    </row>
    <row r="21" spans="2:5" ht="16.2">
      <c r="B21" s="769"/>
      <c r="D21" s="243" t="s">
        <v>140</v>
      </c>
    </row>
    <row r="22" spans="2:5">
      <c r="B22" s="769"/>
    </row>
    <row r="23" spans="2:5">
      <c r="B23" s="769"/>
      <c r="D23" s="770" t="s">
        <v>324</v>
      </c>
    </row>
    <row r="24" spans="2:5">
      <c r="B24" s="769"/>
      <c r="D24" s="771"/>
    </row>
    <row r="25" spans="2:5">
      <c r="B25" s="769"/>
      <c r="D25" s="771"/>
    </row>
    <row r="26" spans="2:5">
      <c r="B26" s="769"/>
      <c r="D26" s="771"/>
    </row>
    <row r="27" spans="2:5">
      <c r="B27" s="769"/>
      <c r="D27" s="771"/>
    </row>
    <row r="28" spans="2:5">
      <c r="B28" s="769"/>
    </row>
    <row r="29" spans="2:5">
      <c r="B29" s="769"/>
      <c r="D29" s="1" t="s">
        <v>41</v>
      </c>
    </row>
    <row r="30" spans="2:5">
      <c r="B30" s="769"/>
      <c r="D30" s="1" t="s">
        <v>41</v>
      </c>
    </row>
    <row r="31" spans="2:5">
      <c r="B31" s="769"/>
    </row>
    <row r="32" spans="2:5">
      <c r="B32" s="769"/>
    </row>
    <row r="33" spans="2:2">
      <c r="B33" s="769"/>
    </row>
  </sheetData>
  <mergeCells count="10">
    <mergeCell ref="B16:B33"/>
    <mergeCell ref="D23:D27"/>
    <mergeCell ref="C14:D14"/>
    <mergeCell ref="D2:E2"/>
    <mergeCell ref="B5:B8"/>
    <mergeCell ref="C5:D5"/>
    <mergeCell ref="C6:D6"/>
    <mergeCell ref="C9:D9"/>
    <mergeCell ref="C10:D10"/>
    <mergeCell ref="C12:D12"/>
  </mergeCells>
  <phoneticPr fontId="83"/>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8"/>
  <sheetViews>
    <sheetView view="pageBreakPreview" zoomScale="110" zoomScaleNormal="100" zoomScaleSheetLayoutView="110" workbookViewId="0">
      <selection activeCell="F6" sqref="F6"/>
    </sheetView>
  </sheetViews>
  <sheetFormatPr defaultColWidth="9" defaultRowHeight="13.2"/>
  <cols>
    <col min="1" max="1" width="21.33203125" style="28" customWidth="1"/>
    <col min="2" max="2" width="19.88671875" style="28" customWidth="1"/>
    <col min="3" max="3" width="91.6640625" style="156" customWidth="1"/>
    <col min="4" max="4" width="14.44140625" style="29" customWidth="1"/>
    <col min="5" max="5" width="13.6640625" style="29"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10" t="s">
        <v>235</v>
      </c>
      <c r="B1" s="420" t="s">
        <v>190</v>
      </c>
      <c r="C1" s="411" t="s">
        <v>313</v>
      </c>
      <c r="D1" s="412" t="s">
        <v>180</v>
      </c>
      <c r="E1" s="413" t="s">
        <v>181</v>
      </c>
    </row>
    <row r="2" spans="1:5" ht="23.4" customHeight="1">
      <c r="A2" s="544" t="s">
        <v>221</v>
      </c>
      <c r="B2" s="545" t="s">
        <v>241</v>
      </c>
      <c r="C2" s="546" t="s">
        <v>298</v>
      </c>
      <c r="D2" s="547">
        <v>45618</v>
      </c>
      <c r="E2" s="548">
        <v>45618</v>
      </c>
    </row>
    <row r="3" spans="1:5" ht="23.4" customHeight="1">
      <c r="A3" s="539" t="s">
        <v>220</v>
      </c>
      <c r="B3" s="540" t="s">
        <v>242</v>
      </c>
      <c r="C3" s="541" t="s">
        <v>299</v>
      </c>
      <c r="D3" s="542">
        <v>45618</v>
      </c>
      <c r="E3" s="543">
        <v>45618</v>
      </c>
    </row>
    <row r="4" spans="1:5" ht="23.4" customHeight="1">
      <c r="A4" s="600" t="s">
        <v>220</v>
      </c>
      <c r="B4" s="601" t="s">
        <v>243</v>
      </c>
      <c r="C4" s="602" t="s">
        <v>300</v>
      </c>
      <c r="D4" s="603">
        <v>45618</v>
      </c>
      <c r="E4" s="604">
        <v>45618</v>
      </c>
    </row>
    <row r="5" spans="1:5" ht="23.4" customHeight="1">
      <c r="A5" s="560" t="s">
        <v>221</v>
      </c>
      <c r="B5" s="561" t="s">
        <v>244</v>
      </c>
      <c r="C5" s="562" t="s">
        <v>301</v>
      </c>
      <c r="D5" s="563">
        <v>45618</v>
      </c>
      <c r="E5" s="564">
        <v>45618</v>
      </c>
    </row>
    <row r="6" spans="1:5" ht="23.4" customHeight="1">
      <c r="A6" s="549" t="s">
        <v>220</v>
      </c>
      <c r="B6" s="550" t="s">
        <v>245</v>
      </c>
      <c r="C6" s="551" t="s">
        <v>302</v>
      </c>
      <c r="D6" s="552">
        <v>45618</v>
      </c>
      <c r="E6" s="553">
        <v>45618</v>
      </c>
    </row>
    <row r="7" spans="1:5" ht="23.4" customHeight="1">
      <c r="A7" s="560" t="s">
        <v>220</v>
      </c>
      <c r="B7" s="561" t="s">
        <v>246</v>
      </c>
      <c r="C7" s="562" t="s">
        <v>303</v>
      </c>
      <c r="D7" s="563">
        <v>45615</v>
      </c>
      <c r="E7" s="564">
        <v>45618</v>
      </c>
    </row>
    <row r="8" spans="1:5" ht="23.4" customHeight="1">
      <c r="A8" s="539" t="s">
        <v>220</v>
      </c>
      <c r="B8" s="540" t="s">
        <v>242</v>
      </c>
      <c r="C8" s="541" t="s">
        <v>304</v>
      </c>
      <c r="D8" s="542">
        <v>45618</v>
      </c>
      <c r="E8" s="543">
        <v>45618</v>
      </c>
    </row>
    <row r="9" spans="1:5" ht="23.4" customHeight="1">
      <c r="A9" s="600" t="s">
        <v>220</v>
      </c>
      <c r="B9" s="601" t="s">
        <v>247</v>
      </c>
      <c r="C9" s="602" t="s">
        <v>305</v>
      </c>
      <c r="D9" s="603">
        <v>45617</v>
      </c>
      <c r="E9" s="604">
        <v>45618</v>
      </c>
    </row>
    <row r="10" spans="1:5" ht="23.4" customHeight="1">
      <c r="A10" s="560" t="s">
        <v>220</v>
      </c>
      <c r="B10" s="561" t="s">
        <v>248</v>
      </c>
      <c r="C10" s="562" t="s">
        <v>306</v>
      </c>
      <c r="D10" s="563">
        <v>45617</v>
      </c>
      <c r="E10" s="564">
        <v>45618</v>
      </c>
    </row>
    <row r="11" spans="1:5" ht="23.4" customHeight="1">
      <c r="A11" s="600" t="s">
        <v>223</v>
      </c>
      <c r="B11" s="601" t="s">
        <v>249</v>
      </c>
      <c r="C11" s="602" t="s">
        <v>307</v>
      </c>
      <c r="D11" s="603">
        <v>45617</v>
      </c>
      <c r="E11" s="604">
        <v>45618</v>
      </c>
    </row>
    <row r="12" spans="1:5" ht="23.4" customHeight="1">
      <c r="A12" s="600" t="s">
        <v>222</v>
      </c>
      <c r="B12" s="601" t="s">
        <v>250</v>
      </c>
      <c r="C12" s="602" t="s">
        <v>308</v>
      </c>
      <c r="D12" s="603">
        <v>45617</v>
      </c>
      <c r="E12" s="604">
        <v>45617</v>
      </c>
    </row>
    <row r="13" spans="1:5" ht="23.4" customHeight="1">
      <c r="A13" s="600" t="s">
        <v>220</v>
      </c>
      <c r="B13" s="601" t="s">
        <v>251</v>
      </c>
      <c r="C13" s="602" t="s">
        <v>309</v>
      </c>
      <c r="D13" s="603">
        <v>45616</v>
      </c>
      <c r="E13" s="604">
        <v>45617</v>
      </c>
    </row>
    <row r="14" spans="1:5" ht="23.4" customHeight="1">
      <c r="A14" s="560" t="s">
        <v>220</v>
      </c>
      <c r="B14" s="561" t="s">
        <v>252</v>
      </c>
      <c r="C14" s="562" t="s">
        <v>310</v>
      </c>
      <c r="D14" s="563">
        <v>45616</v>
      </c>
      <c r="E14" s="564">
        <v>45617</v>
      </c>
    </row>
    <row r="15" spans="1:5" ht="23.4" customHeight="1">
      <c r="A15" s="600" t="s">
        <v>220</v>
      </c>
      <c r="B15" s="601" t="s">
        <v>253</v>
      </c>
      <c r="C15" s="602" t="s">
        <v>311</v>
      </c>
      <c r="D15" s="603">
        <v>45616</v>
      </c>
      <c r="E15" s="604">
        <v>45617</v>
      </c>
    </row>
    <row r="16" spans="1:5" ht="23.4" customHeight="1">
      <c r="A16" s="611" t="s">
        <v>220</v>
      </c>
      <c r="B16" s="612" t="s">
        <v>254</v>
      </c>
      <c r="C16" s="613" t="s">
        <v>312</v>
      </c>
      <c r="D16" s="614">
        <v>45616</v>
      </c>
      <c r="E16" s="615">
        <v>45616</v>
      </c>
    </row>
    <row r="17" spans="1:5" ht="23.4" customHeight="1">
      <c r="A17" s="554" t="s">
        <v>223</v>
      </c>
      <c r="B17" s="555" t="s">
        <v>255</v>
      </c>
      <c r="C17" s="556" t="s">
        <v>256</v>
      </c>
      <c r="D17" s="557">
        <v>45615</v>
      </c>
      <c r="E17" s="559">
        <v>45616</v>
      </c>
    </row>
    <row r="18" spans="1:5" ht="23.4" customHeight="1">
      <c r="A18" s="605" t="s">
        <v>220</v>
      </c>
      <c r="B18" s="606" t="s">
        <v>224</v>
      </c>
      <c r="C18" s="607" t="s">
        <v>257</v>
      </c>
      <c r="D18" s="608">
        <v>45615</v>
      </c>
      <c r="E18" s="609">
        <v>45616</v>
      </c>
    </row>
    <row r="19" spans="1:5" ht="23.4" customHeight="1">
      <c r="A19" s="565" t="s">
        <v>220</v>
      </c>
      <c r="B19" s="566" t="s">
        <v>258</v>
      </c>
      <c r="C19" s="567" t="s">
        <v>259</v>
      </c>
      <c r="D19" s="568">
        <v>45615</v>
      </c>
      <c r="E19" s="569">
        <v>45616</v>
      </c>
    </row>
    <row r="20" spans="1:5" ht="23.4" customHeight="1">
      <c r="A20" s="565" t="s">
        <v>220</v>
      </c>
      <c r="B20" s="566" t="s">
        <v>260</v>
      </c>
      <c r="C20" s="567" t="s">
        <v>261</v>
      </c>
      <c r="D20" s="568">
        <v>45615</v>
      </c>
      <c r="E20" s="569">
        <v>45616</v>
      </c>
    </row>
    <row r="21" spans="1:5" ht="23.4" customHeight="1">
      <c r="A21" s="605" t="s">
        <v>220</v>
      </c>
      <c r="B21" s="606" t="s">
        <v>262</v>
      </c>
      <c r="C21" s="607" t="s">
        <v>263</v>
      </c>
      <c r="D21" s="608">
        <v>45615</v>
      </c>
      <c r="E21" s="609">
        <v>45615</v>
      </c>
    </row>
    <row r="22" spans="1:5" ht="23.4" customHeight="1">
      <c r="A22" s="554" t="s">
        <v>221</v>
      </c>
      <c r="B22" s="555" t="s">
        <v>264</v>
      </c>
      <c r="C22" s="556" t="s">
        <v>265</v>
      </c>
      <c r="D22" s="557">
        <v>45615</v>
      </c>
      <c r="E22" s="558">
        <v>45615</v>
      </c>
    </row>
    <row r="23" spans="1:5" ht="23.4" customHeight="1">
      <c r="A23" s="554" t="s">
        <v>221</v>
      </c>
      <c r="B23" s="555" t="s">
        <v>266</v>
      </c>
      <c r="C23" s="556" t="s">
        <v>267</v>
      </c>
      <c r="D23" s="557">
        <v>45614</v>
      </c>
      <c r="E23" s="558">
        <v>45615</v>
      </c>
    </row>
    <row r="24" spans="1:5" ht="23.4" customHeight="1">
      <c r="A24" s="554" t="s">
        <v>223</v>
      </c>
      <c r="B24" s="555" t="s">
        <v>268</v>
      </c>
      <c r="C24" s="556" t="s">
        <v>269</v>
      </c>
      <c r="D24" s="557">
        <v>45614</v>
      </c>
      <c r="E24" s="558">
        <v>45615</v>
      </c>
    </row>
    <row r="25" spans="1:5" ht="23.4" customHeight="1">
      <c r="A25" s="605" t="s">
        <v>220</v>
      </c>
      <c r="B25" s="606" t="s">
        <v>270</v>
      </c>
      <c r="C25" s="607" t="s">
        <v>271</v>
      </c>
      <c r="D25" s="608">
        <v>45614</v>
      </c>
      <c r="E25" s="609">
        <v>45615</v>
      </c>
    </row>
    <row r="26" spans="1:5" ht="23.4" customHeight="1">
      <c r="A26" s="616" t="s">
        <v>220</v>
      </c>
      <c r="B26" s="617" t="s">
        <v>272</v>
      </c>
      <c r="C26" s="618" t="s">
        <v>273</v>
      </c>
      <c r="D26" s="619">
        <v>45614</v>
      </c>
      <c r="E26" s="620">
        <v>45615</v>
      </c>
    </row>
    <row r="27" spans="1:5" ht="23.4" customHeight="1">
      <c r="A27" s="554" t="s">
        <v>221</v>
      </c>
      <c r="B27" s="555" t="s">
        <v>274</v>
      </c>
      <c r="C27" s="556" t="s">
        <v>275</v>
      </c>
      <c r="D27" s="557">
        <v>45614</v>
      </c>
      <c r="E27" s="559">
        <v>45615</v>
      </c>
    </row>
    <row r="28" spans="1:5" ht="23.4" customHeight="1">
      <c r="A28" s="554" t="s">
        <v>220</v>
      </c>
      <c r="B28" s="555" t="s">
        <v>276</v>
      </c>
      <c r="C28" s="556" t="s">
        <v>277</v>
      </c>
      <c r="D28" s="557">
        <v>45614</v>
      </c>
      <c r="E28" s="559">
        <v>45615</v>
      </c>
    </row>
    <row r="29" spans="1:5" ht="23.4" customHeight="1">
      <c r="A29" s="605" t="s">
        <v>220</v>
      </c>
      <c r="B29" s="606" t="s">
        <v>278</v>
      </c>
      <c r="C29" s="607" t="s">
        <v>279</v>
      </c>
      <c r="D29" s="608">
        <v>45614</v>
      </c>
      <c r="E29" s="610">
        <v>45615</v>
      </c>
    </row>
    <row r="30" spans="1:5" ht="23.4" customHeight="1">
      <c r="A30" s="565" t="s">
        <v>220</v>
      </c>
      <c r="B30" s="566" t="s">
        <v>280</v>
      </c>
      <c r="C30" s="567" t="s">
        <v>281</v>
      </c>
      <c r="D30" s="568">
        <v>45614</v>
      </c>
      <c r="E30" s="569">
        <v>45615</v>
      </c>
    </row>
    <row r="31" spans="1:5" ht="23.4" customHeight="1">
      <c r="A31" s="605" t="s">
        <v>220</v>
      </c>
      <c r="B31" s="606" t="s">
        <v>282</v>
      </c>
      <c r="C31" s="607" t="s">
        <v>283</v>
      </c>
      <c r="D31" s="608">
        <v>45614</v>
      </c>
      <c r="E31" s="609">
        <v>45615</v>
      </c>
    </row>
    <row r="32" spans="1:5" ht="23.4" customHeight="1">
      <c r="A32" s="605" t="s">
        <v>220</v>
      </c>
      <c r="B32" s="606" t="s">
        <v>284</v>
      </c>
      <c r="C32" s="607" t="s">
        <v>285</v>
      </c>
      <c r="D32" s="608">
        <v>45614</v>
      </c>
      <c r="E32" s="609">
        <v>45614</v>
      </c>
    </row>
    <row r="33" spans="1:11" ht="23.4" customHeight="1">
      <c r="A33" s="554" t="s">
        <v>220</v>
      </c>
      <c r="B33" s="555" t="s">
        <v>286</v>
      </c>
      <c r="C33" s="556" t="s">
        <v>287</v>
      </c>
      <c r="D33" s="557">
        <v>45611</v>
      </c>
      <c r="E33" s="558">
        <v>45614</v>
      </c>
    </row>
    <row r="34" spans="1:11" ht="23.4" customHeight="1">
      <c r="A34" s="554" t="s">
        <v>222</v>
      </c>
      <c r="B34" s="555" t="s">
        <v>288</v>
      </c>
      <c r="C34" s="556" t="s">
        <v>289</v>
      </c>
      <c r="D34" s="557">
        <v>45611</v>
      </c>
      <c r="E34" s="558">
        <v>45614</v>
      </c>
    </row>
    <row r="35" spans="1:11" ht="23.4" customHeight="1">
      <c r="A35" s="605" t="s">
        <v>220</v>
      </c>
      <c r="B35" s="606" t="s">
        <v>290</v>
      </c>
      <c r="C35" s="607" t="s">
        <v>291</v>
      </c>
      <c r="D35" s="608">
        <v>45611</v>
      </c>
      <c r="E35" s="609">
        <v>45614</v>
      </c>
    </row>
    <row r="36" spans="1:11" ht="23.4" customHeight="1">
      <c r="A36" s="554" t="s">
        <v>220</v>
      </c>
      <c r="B36" s="555" t="s">
        <v>292</v>
      </c>
      <c r="C36" s="556" t="s">
        <v>293</v>
      </c>
      <c r="D36" s="557">
        <v>45611</v>
      </c>
      <c r="E36" s="558">
        <v>45614</v>
      </c>
    </row>
    <row r="37" spans="1:11" ht="23.4" customHeight="1">
      <c r="A37" s="445" t="s">
        <v>220</v>
      </c>
      <c r="B37" s="446" t="s">
        <v>294</v>
      </c>
      <c r="C37" s="447" t="s">
        <v>295</v>
      </c>
      <c r="D37" s="448">
        <v>45611</v>
      </c>
      <c r="E37" s="449">
        <v>45614</v>
      </c>
    </row>
    <row r="38" spans="1:11" ht="23.4" customHeight="1">
      <c r="A38" s="616" t="s">
        <v>223</v>
      </c>
      <c r="B38" s="617" t="s">
        <v>296</v>
      </c>
      <c r="C38" s="618" t="s">
        <v>297</v>
      </c>
      <c r="D38" s="619">
        <v>45611</v>
      </c>
      <c r="E38" s="620">
        <v>45614</v>
      </c>
    </row>
    <row r="39" spans="1:11" ht="23.4" customHeight="1">
      <c r="A39" s="445"/>
      <c r="B39" s="446"/>
      <c r="C39" s="447"/>
      <c r="D39" s="448"/>
      <c r="E39" s="449"/>
    </row>
    <row r="40" spans="1:11" ht="23.4" customHeight="1">
      <c r="A40" s="445"/>
      <c r="B40" s="446"/>
      <c r="C40" s="447"/>
      <c r="D40" s="448"/>
      <c r="E40" s="449"/>
    </row>
    <row r="41" spans="1:11" s="65" customFormat="1" ht="24" hidden="1" customHeight="1">
      <c r="A41" s="273"/>
      <c r="B41" s="273"/>
      <c r="C41" s="65" t="s">
        <v>182</v>
      </c>
      <c r="D41" s="422" t="s">
        <v>188</v>
      </c>
      <c r="E41" s="422" t="s">
        <v>189</v>
      </c>
    </row>
    <row r="42" spans="1:11" ht="20.25" customHeight="1">
      <c r="A42" s="25"/>
      <c r="B42" s="26"/>
      <c r="C42" s="414" t="s">
        <v>183</v>
      </c>
      <c r="D42" s="421"/>
      <c r="E42" s="421"/>
      <c r="J42" s="77"/>
      <c r="K42" s="77"/>
    </row>
    <row r="43" spans="1:11" ht="20.25" customHeight="1">
      <c r="A43" s="266" t="s">
        <v>184</v>
      </c>
      <c r="B43" s="267">
        <v>37</v>
      </c>
      <c r="C43" s="154"/>
      <c r="D43" s="27"/>
      <c r="E43" s="27"/>
      <c r="J43" s="77"/>
      <c r="K43" s="77"/>
    </row>
    <row r="44" spans="1:11" ht="20.25" customHeight="1">
      <c r="A44" s="179"/>
      <c r="B44" s="264"/>
      <c r="C44" s="154"/>
      <c r="D44" s="27"/>
      <c r="E44" s="27"/>
      <c r="J44" s="77"/>
      <c r="K44" s="77"/>
    </row>
    <row r="45" spans="1:11" ht="20.25" customHeight="1">
      <c r="A45" s="1"/>
      <c r="B45" s="1"/>
      <c r="C45" s="265"/>
      <c r="D45" s="180"/>
      <c r="E45" s="180"/>
      <c r="J45" s="77"/>
      <c r="K45" s="77"/>
    </row>
    <row r="46" spans="1:11">
      <c r="A46" s="155" t="s">
        <v>185</v>
      </c>
      <c r="B46" s="155"/>
      <c r="C46" s="272"/>
      <c r="D46" s="181"/>
      <c r="E46" s="181"/>
    </row>
    <row r="47" spans="1:11" ht="13.2" customHeight="1">
      <c r="A47" s="787" t="s">
        <v>186</v>
      </c>
      <c r="B47" s="787"/>
      <c r="C47" s="787"/>
      <c r="D47" s="182"/>
      <c r="E47" s="182"/>
    </row>
    <row r="52" s="1" customFormat="1"/>
    <row r="53" s="1" customFormat="1"/>
    <row r="54" s="1" customFormat="1"/>
    <row r="55" s="1" customFormat="1"/>
    <row r="56" s="1" customFormat="1"/>
    <row r="57" s="1" customFormat="1"/>
    <row r="58" s="1" customFormat="1"/>
  </sheetData>
  <autoFilter ref="A1:E40" xr:uid="{00000000-0001-0000-0800-000000000000}"/>
  <mergeCells count="1">
    <mergeCell ref="A47:C47"/>
  </mergeCells>
  <phoneticPr fontId="28"/>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ヘッドライン</vt:lpstr>
      <vt:lpstr>スポンサー告知</vt:lpstr>
      <vt:lpstr>46　ノロウイルス関連情報 </vt:lpstr>
      <vt:lpstr>46 衛生教養</vt:lpstr>
      <vt:lpstr>46　食中毒記事等 </vt:lpstr>
      <vt:lpstr>46 海外情報</vt:lpstr>
      <vt:lpstr>46　感染症統計</vt:lpstr>
      <vt:lpstr>45　感染症情報</vt:lpstr>
      <vt:lpstr>46　食品回収</vt:lpstr>
      <vt:lpstr>Sheet1</vt:lpstr>
      <vt:lpstr>46　食品表示</vt:lpstr>
      <vt:lpstr>46 残留農薬など</vt:lpstr>
      <vt:lpstr>'45　感染症情報'!Print_Area</vt:lpstr>
      <vt:lpstr>'46　ノロウイルス関連情報 '!Print_Area</vt:lpstr>
      <vt:lpstr>'46 衛生教養'!Print_Area</vt:lpstr>
      <vt:lpstr>'46 海外情報'!Print_Area</vt:lpstr>
      <vt:lpstr>'46　感染症統計'!Print_Area</vt:lpstr>
      <vt:lpstr>'46 残留農薬など'!Print_Area</vt:lpstr>
      <vt:lpstr>'46　食中毒記事等 '!Print_Area</vt:lpstr>
      <vt:lpstr>'46　食品回収'!Print_Area</vt:lpstr>
      <vt:lpstr>'46　食品表示'!Print_Area</vt:lpstr>
      <vt:lpstr>'46　食中毒記事等 '!Print_Titles</vt:lpstr>
      <vt:lpstr>'46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2024-11-24T03:58:56Z</dcterms:modified>
  <cp:category/>
  <cp:contentStatus/>
</cp:coreProperties>
</file>