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hidePivotFieldList="1"/>
  <xr:revisionPtr revIDLastSave="0" documentId="13_ncr:1_{C9C31F13-0020-4DAA-A5FB-6E767DCFAF85}"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告知" sheetId="211" r:id="rId2"/>
    <sheet name="47　ノロウイルス関連情報 " sheetId="101" r:id="rId3"/>
    <sheet name="47　 衛生教養" sheetId="215" r:id="rId4"/>
    <sheet name="47　食中毒記事等 " sheetId="29" r:id="rId5"/>
    <sheet name="47 海外情報" sheetId="123" r:id="rId6"/>
    <sheet name="47　感染症統計" sheetId="125" r:id="rId7"/>
    <sheet name="46　感染症情報" sheetId="124" r:id="rId8"/>
    <sheet name="47　食品回収" sheetId="60" r:id="rId9"/>
    <sheet name="Sheet1" sheetId="209" state="hidden" r:id="rId10"/>
    <sheet name="47　食品表示" sheetId="156" r:id="rId11"/>
    <sheet name="47 残留農薬など" sheetId="34" r:id="rId12"/>
  </sheets>
  <definedNames>
    <definedName name="_xlnm._FilterDatabase" localSheetId="2" hidden="1">'47　ノロウイルス関連情報 '!$A$22:$G$75</definedName>
    <definedName name="_xlnm._FilterDatabase" localSheetId="4" hidden="1">'47　食中毒記事等 '!$A$1:$D$1</definedName>
    <definedName name="_xlnm._FilterDatabase" localSheetId="8" hidden="1">'47　食品回収'!$A$1:$E$45</definedName>
    <definedName name="_xlnm._FilterDatabase" localSheetId="10" hidden="1">'47　食品表示'!$A$1:$C$1</definedName>
    <definedName name="_xlnm.Print_Area" localSheetId="7">'46　感染症情報'!$A$1:$D$33</definedName>
    <definedName name="_xlnm.Print_Area" localSheetId="3">'47　 衛生教養'!$A$1:$K$63</definedName>
    <definedName name="_xlnm.Print_Area" localSheetId="2">'47　ノロウイルス関連情報 '!$A$1:$N$84</definedName>
    <definedName name="_xlnm.Print_Area" localSheetId="5">'47 海外情報'!$A$1:$C$43</definedName>
    <definedName name="_xlnm.Print_Area" localSheetId="6">'47　感染症統計'!$A$1:$AC$38</definedName>
    <definedName name="_xlnm.Print_Area" localSheetId="11">'47 残留農薬など'!$A$1:$N$17</definedName>
    <definedName name="_xlnm.Print_Area" localSheetId="4">'47　食中毒記事等 '!$A$1:$D$62</definedName>
    <definedName name="_xlnm.Print_Area" localSheetId="8">'47　食品回収'!$A$1:$E$53</definedName>
    <definedName name="_xlnm.Print_Area" localSheetId="10">'47　食品表示'!$A$1:$C$24</definedName>
    <definedName name="_xlnm.Print_Titles" localSheetId="4">'47　食中毒記事等 '!$1:$1</definedName>
    <definedName name="_xlnm.Print_Titles" localSheetId="10">'47　食品表示'!$1:$1</definedName>
    <definedName name="x__Hlk126489292" localSheetId="3">#REF!</definedName>
    <definedName name="x__Hlk126489292" localSheetId="9">#REF!</definedName>
    <definedName name="x__Hlk12648929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19" i="78"/>
  <c r="G70" i="101" l="1"/>
  <c r="B70" i="101" s="1"/>
  <c r="B16" i="78"/>
  <c r="K4" i="125" l="1"/>
  <c r="L4" i="125"/>
  <c r="Z4" i="125"/>
  <c r="AA4" i="125"/>
  <c r="S19" i="209"/>
  <c r="R19" i="209"/>
  <c r="Q19" i="209"/>
  <c r="P19" i="209"/>
  <c r="O19" i="209"/>
  <c r="N19" i="209"/>
  <c r="S12" i="209"/>
  <c r="R12" i="209"/>
  <c r="Q12" i="209"/>
  <c r="P12" i="209"/>
  <c r="O12" i="209"/>
  <c r="N12" i="209"/>
  <c r="M3" i="209"/>
  <c r="R24" i="209" l="1"/>
  <c r="O24" i="209"/>
  <c r="N24" i="209"/>
  <c r="D4" i="209"/>
  <c r="G4" i="209"/>
  <c r="P24" i="209"/>
  <c r="Q24" i="209"/>
  <c r="S24" i="209"/>
  <c r="E4" i="209"/>
  <c r="F4" i="209"/>
  <c r="H4" i="209"/>
  <c r="I4" i="209"/>
  <c r="J4" i="209"/>
  <c r="B15" i="78" l="1"/>
  <c r="B10" i="78"/>
  <c r="AC7" i="125"/>
  <c r="N7" i="125"/>
  <c r="J4" i="125" l="1"/>
  <c r="Y4" i="125"/>
  <c r="D1" i="124" l="1"/>
  <c r="B12" i="78"/>
  <c r="B13" i="78"/>
  <c r="I4" i="125"/>
  <c r="X4" i="125"/>
  <c r="G24" i="101" l="1"/>
  <c r="G25" i="101"/>
  <c r="B25" i="101" s="1"/>
  <c r="G26" i="101"/>
  <c r="B26" i="101" s="1"/>
  <c r="G27" i="101"/>
  <c r="B27" i="101" s="1"/>
  <c r="G28" i="101"/>
  <c r="B28" i="101" s="1"/>
  <c r="G29" i="10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G61" i="101"/>
  <c r="B61" i="101" s="1"/>
  <c r="G62" i="101"/>
  <c r="B62" i="101" s="1"/>
  <c r="G63" i="101"/>
  <c r="B63" i="101" s="1"/>
  <c r="G64" i="101"/>
  <c r="B64" i="101" s="1"/>
  <c r="G65" i="101"/>
  <c r="B65" i="101" s="1"/>
  <c r="G66" i="101"/>
  <c r="B66" i="101" s="1"/>
  <c r="G67" i="101"/>
  <c r="B67" i="101" s="1"/>
  <c r="G68" i="101"/>
  <c r="B68" i="101" s="1"/>
  <c r="G69" i="101"/>
  <c r="B69" i="101" s="1"/>
  <c r="G23" i="101"/>
  <c r="B23" i="101" s="1"/>
  <c r="M71" i="101"/>
  <c r="N71" i="101"/>
  <c r="G75" i="101"/>
  <c r="G74" i="101"/>
  <c r="G73" i="101"/>
  <c r="H4" i="125"/>
  <c r="W4" i="125"/>
  <c r="M75" i="101" l="1"/>
  <c r="B17" i="78"/>
  <c r="U4" i="125" l="1"/>
  <c r="V4" i="125"/>
  <c r="B14" i="78" l="1"/>
  <c r="T4" i="125" l="1"/>
  <c r="D4" i="125" l="1"/>
  <c r="Q4" i="125" l="1"/>
  <c r="B4" i="125"/>
  <c r="N8" i="125" l="1"/>
  <c r="AC8" i="125"/>
  <c r="B11" i="78" l="1"/>
  <c r="N9" i="125" l="1"/>
  <c r="N10" i="125"/>
  <c r="G11" i="78" l="1"/>
  <c r="F4" i="125" l="1"/>
  <c r="E4" i="125"/>
  <c r="B24" i="101" l="1"/>
  <c r="R4" i="125" l="1"/>
  <c r="S4" i="125"/>
  <c r="AB4" i="125"/>
  <c r="C4" i="125"/>
  <c r="G4" i="125"/>
  <c r="M4" i="125"/>
  <c r="P22" i="125" l="1"/>
  <c r="AC20" i="125"/>
  <c r="N20" i="125"/>
  <c r="AC19" i="125"/>
  <c r="N19" i="125"/>
  <c r="AC18" i="125"/>
  <c r="N18" i="125"/>
  <c r="AC17" i="125"/>
  <c r="N17" i="125"/>
  <c r="AC16" i="125"/>
  <c r="N16" i="125"/>
  <c r="AC15" i="125"/>
  <c r="N15" i="125"/>
  <c r="AC14" i="125"/>
  <c r="N14" i="125"/>
  <c r="AC13" i="125"/>
  <c r="N13" i="125"/>
  <c r="AC12" i="125"/>
  <c r="N12" i="125"/>
  <c r="AC11" i="125"/>
  <c r="N11" i="125"/>
  <c r="AC10" i="125"/>
  <c r="AC9" i="125"/>
  <c r="P4" i="125"/>
  <c r="AC4" i="125" l="1"/>
  <c r="N4" i="125"/>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9"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<sst xmlns="http://schemas.openxmlformats.org/spreadsheetml/2006/main" count="709" uniqueCount="488">
  <si>
    <t>皆様  週刊情報2024-10(9)を配信いたします</t>
    <phoneticPr fontId="5"/>
  </si>
  <si>
    <t>l</t>
    <phoneticPr fontId="31"/>
  </si>
  <si>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</si>
  <si>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</si>
  <si>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</si>
  <si>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</si>
  <si>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</si>
  <si>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</si>
  <si>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31"/>
  </si>
  <si>
    <t>2.　ノロウイルス</t>
    <phoneticPr fontId="31"/>
  </si>
  <si>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</si>
  <si>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</si>
  <si>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</si>
  <si>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</si>
  <si>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</si>
  <si>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31"/>
  </si>
  <si>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</si>
  <si>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</si>
  <si>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</si>
  <si>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</si>
  <si>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</si>
  <si>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</si>
  <si>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</si>
  <si>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31"/>
  </si>
  <si>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</si>
  <si>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</si>
  <si>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</si>
  <si>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1"/>
  </si>
  <si>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</si>
  <si>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</si>
  <si>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</si>
  <si>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1"/>
  </si>
  <si>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</si>
  <si>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1"/>
  </si>
  <si>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</si>
  <si>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</si>
  <si>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1"/>
  </si>
  <si>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</si>
  <si>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1"/>
  </si>
  <si>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</si>
  <si>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</si>
  <si>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3"/>
  </si>
  <si>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</si>
  <si>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</si>
  <si>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</si>
  <si>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</si>
  <si>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</si>
  <si>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</si>
  <si>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</si>
  <si>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</si>
  <si>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</si>
  <si>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</si>
  <si>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</si>
  <si>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</si>
  <si>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</si>
  <si>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</si>
  <si>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</si>
  <si>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</si>
  <si>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</si>
  <si>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</si>
  <si>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</si>
  <si>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</si>
  <si>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</si>
  <si>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3"/>
  </si>
  <si>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</si>
  <si>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</si>
  <si>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</si>
  <si>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</si>
  <si>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</si>
  <si>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</si>
  <si>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</si>
  <si>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</si>
  <si>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</si>
  <si>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</si>
  <si>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</si>
  <si>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</si>
  <si>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</si>
  <si>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</si>
  <si>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</si>
  <si>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</si>
  <si>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</si>
  <si>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</si>
  <si>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</si>
  <si>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</si>
  <si>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</si>
  <si>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</si>
  <si>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</si>
  <si>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</si>
  <si>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</si>
  <si>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</si>
  <si>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</si>
  <si>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</si>
  <si>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</si>
  <si>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</si>
  <si>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</si>
  <si>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</si>
  <si>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</si>
  <si>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</si>
  <si>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</si>
  <si>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</si>
  <si>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</si>
  <si>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</si>
  <si>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</si>
  <si>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</si>
  <si>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</si>
  <si>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</si>
  <si>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</si>
  <si>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</si>
  <si>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</si>
  <si>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</si>
  <si>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</si>
  <si>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管理レベル「1」　</t>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</si>
  <si>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</si>
  <si>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</si>
  <si>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</si>
  <si>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</si>
  <si>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</si>
  <si>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</si>
  <si>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</si>
  <si>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県内で流行・食中毒原因が一件以上報告される
定点観測値が2.00を超える
5.00未満</t>
    <rPh sb="41" eb="43">
      <t>ミマン</t>
    </rPh>
    <phoneticPr fontId="83"/>
  </si>
  <si>
    <t>【情報共有】　週間・情報収集/情報共有は月一回以上
【体調管理】従業員の健康チェックは続ける</t>
    <phoneticPr fontId="83"/>
  </si>
  <si>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</si>
  <si>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</si>
  <si>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</si>
  <si>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</si>
  <si>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</si>
  <si>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</si>
  <si>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</si>
  <si>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 xml:space="preserve">
</t>
    <phoneticPr fontId="83"/>
  </si>
  <si>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</si>
  <si>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</si>
  <si>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3"/>
  </si>
  <si>
    <t>https://www.mhlw.go.jp/stf/covid-19/kokunainohasseijoukyou.html#h2_1</t>
    <phoneticPr fontId="83"/>
  </si>
  <si>
    <t>厚生労働省：データからわかる－新型コロナウイルス感染症情報－</t>
    <phoneticPr fontId="83"/>
  </si>
  <si>
    <t>https：//covid19.mhlw.go.jp/</t>
    <phoneticPr fontId="83"/>
  </si>
  <si>
    <t>3類感染症</t>
    <phoneticPr fontId="5"/>
  </si>
  <si>
    <t>腸管出血性大腸菌感染症</t>
    <phoneticPr fontId="5"/>
  </si>
  <si>
    <t>4類感染症</t>
    <phoneticPr fontId="83"/>
  </si>
  <si>
    <t>5類感染症</t>
    <phoneticPr fontId="5"/>
  </si>
  <si>
    <t>インフルエンザ
と
新型コロナ</t>
    <rPh sb="10" eb="12">
      <t>シンガタ</t>
    </rPh>
    <phoneticPr fontId="83"/>
  </si>
  <si>
    <t>注意</t>
    <rPh sb="0" eb="2">
      <t>チュウイ</t>
    </rPh>
    <phoneticPr fontId="83"/>
  </si>
  <si>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</si>
  <si>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</si>
  <si>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t xml:space="preserve"> </t>
    <phoneticPr fontId="1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</si>
  <si>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</si>
  <si>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3"/>
  </si>
  <si>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</si>
  <si>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</si>
  <si>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</si>
  <si>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</si>
  <si>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</si>
  <si>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</si>
  <si>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</si>
  <si>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</si>
  <si>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</si>
  <si>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</si>
  <si>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</si>
  <si>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</si>
  <si>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</si>
  <si>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3"/>
  </si>
  <si>
    <t>2024年</t>
    <rPh sb="4" eb="5">
      <t>ネン</t>
    </rPh>
    <phoneticPr fontId="83"/>
  </si>
  <si>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</si>
  <si>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</si>
  <si>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</si>
  <si>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</si>
  <si>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</si>
  <si>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</si>
  <si>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</si>
  <si>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</si>
  <si>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</si>
  <si>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</si>
  <si>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</si>
  <si>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</si>
  <si>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</si>
  <si>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</si>
  <si>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</si>
  <si>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</si>
  <si>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3"/>
  </si>
  <si>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</si>
  <si>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</si>
  <si>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</si>
  <si>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</si>
  <si>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　</t>
    <phoneticPr fontId="28"/>
  </si>
  <si>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8"/>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</si>
  <si>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計</t>
    <rPh sb="0" eb="1">
      <t>ケイ</t>
    </rPh>
    <phoneticPr fontId="28"/>
  </si>
  <si>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</si>
  <si>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</si>
  <si>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なお、情報提供ページは提供者側により短期間で削除される場合もあります。予めご了解ください。</t>
    <phoneticPr fontId="5"/>
  </si>
  <si>
    <t>列1</t>
    <phoneticPr fontId="28"/>
  </si>
  <si>
    <t>列2</t>
    <phoneticPr fontId="28"/>
  </si>
  <si>
    <t xml:space="preserve">業者
 </t>
    <rPh sb="0" eb="2">
      <t>ギョウシャ</t>
    </rPh>
    <phoneticPr fontId="5"/>
  </si>
  <si>
    <t>（最近５年間の週値の比較） ノロウイルスの感染周期は4年ですね　2024年は警戒年度です</t>
    <rPh sb="1" eb="3">
      <t>サイキン</t>
    </rPh>
    <rPh sb="3" eb="6">
      <t>ゴネンカン</t>
    </rPh>
    <rPh sb="7" eb="8">
      <t>シュウ</t>
    </rPh>
    <rPh sb="8" eb="9">
      <t>アタイ</t>
    </rPh>
    <rPh sb="10" eb="12">
      <t>ヒカク</t>
    </rPh>
    <rPh sb="21" eb="25">
      <t>カンセンシュウキ</t>
    </rPh>
    <rPh sb="27" eb="28">
      <t>ネン</t>
    </rPh>
    <rPh sb="36" eb="37">
      <t>ネン</t>
    </rPh>
    <rPh sb="38" eb="42">
      <t>ケイカイネンド</t>
    </rPh>
    <phoneticPr fontId="5"/>
  </si>
  <si>
    <t>★数年間では、平均的比率でノロウイルス継続</t>
    <rPh sb="0" eb="21">
      <t>ヘイキンテキヒリツケイゾク</t>
    </rPh>
    <phoneticPr fontId="5"/>
  </si>
  <si>
    <t>　</t>
    <phoneticPr fontId="83"/>
  </si>
  <si>
    <t>静岡県</t>
    <phoneticPr fontId="83"/>
  </si>
  <si>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</si>
  <si>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</si>
  <si>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3"/>
  </si>
  <si>
    <t>腸チフス2例‌</t>
    <phoneticPr fontId="5"/>
  </si>
  <si>
    <t>　</t>
    <phoneticPr fontId="31"/>
  </si>
  <si>
    <t>　</t>
    <phoneticPr fontId="15"/>
  </si>
  <si>
    <t>賞味</t>
    <rPh sb="0" eb="2">
      <t>ショウミ</t>
    </rPh>
    <phoneticPr fontId="83"/>
  </si>
  <si>
    <t>アレルゲン</t>
    <phoneticPr fontId="83"/>
  </si>
  <si>
    <t>残留</t>
    <rPh sb="0" eb="2">
      <t>ザンリュウ</t>
    </rPh>
    <phoneticPr fontId="83"/>
  </si>
  <si>
    <t>異物</t>
    <rPh sb="0" eb="2">
      <t>イブツ</t>
    </rPh>
    <phoneticPr fontId="83"/>
  </si>
  <si>
    <t>細菌</t>
    <rPh sb="0" eb="2">
      <t>サイキン</t>
    </rPh>
    <phoneticPr fontId="83"/>
  </si>
  <si>
    <t>表示</t>
    <rPh sb="0" eb="2">
      <t>ヒョウジ</t>
    </rPh>
    <phoneticPr fontId="83"/>
  </si>
  <si>
    <t>その他</t>
    <rPh sb="2" eb="3">
      <t>タ</t>
    </rPh>
    <phoneticPr fontId="83"/>
  </si>
  <si>
    <t>インフルエンザ新型</t>
    <rPh sb="7" eb="9">
      <t>シンガタ</t>
    </rPh>
    <phoneticPr fontId="83"/>
  </si>
  <si>
    <t>コロナウイルス感染症</t>
    <rPh sb="7" eb="10">
      <t>カンセンショウ</t>
    </rPh>
    <phoneticPr fontId="83"/>
  </si>
  <si>
    <t>報告数</t>
    <rPh sb="0" eb="3">
      <t>ホウコクスウ</t>
    </rPh>
    <phoneticPr fontId="83"/>
  </si>
  <si>
    <t>総数</t>
    <rPh sb="0" eb="2">
      <t>ソウスウ</t>
    </rPh>
    <phoneticPr fontId="83"/>
  </si>
  <si>
    <t>男性</t>
    <rPh sb="0" eb="2">
      <t>ダンセイ</t>
    </rPh>
    <phoneticPr fontId="83"/>
  </si>
  <si>
    <t>女性</t>
    <rPh sb="0" eb="2">
      <t>ジョセイ</t>
    </rPh>
    <phoneticPr fontId="83"/>
  </si>
  <si>
    <t>ね</t>
    <phoneticPr fontId="83"/>
  </si>
  <si>
    <t>回収＆返金</t>
  </si>
  <si>
    <t>回収＆返金/交換</t>
  </si>
  <si>
    <t>回収</t>
  </si>
  <si>
    <t>少ない</t>
    <rPh sb="0" eb="1">
      <t>スク</t>
    </rPh>
    <phoneticPr fontId="5"/>
  </si>
  <si>
    <t>例年並み</t>
    <rPh sb="0" eb="3">
      <t>レイネンナ</t>
    </rPh>
    <phoneticPr fontId="83"/>
  </si>
  <si>
    <t>2024/46週</t>
    <phoneticPr fontId="83"/>
  </si>
  <si>
    <t>京都市保健所は20日、東山区の飲食店「里」で製造された弁当を食べた20～60歳代の男女11人が嘔吐（おうと）や下痢などの症状を訴えたと発表した。うち4人と店の従業員7人の便からノロウイルスが検出された。調理従事者から感染したとみられ、保健所は同日から22日まで店を営業停止処分とした。いずれも軽症で快方に向かっているという。</t>
    <phoneticPr fontId="83"/>
  </si>
  <si>
    <t>読売新聞</t>
    <rPh sb="0" eb="4">
      <t>ヨミウリシンブン</t>
    </rPh>
    <phoneticPr fontId="83"/>
  </si>
  <si>
    <t>丸美屋食品工業</t>
  </si>
  <si>
    <t>イオン九州</t>
  </si>
  <si>
    <t>デリシア</t>
  </si>
  <si>
    <t>2024年第45週</t>
    <rPh sb="4" eb="5">
      <t>ネン</t>
    </rPh>
    <rPh sb="5" eb="6">
      <t>ダイ</t>
    </rPh>
    <rPh sb="8" eb="9">
      <t>シュウ</t>
    </rPh>
    <phoneticPr fontId="83"/>
  </si>
  <si>
    <t>https://wellness-news.co.jp/posts/241124-1/</t>
    <phoneticPr fontId="83"/>
  </si>
  <si>
    <t>　　改正された食品衛生法の意味</t>
    <rPh sb="2" eb="4">
      <t>カイセイ</t>
    </rPh>
    <rPh sb="7" eb="9">
      <t>ショクヒン</t>
    </rPh>
    <rPh sb="9" eb="12">
      <t>エイセイホウ</t>
    </rPh>
    <rPh sb="13" eb="15">
      <t>イミ</t>
    </rPh>
    <phoneticPr fontId="5"/>
  </si>
  <si>
    <t>食肉事故はこうして起こります</t>
    <rPh sb="0" eb="4">
      <t>ショクニクジコ</t>
    </rPh>
    <rPh sb="9" eb="10">
      <t>オ</t>
    </rPh>
    <phoneticPr fontId="83"/>
  </si>
  <si>
    <t>加熱用</t>
    <rPh sb="0" eb="3">
      <t>カネツヨウ</t>
    </rPh>
    <phoneticPr fontId="83"/>
  </si>
  <si>
    <t>内臓肉</t>
    <rPh sb="0" eb="2">
      <t>ナイゾウ</t>
    </rPh>
    <rPh sb="2" eb="3">
      <t>ニク</t>
    </rPh>
    <phoneticPr fontId="83"/>
  </si>
  <si>
    <t>精肉</t>
    <rPh sb="0" eb="2">
      <t>セイニク</t>
    </rPh>
    <phoneticPr fontId="83"/>
  </si>
  <si>
    <t>農場で元気に育つ</t>
    <rPh sb="0" eb="2">
      <t>ノウジョウ</t>
    </rPh>
    <rPh sb="3" eb="5">
      <t>ゲンキ</t>
    </rPh>
    <rPh sb="6" eb="7">
      <t>ソダ</t>
    </rPh>
    <phoneticPr fontId="83"/>
  </si>
  <si>
    <t>屠場で解体</t>
    <rPh sb="0" eb="2">
      <t>トジョウ</t>
    </rPh>
    <rPh sb="3" eb="5">
      <t>カイタイ</t>
    </rPh>
    <phoneticPr fontId="83"/>
  </si>
  <si>
    <t>しゃぶしゃぶ</t>
    <phoneticPr fontId="83"/>
  </si>
  <si>
    <t>焼肉</t>
    <rPh sb="0" eb="2">
      <t>ヤキニク</t>
    </rPh>
    <phoneticPr fontId="83"/>
  </si>
  <si>
    <t>ステーキ</t>
    <phoneticPr fontId="83"/>
  </si>
  <si>
    <t>もつ</t>
    <rPh sb="0" eb="2">
      <t>モ</t>
    </rPh>
    <phoneticPr fontId="83"/>
  </si>
  <si>
    <t>ホルモン</t>
    <phoneticPr fontId="83"/>
  </si>
  <si>
    <t>精肉工場</t>
    <rPh sb="0" eb="2">
      <t>セイニク</t>
    </rPh>
    <rPh sb="2" eb="4">
      <t>コウジョウ</t>
    </rPh>
    <phoneticPr fontId="83"/>
  </si>
  <si>
    <t>後工程のために定期的検査を実施する</t>
    <rPh sb="0" eb="3">
      <t>アトコウテイ</t>
    </rPh>
    <rPh sb="7" eb="12">
      <t>テイキテキケンサ</t>
    </rPh>
    <rPh sb="13" eb="15">
      <t>ジッシ</t>
    </rPh>
    <phoneticPr fontId="83"/>
  </si>
  <si>
    <t>産地や加工場が変わる時には、検査</t>
    <rPh sb="0" eb="2">
      <t>サンチ</t>
    </rPh>
    <rPh sb="3" eb="6">
      <t>カコウジョウ</t>
    </rPh>
    <rPh sb="7" eb="8">
      <t>カ</t>
    </rPh>
    <rPh sb="14" eb="16">
      <t>ケンサ</t>
    </rPh>
    <phoneticPr fontId="83"/>
  </si>
  <si>
    <t>食品事業者は、ハイリスクな食材を使っているという認識と自覚が常に必要です。</t>
    <rPh sb="0" eb="5">
      <t>ショクヒンジギョウシャ</t>
    </rPh>
    <rPh sb="13" eb="15">
      <t>ショクザイ</t>
    </rPh>
    <rPh sb="16" eb="17">
      <t>ツカ</t>
    </rPh>
    <rPh sb="24" eb="26">
      <t>ニンシキ</t>
    </rPh>
    <rPh sb="27" eb="29">
      <t>ジカク</t>
    </rPh>
    <rPh sb="30" eb="31">
      <t>ツネ</t>
    </rPh>
    <rPh sb="32" eb="34">
      <t>ヒツヨウ</t>
    </rPh>
    <phoneticPr fontId="83"/>
  </si>
  <si>
    <t>2024/47週</t>
  </si>
  <si>
    <t xml:space="preserve"> GⅡ　47週　0例</t>
    <rPh sb="9" eb="10">
      <t>レイ</t>
    </rPh>
    <phoneticPr fontId="5"/>
  </si>
  <si>
    <t>-</t>
    <phoneticPr fontId="83"/>
  </si>
  <si>
    <t xml:space="preserve">　旭川市保健所は29日、市内の介護保険施設で入所者と職員の計10人が下痢や嘔吐（おうと）などの感染性胃腸炎とみられる症状を訴え、このうち便を検査した3人からノロウイルスが確認されたと発表した。市内でのノロウイルスの集団感染の報告は今冬初めて。...
</t>
    <phoneticPr fontId="83"/>
  </si>
  <si>
    <t>北海道新聞</t>
    <rPh sb="0" eb="5">
      <t>ホッカイドウシンブン</t>
    </rPh>
    <phoneticPr fontId="83"/>
  </si>
  <si>
    <t>11月18日から20日にかけ、園児15人と職員3人に嘔吐の症状があり、このうち1人からノロウイルスが検出されたことから、高知市保健所は今シーズン初めてとなるノロウイルスの集団感染と判断しました。園児1人が入院していましたが、現在は退院し、全員回復しているということです。</t>
    <phoneticPr fontId="83"/>
  </si>
  <si>
    <t>高知さんさんテレビ</t>
    <rPh sb="0" eb="2">
      <t>コウチ</t>
    </rPh>
    <phoneticPr fontId="83"/>
  </si>
  <si>
    <t>県生活衛生課によりますと、県内では今年、２７日までに１６件の食中毒が発生し、患者の数は４７３人に上っています。 県では、石けんを使用した手洗い、調理する人の体調管理の徹底や十分な食品の加熱、調理器具の洗浄消毒を呼び掛けています。</t>
    <phoneticPr fontId="83"/>
  </si>
  <si>
    <t>岐阜ちゃんデジタル</t>
    <rPh sb="0" eb="2">
      <t>ギフ</t>
    </rPh>
    <phoneticPr fontId="83"/>
  </si>
  <si>
    <t xml:space="preserve">福岡市は、西区の保育施設で園児１０人が下痢や嘔吐の症状を訴え、一部の園児からノロウイルスが検出されたと発表しました。ノロウイルスの集団発生は、今年３４件目になります。福岡市によりますと西区の保育施設で１１月１２日から２６日までに１歳から５歳までの園児１０人に下痢や嘔吐の症状がみられました。
</t>
    <phoneticPr fontId="83"/>
  </si>
  <si>
    <t>RKB毎日</t>
    <rPh sb="3" eb="5">
      <t>マイニチ</t>
    </rPh>
    <phoneticPr fontId="83"/>
  </si>
  <si>
    <t>食環境</t>
    <rPh sb="0" eb="3">
      <t>ショクカンキョウ</t>
    </rPh>
    <phoneticPr fontId="83"/>
  </si>
  <si>
    <t>宮崎県延岡市の認定こども園で、感染性胃腸炎の集団発生が確認されました。
11月21日から25日までに、1歳から5歳までの園児58人と職員7人の計65人が下痢や嘔吐の症状を訴えたとのことです。患者からはノロウイルスが検出されています。</t>
    <phoneticPr fontId="83"/>
  </si>
  <si>
    <t xml:space="preserve"> GⅡ　46週　0例</t>
    <rPh sb="6" eb="7">
      <t>シュウ</t>
    </rPh>
    <phoneticPr fontId="5"/>
  </si>
  <si>
    <t>食中毒が発生しました(青森県:キャンピロパンター)</t>
    <rPh sb="11" eb="14">
      <t>アオモリケン</t>
    </rPh>
    <phoneticPr fontId="15"/>
  </si>
  <si>
    <t>　　(1)令和6年11月25日(月)午後2時30分頃、西北地域県民局地域健康福祉部保健総室(五所川原保健所)に管内住民から「家族1名が五所川原市内の飲食店を友人と2名で利用した後に、胃腸炎症状を呈しており、管内の医療機関を受診した。」旨の連絡があった。
(2)同地域県民局の調査の結果、この2名は、11月19日(火)午後6時頃から2名で五所川原市内の飲食店を利用して、2名とも11月22日(金)から腹痛、下痢、発熱等の症状を呈していたことが判明した。
(3)同地域県民局では、患者2名の便からカンピロバクター・ジェジュニが検出されたこと、患者の臨床症状がカンピロバクターによる食中毒の症状と一致してい ること、患者に共通する食品が当該施設が提供した食事に限られること及び医師から食中毒の届出があったことから、当該施設が提供した食事を原因とする食中毒と断定した。
　2 発生年月日 令和6年11月22日(金)
　3 喫食者数 不明
　4 患者数 2名(受診者2名 入院なし)
　5 主な症状 腹痛、下痢、発熱
　6 原因施設　
　　(1)施設名 とりっぷ
　　(2)施設所在地 五所川原市
　　(3)業種 飲食店営業
　7 原因食品 令和6年11月19日(火)に当該施設が提供した食事
　8 病因物質 カンピロバクター・ジェジュニ</t>
    <phoneticPr fontId="15"/>
  </si>
  <si>
    <t>青森県</t>
    <rPh sb="0" eb="3">
      <t>アオモリケン</t>
    </rPh>
    <phoneticPr fontId="15"/>
  </si>
  <si>
    <t>保健衛生課
食品衛生グループ</t>
    <phoneticPr fontId="15"/>
  </si>
  <si>
    <t>https://www.pref.aomori.lg.jp/release/2024/77252.html</t>
    <phoneticPr fontId="15"/>
  </si>
  <si>
    <t xml:space="preserve">毒きのこ（ツキヨタケ）による食中毒が発生しました </t>
    <phoneticPr fontId="15"/>
  </si>
  <si>
    <t>新潟県</t>
    <rPh sb="0" eb="3">
      <t>ニイガタケン</t>
    </rPh>
    <phoneticPr fontId="15"/>
  </si>
  <si>
    <t>　令和6年11月29日午前11時30分頃、上越保健所管内の医療機関から上越保健所に毒きのこによる食中毒と思われる症状を呈した患者を診察した旨の連絡があった。調査した結果、11月26日に患者が上越市の山中でヒラタケと思って採取したきのこを、11月28日正午頃、自宅できのこラーメンに調理して1人で食べたところ、同日午後3時頃から、吐き気、おう吐、下痢等の症状を呈し、同日午後7時頃に医療機関を受診していたことが判明した。　医療機関が撮影した未調理のきのこの写真を専門家が確認したところ、有毒のツキヨタケであることが判明したこと、患者の症状がツキヨタケによる中毒の症状と一致すること及び医師から食中毒の届出があったことから、ツキヨタケによる食中毒と断定した。なお、患者は回復している。</t>
    <phoneticPr fontId="15"/>
  </si>
  <si>
    <t>https://www.pref.niigata.lg.jp/site/jouetsu-kenkou/06112910.html</t>
    <phoneticPr fontId="15"/>
  </si>
  <si>
    <t>上越地域振興局　健康福祉環境部</t>
    <phoneticPr fontId="15"/>
  </si>
  <si>
    <t xml:space="preserve">ブンタウでパンを食べた後、300人近くが検査と治療のために入院 - </t>
    <phoneticPr fontId="83"/>
  </si>
  <si>
    <t>ベトナム</t>
    <phoneticPr fontId="83"/>
  </si>
  <si>
    <t>28月11日、ブンタウ市（バリア－ブンタウ省）の指導者らは、ブンタウ病院・センターのパンを食べて入院した患者たちと医療チームを訪れ、激励した。ブンタウ病院からの情報によると、同病院には今朝も腹痛、めまい、吐き気、下痢、食中毒の疑い、店内でパンを一緒に食べるなどの同様の症状を訴える患者が相次いで受け入れられたという。これまでにブンタウ病院では224件の救急患者が発生し、そのうち75件が自宅に帰還した。このうち45人が小児で、重症者が3人いるが健康状態は安定している。ビエソフペトロ医療センターでは67人の症例が受け入れられ、そのうち65人が退院した。こうして、ほぼ2日後、ブンタウの両施設には食中毒の疑いのある患者291人が受け入れられ、現在約150人が治療を受けている。ニュースによると、27月1日早朝、多くの人が腹痛、下痢、嘔吐の症状を訴えて病院に搬送され、全員がパン屋でパンを食べたという。もち米（ブンタウ市第7区）。疑わしい料理は、ゆでた肉、綿、バター、パテ、ポークソーセージ、ソース、ピクルス、コリアンダーが入ったパンです。情報を受けて、機能部隊がこの施設を検査したところ、施設の所有者は、事業に関連する文書、施設の食品安全適格性証明書、および施設が食品安全基準を満たしていることを証明する文書の原産地を証明する文書をまだ提出していなかった。食べ物と食材。当局は店内に残っていたすべての食品のサンプルを採取し、病院では1サンプル（嘔吐物）を採取し、微生物学的基準の検査のためにホーチミン市公衆衛生研究所に送った。現在、ブンタウ市警察および同署は、 経済 パン生産施設４施設、豚肉生産施設１施設、ソーセージ生産施設１施設の発生源を追跡し、関連施設に一時休業を要請している。ブンタウ市の指導者らは、区、部門、部門に対し、事業登録内容、食品の安全と衛生、納税義務について20日以内に調査し、同時に食品衛生と衛生に関する一般的な検査計画を策定するよう指示した。安全性。</t>
    <phoneticPr fontId="83"/>
  </si>
  <si>
    <t>https://www.vietnam.vn/ja/da-co-gan-300-nguoi-nhap-vien-tham-kham-dieu-tri-sau-khi-an-banh-mi-o-vung-tau/</t>
    <phoneticPr fontId="83"/>
  </si>
  <si>
    <t>食中毒情報 (11/25～12/1)</t>
    <rPh sb="0" eb="3">
      <t>ショクチュウドク</t>
    </rPh>
    <rPh sb="3" eb="5">
      <t>ジョウホウ</t>
    </rPh>
    <phoneticPr fontId="5"/>
  </si>
  <si>
    <t>海外情報 (11/25～12/1)</t>
    <rPh sb="0" eb="4">
      <t>カイガイジョウホウ</t>
    </rPh>
    <phoneticPr fontId="5"/>
  </si>
  <si>
    <t>食品表示 (11/25～12/1)</t>
    <phoneticPr fontId="5"/>
  </si>
  <si>
    <r>
      <t>残留農薬</t>
    </r>
    <r>
      <rPr>
        <b/>
        <sz val="20"/>
        <color rgb="FF000000"/>
        <rFont val="ＭＳ Ｐゴシック"/>
        <family val="3"/>
        <charset val="128"/>
      </rPr>
      <t xml:space="preserve"> (11/25～12/1)</t>
    </r>
    <phoneticPr fontId="5"/>
  </si>
  <si>
    <t>食品表示
 (11/25～12/1)</t>
    <rPh sb="0" eb="2">
      <t>ショクヒン</t>
    </rPh>
    <rPh sb="2" eb="4">
      <t>ヒョウジ</t>
    </rPh>
    <phoneticPr fontId="5"/>
  </si>
  <si>
    <t>三州製菓</t>
  </si>
  <si>
    <t>ひろし屋食品</t>
  </si>
  <si>
    <t>ファンファレ</t>
  </si>
  <si>
    <t>千秋堂</t>
  </si>
  <si>
    <t>細川食品工場</t>
  </si>
  <si>
    <t>ドリームフーズ</t>
  </si>
  <si>
    <t>まいばすけっと</t>
  </si>
  <si>
    <t>北千生氣</t>
  </si>
  <si>
    <t>峠の鶏小屋</t>
  </si>
  <si>
    <t>ミルクデザイン</t>
  </si>
  <si>
    <t>北源</t>
  </si>
  <si>
    <t>石黒種麹店</t>
  </si>
  <si>
    <t>相鉄ローゼン</t>
  </si>
  <si>
    <t>柳沢商店</t>
  </si>
  <si>
    <t>ビオセボン・ジャ...</t>
  </si>
  <si>
    <t>サミット</t>
  </si>
  <si>
    <t>イオンマーケット...</t>
  </si>
  <si>
    <t>ファミリーマート...</t>
  </si>
  <si>
    <t>モンデ酒造</t>
  </si>
  <si>
    <t>イオンリテール</t>
  </si>
  <si>
    <t>大丸松坂屋百貨店...</t>
  </si>
  <si>
    <t>三和製玉</t>
  </si>
  <si>
    <t>ネクスト・プレシ...</t>
  </si>
  <si>
    <t>京阪ザ・ストア</t>
  </si>
  <si>
    <t>井村屋</t>
  </si>
  <si>
    <t>鎌倉ハム富岡商会...</t>
  </si>
  <si>
    <t>山形市農業協同組...</t>
  </si>
  <si>
    <t>野々口商店</t>
  </si>
  <si>
    <t>いわて生活協同組...</t>
  </si>
  <si>
    <t>黒酢酢豚 一部特定原材料(卵)表示欠落</t>
  </si>
  <si>
    <t>KENINTER...</t>
  </si>
  <si>
    <t>モンドールAOC 一部エルシニア・エンテロコリチカ菌陽性</t>
  </si>
  <si>
    <t>ケイ・エスカンパ...</t>
  </si>
  <si>
    <t>割れカシューナッツ 一部異物混入(錠剤)の恐れコメントあり</t>
  </si>
  <si>
    <t>三幸製菓</t>
  </si>
  <si>
    <t>熊本のお米とバターしょうゆのサクッとおかき他 一部油脂酸敗臭</t>
  </si>
  <si>
    <t>丸合</t>
  </si>
  <si>
    <t>シュトーレン 一部生地の加熱不足</t>
  </si>
  <si>
    <t>ファーストジャパ...</t>
  </si>
  <si>
    <t>果肉キューブグミ マンゴー 一部未認可の着色料検出コメントあり</t>
  </si>
  <si>
    <t>いわて門崎丑牧場...</t>
  </si>
  <si>
    <t>牛レバーハム,牛肉生ハム(ユッケ風) 加熱殺菌不十分コメントあり</t>
  </si>
  <si>
    <t>エフコープ生活協...</t>
  </si>
  <si>
    <t>ホイップカスタードエクレア 一部保存温度逸脱</t>
  </si>
  <si>
    <t>生活協同組合コー...</t>
  </si>
  <si>
    <t>骨取りさばのカレー煮 一部賞味期限誤表記</t>
  </si>
  <si>
    <t>アドバンス</t>
  </si>
  <si>
    <t>さしみーと牛レバーハム他 加熱不足の恐れ</t>
  </si>
  <si>
    <t>はなのみ</t>
  </si>
  <si>
    <t>いわまの栗 和栗ジャム 一般生菌数基準超過</t>
  </si>
  <si>
    <t>鈴商</t>
  </si>
  <si>
    <t>テング ビーフステーキジャーキー 一部カビ発生の恐れ</t>
  </si>
  <si>
    <t>とりごぼう釜めしの素 一部異物混入(ゴキブリと推定)の恐れコメントあり</t>
  </si>
  <si>
    <t>ブロンシュブロンシュ 個包装フィルムに不備</t>
  </si>
  <si>
    <t>内間店 島豆腐半丁他 一部消費期限誤表示</t>
  </si>
  <si>
    <t>risou no Coffee 一部外装箱への消費期限表示欠落</t>
  </si>
  <si>
    <t>千秋堂 マルセン バター餅 一部外装にピンホール</t>
  </si>
  <si>
    <t>生中華麺(卵なし一般) 一部添加物使用基準超過</t>
  </si>
  <si>
    <t>あらびき肉焼売 一部賞味期限誤印字</t>
  </si>
  <si>
    <t>仲御徒町店 カット野菜他 合計41品目 一部保存温度逸脱</t>
  </si>
  <si>
    <t>人参 一部異物混入(石英の付着)の恐れ</t>
  </si>
  <si>
    <t>鶏ステーキ ヒマラヤ岩塩ハム風味他 一部添加物使用基準違反の疑い</t>
  </si>
  <si>
    <t>牛乳(北海道グラスフェッドミルク) 一部消費期限誤表示</t>
  </si>
  <si>
    <t>Secomaチーズ入り豆腐ハンバーグ 一部異物混入の恐れ</t>
  </si>
  <si>
    <t>日本橋とやま館 昔ながらの麹あま酒 一部賞味期限誤印字</t>
  </si>
  <si>
    <t>手作りビーフシチュー 加熱不十分のおそれ</t>
  </si>
  <si>
    <t>生寒天 一部カビ発生の恐れ</t>
  </si>
  <si>
    <t>オーガニックチョコレート(ココキューブ) 一部カビ発生の恐れ</t>
  </si>
  <si>
    <t>フィッシュバーガー 一部ラベル誤貼付で特定原材料表示欠落</t>
  </si>
  <si>
    <t>しらすコロッケ 一部特定原材料表示欠落</t>
  </si>
  <si>
    <t>明太子が美味しい 明太ポテトサラダ 一部賞味期限欠落</t>
  </si>
  <si>
    <t>2024甲州ヌーヴォー(生詰め)他 一部表示義務記載ラベル欠落</t>
  </si>
  <si>
    <t>豚ハラミ味噌味付焼肉用 一部ラベル誤貼付でアレルゲン表示欠落</t>
  </si>
  <si>
    <t>本家玉壽軒 花たちばな 一部アレルゲン表示欠落</t>
  </si>
  <si>
    <t>天津飯の具甘酢あん他 一部アレルゲン表示欠落</t>
  </si>
  <si>
    <t>牛すじ煮込み 一部商品に酸味臭</t>
  </si>
  <si>
    <t>レーズンブレッド 一部アレルゲン(小麦,乳成分)表示欠落</t>
  </si>
  <si>
    <t>ヴィソン内 アソート6個入 一部消費期限誤表示</t>
  </si>
  <si>
    <t>チーズ巻カツ 一部ラベル誤貼付でアレルゲン表示欠落</t>
  </si>
  <si>
    <t>熟成あらびきソーセージ 一部異物混入(プラスチック片)の恐れ</t>
  </si>
  <si>
    <t>なめらかチョコクッキー 一部賞味期限表示欠落</t>
  </si>
  <si>
    <t>山形セルリー 一部残留農薬基準超過</t>
  </si>
  <si>
    <t>飯塚店 フライまんじゅう 一部消費期限表示欠落</t>
  </si>
  <si>
    <t>　上位2種目(賞味期限・アレルギー表記ミス)で全体の　(42%)</t>
    <rPh sb="1" eb="3">
      <t>ジョウイ</t>
    </rPh>
    <rPh sb="4" eb="6">
      <t>シュモク</t>
    </rPh>
    <rPh sb="7" eb="11">
      <t>ショウミキゲン</t>
    </rPh>
    <rPh sb="17" eb="19">
      <t>ヒョウキ</t>
    </rPh>
    <rPh sb="23" eb="25">
      <t>ゼンタイ</t>
    </rPh>
    <phoneticPr fontId="5"/>
  </si>
  <si>
    <t>※2024年 第47週（11/18～11/24） 現在</t>
    <phoneticPr fontId="5"/>
  </si>
  <si>
    <t>2024年第46週（11月11日〜11月17日)</t>
    <phoneticPr fontId="83"/>
  </si>
  <si>
    <t>結核例　333例</t>
    <rPh sb="7" eb="8">
      <t>レイ</t>
    </rPh>
    <phoneticPr fontId="5"/>
  </si>
  <si>
    <t xml:space="preserve"> ‌
 赤痢菌　検出無し
 ‌
</t>
    <rPh sb="4" eb="7">
      <t>セキリキン</t>
    </rPh>
    <rPh sb="8" eb="11">
      <t>ケンシュツナ</t>
    </rPh>
    <phoneticPr fontId="83"/>
  </si>
  <si>
    <t>腸管出血性大腸菌感染症89例（有症者45例、うちHUS‌2例） ‌
感染地域：国内72例、韓国2例、タイ1例、国内・国外不明14例
国内の感染地域：‌‌東京都10例、神奈川県6例、埼玉県5例、群馬県4例、愛知県4例、北海道3例、福島県3例、新潟県3例、兵庫県3例、熊本県3例、大分県3例、栃木県2例、京都府2例、香川県2例、福岡県2例、
佐賀県2例、鹿児島県2例、岩手県1例、宮城県1例、山形県1例、茨城県1例、千葉県1例、大阪府1例、沖縄県1例、国内（ 都道府県不明）6例</t>
    <phoneticPr fontId="83"/>
  </si>
  <si>
    <t>年齢群：‌‌1歳（2 例 ）、2歳（1 例 ）、3歳（1 例 ）、4歳（1 例 ）、6歳（1 例 ）、
8歳（1 例 ）、10代（15例）、20代（22例）、30 代（3 例 ）、40代（9例）、50代（16例）、　60 代（ 9 例 ）、 70 代（ 4 例 ）、 80代（4例）</t>
    <phoneticPr fontId="83"/>
  </si>
  <si>
    <t>血清群・毒素型：‌ ‌O157‌VT2（21例）、O157‌VT1・VT2（17例）、O26‌VT1（6例）、O111‌VT1・VT2（5例）、O103‌VT1（4例）、
O91‌VT1（2例）、O91‌ VT2（2例）、O103‌VT1・VT2（1例）、O115‌ VT1（1例）、O121‌VT2（1例）、O126‌VT1・VT2（1例）、
O128‌VT1（1例）、O128‌VT1・VT2（1例）、O146‌VT2（1例）、O152‌VT2‌（1例）、O159‌VT2（1例）、O26‌VT2（1例）、
O74‌VT1（1例）、O8‌VT1・VT2（1例）、‌ O8‌VT2（1例）、その他・不明（19例）累積報告数：3,464例（有症者2,148例、
うちHUS‌67例．死亡1例）</t>
    <phoneticPr fontId="83"/>
  </si>
  <si>
    <t>E型肝炎10例‌　
　　感染地域（感染源）：‌岩手県1例（豚肉/ホルモン）、三重県1例（不明）、
　　広島県1例（豚肉）、国内（都道府県不明）1例（不明）、
　　国内・国外不明6例（豚肉1例、不明5例）
 A型肝炎2例‌
　　感染地域：栃木県1例、鹿児島県1例</t>
    <phoneticPr fontId="83"/>
  </si>
  <si>
    <t>レジオネラ症59例（肺炎型59例）‌
感染地域：愛知県6例、埼玉県4例、千葉県4例、神奈川県4例、兵庫県4例、福岡県3例、栃木県2例、東京都2例、長野県2例、　静岡県2例、宮城県1例、新潟県1例、岐阜県1例、大阪府1例、広島県1例、山口県1例、佐賀県1例、鹿児島県1例、
国内（都道府県不明）3例、タイ1例、国内・国外不明14例
‌年齢群：30代（1例）、40代（3例）、50代（8例）、60代（19例）、70代（16例．うち1例死亡）、80代（10例）、90代以上（2例）
累積報告数：2,157例</t>
    <phoneticPr fontId="83"/>
  </si>
  <si>
    <t>アメーバ赤痢5例（腸管アメーバ症4例、腸管外アメーバ症1例）　　感染地域：‌大阪府1例、国内（ 都 道 府 県 不 明 ）2例、国内・国外不明2例
‌　　　　　　　　　　　感染経路：‌性的 接 触 3 例（ 同 性 間 1 例 、 異性間・同性 間 不 明 2 例 ）、その他・不明2例
ウイルス性肝炎4例‌ EBウイルス4例＿感染経路：その他・不明4例</t>
    <phoneticPr fontId="83"/>
  </si>
  <si>
    <t>2024年第46週</t>
    <rPh sb="4" eb="5">
      <t>ネン</t>
    </rPh>
    <rPh sb="5" eb="6">
      <t>ダイ</t>
    </rPh>
    <rPh sb="8" eb="9">
      <t>シュウ</t>
    </rPh>
    <phoneticPr fontId="83"/>
  </si>
  <si>
    <r>
      <t xml:space="preserve">対前週
</t>
    </r>
    <r>
      <rPr>
        <b/>
        <sz val="14"/>
        <color rgb="FFFF0000"/>
        <rFont val="ＭＳ Ｐゴシック"/>
        <family val="3"/>
        <charset val="128"/>
      </rPr>
      <t>インフルエンザ 　　     　      44%   増加</t>
    </r>
    <r>
      <rPr>
        <b/>
        <sz val="11"/>
        <color rgb="FFFF0000"/>
        <rFont val="ＭＳ Ｐゴシック"/>
        <family val="3"/>
        <charset val="128"/>
      </rPr>
      <t xml:space="preserve">
</t>
    </r>
    <r>
      <rPr>
        <b/>
        <sz val="14"/>
        <color rgb="FFFF0000"/>
        <rFont val="ＭＳ Ｐゴシック"/>
        <family val="3"/>
        <charset val="128"/>
      </rPr>
      <t>新型コロナウイルス          　23% 　増加</t>
    </r>
    <rPh sb="0" eb="3">
      <t>タイゼンシュウゾウカゾウカ</t>
    </rPh>
    <rPh sb="32" eb="34">
      <t>ゾウカ</t>
    </rPh>
    <rPh sb="60" eb="62">
      <t>ゾウカ</t>
    </rPh>
    <phoneticPr fontId="83"/>
  </si>
  <si>
    <t>使用中止のニンジン使った給食、こども園で提供　福井市のガラス片付着問題、園内で情報共有されず</t>
    <phoneticPr fontId="15"/>
  </si>
  <si>
    <t>給食用ニンジンにガラス状の異物が付着していた問題で福井県福井市は１１月２７日、使用中止としていたニンジンを使った給食を市立鶉こども園が２６日に提供していた、と発表した。市から事前に中止の連絡を受けていたものの、園内で情報共有できていなかった。同園での調理前などに異物は確認されず、健康被害の報告はないという。
⇒給食用のニンジンにガラス状の異物…福井市の保育園でも　全25施設に使用中止を通知
　市こども保育課によると、同課は２５日に市立保育園、こども園全２５施設に対し給食での使用中止をファクスで通知。同日、園長は不在でほかの職員も内容を確認していなかった。園長は２６日になって確認したが、既に職員間での共有はできていると思い込み周知しなかったという。園児６１人と園長を含む職員２３人が食べた。同園から連絡を受けた市はアプリで保護者に報告と謝罪をした。市は「こうしたことがないよう改めて指導したい」とし、２８日には緊急の園長会を開き情報共有の徹底に努める。</t>
    <phoneticPr fontId="15"/>
  </si>
  <si>
    <t>https://www.fukuishimbun.co.jp/articles/-/2184807</t>
    <phoneticPr fontId="15"/>
  </si>
  <si>
    <t>福井県</t>
    <rPh sb="0" eb="3">
      <t>フクイケン</t>
    </rPh>
    <phoneticPr fontId="15"/>
  </si>
  <si>
    <t>福井新聞</t>
    <rPh sb="0" eb="2">
      <t>フクイ</t>
    </rPh>
    <rPh sb="2" eb="4">
      <t>シンブン</t>
    </rPh>
    <phoneticPr fontId="15"/>
  </si>
  <si>
    <t>福井新聞</t>
    <phoneticPr fontId="15"/>
  </si>
  <si>
    <t>毒キノコ「ツキヨタケ」で食中毒　山で採取しお吸い物に…家族4人が嘔吐　2人が入院も症状は回復【福井】</t>
    <phoneticPr fontId="15"/>
  </si>
  <si>
    <t>　福井市保健所は27日、市内の60代から80代の家族4人が、毒キノコの一種「ツキヨタケ」を食べ、食中毒になったと発表しました。4人のうち2人は一時入院しましたが、症状は回復しているということです。4人はシイタケと間違えて食べたとみられていて、市は食用と確実に判断できないキノコは口にしないよう、注意を呼び掛けています。福井市保健所によりますと、ツキヨタケによる食中毒になったのは、同市内に住む60代から80代の家族4人です。近くの山でシイタケと間違えて採取したツキヨタケを、自宅でお吸い物にして食べたところ、約30分後に嘔吐の症状が出ました。4人は医療機関を受診し、うち2人が一時入院しましたが、症状は回復しすでに退院したということです。県衛生環境研究センターがお吸い物に入っていたキノコを検査した結果、ツキヨタケの有毒成分が検出されたため、市保健所が食中毒と断定しました。45年以上にわたりキノコの研究を進めている笠原英夫さんによりますと、ツキヨタケは県内で発生しているキノコの食中毒事例の多くを占め、シイタケやヒラタケと間違えて食べてしまう人が多いという事です。食用キノコとの違いは、縦に割った時に柄の部分に暗褐色のシミがあることだということです。ただ、市は食用と確実に断定できないキノコは「採らない！食べない！売らない！人にあげない！」を徹底するよう呼び掛けています。</t>
    <phoneticPr fontId="15"/>
  </si>
  <si>
    <t>https://news.yahoo.co.jp/articles/3d76035d829d1e178c6ca7dc23d190b775c32629</t>
    <phoneticPr fontId="15"/>
  </si>
  <si>
    <t>食中毒…客31人が下痢、弁当を食べて　腹痛も訴えた男女、便からウエルシュ菌を検出　調理配達した飲食店、営業停止に　5グループ105人が弁当を食べていた</t>
    <phoneticPr fontId="15"/>
  </si>
  <si>
    <t>埼玉県は25日、所沢市の飲食店「ダイニングやまと」で18日に同施設で調理提供された弁当を食べた31人が下痢や腹痛を訴え、うち8人の便からウエルシュ菌が検出されたと発表した。患者は全員、快方に向かっている。狭山保健所は食品衛生法に基づいて、営業者のメディカル・ケア・リンク（岡部憲明代表取締役）に同店での25～27日の営業停止を命じた。</t>
    <phoneticPr fontId="15"/>
  </si>
  <si>
    <t>埼玉県</t>
    <rPh sb="0" eb="3">
      <t>サイタマケン</t>
    </rPh>
    <phoneticPr fontId="15"/>
  </si>
  <si>
    <t>埼玉新聞</t>
    <rPh sb="0" eb="4">
      <t>サイタマシンブン</t>
    </rPh>
    <phoneticPr fontId="15"/>
  </si>
  <si>
    <t>https://www.saitama-np.co.jp/articles/111363</t>
    <phoneticPr fontId="15"/>
  </si>
  <si>
    <t>新居浜高専公表</t>
    <rPh sb="5" eb="7">
      <t>コウヒョウ</t>
    </rPh>
    <phoneticPr fontId="15"/>
  </si>
  <si>
    <t xml:space="preserve">本校学生に発症した食中毒様の体調不良について | 独立行政法人国立高等専門学校機構 新居浜 ... </t>
    <phoneticPr fontId="15"/>
  </si>
  <si>
    <t>　このたび、本校学生数名が、11月初旬に食中毒（カンピロバクター感染症（疑い含む））を発症していたことが、愛媛県東予地方局企画課西条保健所からの連絡により判明いたしました。発症された方には、心よりお見舞い申し上げます。また、関係者の皆様にご心配をおかけしましたことに心よりお詫び申し上げます。
　全学生（1,093名）を対象に同保健所が行った初期調査により、体調不良の症状がみられた学生には国領祭（11月2日（土）及び3日（日）開催）での飲食もみられたことから、同祭と食中毒様の症状との関連性についてさらなる調査（56名を対象。調査対象期間前から体調不良であった者も含む。）が実施されましたが、同祭での飲食による食中毒によるものなのか、腹痛、下痢等の症状が風邪等によるものなのかの断定には至りませんでした。現在、このことに起因すると思われる授業欠席者はおりません。なお、今回の調査結果から、同祭模擬店における食品の取扱いがずさんであったと考えられる旨の見解をいただいたところです。
　今後は、係る食中毒の疑いを二度と生じさせないようにすべく、本校として、模擬店における衛生管理の徹底を含め国領祭の運営の在り方について、学生・教職員一丸となって改善し、より安全な学校運営となるよう努めて参ります。</t>
    <phoneticPr fontId="15"/>
  </si>
  <si>
    <t>愛媛県</t>
    <rPh sb="0" eb="3">
      <t>エヒメケン</t>
    </rPh>
    <phoneticPr fontId="15"/>
  </si>
  <si>
    <t>https://www.niihama-nct.ac.jp/2024/11/27/entry-event-41268/</t>
    <phoneticPr fontId="15"/>
  </si>
  <si>
    <t>城崎の旅館で食中毒…宿泊客8人が下痢やおう吐の症状</t>
    <phoneticPr fontId="15"/>
  </si>
  <si>
    <t>兵庫県</t>
    <rPh sb="0" eb="3">
      <t>ヒョウゴケン</t>
    </rPh>
    <phoneticPr fontId="15"/>
  </si>
  <si>
    <t>兵庫県豊岡健康福祉事務所は26日、豊岡市城崎町の「つばきの旅館」で23日夜に提供された料理を食べた49～75歳の宿泊客男女8人が下痢や嘔吐（おうと）の症状を訴えたと発表した。いずれも症状は軽く、入院した人はいないという。同事務所は他に共通の食事がないことから同旅館の料理が原因の食中毒と断定。残された料理などを調べて原因物質の特定を進めるとともに、旅館の飲食施設について26日から3日間の営業停止とした。</t>
    <phoneticPr fontId="15"/>
  </si>
  <si>
    <t>https://news.yahoo.co.jp/articles/c3ba9af7914b876e2ad0c9d2c666bfb795c17ded</t>
    <phoneticPr fontId="15"/>
  </si>
  <si>
    <t>讀賣新聞</t>
    <rPh sb="0" eb="2">
      <t>ヨミウリ</t>
    </rPh>
    <rPh sb="2" eb="4">
      <t>シンブン</t>
    </rPh>
    <phoneticPr fontId="15"/>
  </si>
  <si>
    <t>加熱不十分な鶏肉による食中毒事件の発生</t>
    <phoneticPr fontId="15"/>
  </si>
  <si>
    <t>　2024年11月21日（木曜）、市内医療機関より「友人数名で、居酒屋で加熱不足の鶏肉を喫食し、食中毒様の症状を呈している患者を診察した。」との届出が本市保健所西部衛生監視事務所に寄せられました。調査の結果、11月17日（日曜）に「こだわり酒場　VANVAN」を利用した1グループ4名のうち調査のできた3名が、11月19日（火曜）より下痢、腹痛、発熱、頭痛等の症状を呈していることが判明しました。
当該施設で提供された食事以外に共通食事がないこと、患者便3検体からカンピロバクターが検出されたこと、発症状況が類似しておりカンピロバクター食中毒の症例と一致すること及び患者を診察した医師より食中毒の届出があったことから、神戸市保健所長は当該施設で提供された食事を原因とする食中毒と断定し、当該施設に対して営業停止（11月25日（月曜）から11月27日（水曜）までの3日間）を命じました。
なお、患者は全員快方に向かっています。</t>
    <phoneticPr fontId="15"/>
  </si>
  <si>
    <t>https://www.city.kobe.lg.jp/a99427/083174460767.html</t>
    <phoneticPr fontId="15"/>
  </si>
  <si>
    <t>神戸市役所公表</t>
    <rPh sb="0" eb="5">
      <t>コウベシヤクショ</t>
    </rPh>
    <rPh sb="5" eb="7">
      <t>コウヒョウ</t>
    </rPh>
    <phoneticPr fontId="15"/>
  </si>
  <si>
    <t>中国</t>
    <rPh sb="0" eb="2">
      <t>チュウゴク</t>
    </rPh>
    <phoneticPr fontId="83"/>
  </si>
  <si>
    <t xml:space="preserve">ノロウイルス デング熱 新型コロナが同時に中国で猛威を振るう 看中国 / VisionTimesJP </t>
    <phoneticPr fontId="83"/>
  </si>
  <si>
    <t xml:space="preserve">　最近、中国では感染症の状況が深刻化しており、新型コロナウイルス（COVID-19）、ノロウイルス、デング熱など複数のウイルスが同時に拡大しています。一部地域では学校が封鎖される事態にまで発展しました。また、各地の病院は患者で溢れ、患者の年齢層は広く複雑な症状を訴えており、社会的な注目を集めています。その一方で、多くの市民が突然死のケースが増加していると指摘しており、当局はこれらの多くが他の病気として分類され、新型コロナウイルスに関する明確な言及がないことから、不安や疑念が広がっています。中国疾病予防管理センターが11月11日に発表した報告によると、10月の中国本土における新規感染者数は4,545人に達しており、主にオミクロン株のXDV系列やJN.1系列が確認されています。しかし、公式発表のデータに対しては過少報告ではないかという疑問が多く寄せられています。同時に、ノロウイルスやデング熱も全国で拡大しており、湖北省のネットユーザーは「家族6人中5人がノロウイルスに感染し、下痢や嘔吐で苦しんでいます」と述べています。広東省仏山市ではデング熱患者が増加し、病院の病床が満床になる事態が発生しています。
　最近、北京市の首都小児研究所附属児童病院の混雑状況を映した動画が公開され、病院内は夜間でも点滴治療を受ける子どもたちで溢れかえっています。同様の状況は天津市、甘粛省、浙江省、雲南省など他の地域でも見られ、小児科外来の患者数が倍増しているため、診察を受けるには長時間の待ち時間が必要とされています。
　SNS上では多くの親が子どもの病状を投稿しており、繰り返す発熱や咳が短期間で肺炎に進行し、治療や薬の効果が見られないと訴えています。特に北京市内の病院では、病室が治療を受ける患者で満杯となり、多くの学校で病気を理由に休む生徒が増加しています。ある北京市民は「子どもがわずか2日間で普通の風邪から肺炎に進行し、幼稚園を退園せざるを得なかった」と述べています。
</t>
    <phoneticPr fontId="83"/>
  </si>
  <si>
    <t>https://www.visiontimesjp.com/?p=47568</t>
    <phoneticPr fontId="83"/>
  </si>
  <si>
    <t>　大分県大分市の飲食店で食中毒が発生し、食事をした客2人が発熱や下痢などの症状を訴えています。市はこの店に2日間の営業停止命令を出しました。営業停止命令を受けたのは大分市都町の飲食店「鶏小舎」です。大分市によりますとこの店で食事をした市内に住む50代の女性から、「知人と2人で飲食店を利用したら、2人とも体調不良になった」と市に通報がありました。女性と知人は11月15日に店を利用し、数日後に下痢や発熱などの症状が出たため保健所が調査しました。その結果、2人が共通して食べたのはこの店のものしかなく2人の便から、鶏肉から発生する食中毒の原因物質が検出されたということです。2人は店で焼き鳥や、地鶏のたたきなどを食べていました。
2人とも入院はしておらず現在は快方に向かっています。市はこの店に対し26日までの2日間、営業停止命令を出しました。</t>
    <phoneticPr fontId="15"/>
  </si>
  <si>
    <t>大分県</t>
    <rPh sb="0" eb="3">
      <t>オオイタケン</t>
    </rPh>
    <phoneticPr fontId="15"/>
  </si>
  <si>
    <t>大分市の飲食店で食中毒　地鶏のたたきなど食べた2人が下痢や発熱の症状　2日間の営業停止命令</t>
    <phoneticPr fontId="15"/>
  </si>
  <si>
    <t>テレビ大分</t>
    <rPh sb="3" eb="5">
      <t>オオイタ</t>
    </rPh>
    <phoneticPr fontId="15"/>
  </si>
  <si>
    <t>https://www.fnn.jp/articles/-/792661</t>
    <phoneticPr fontId="15"/>
  </si>
  <si>
    <t xml:space="preserve">「牛レバー」を生食用の状態で販売した疑いの中津市の会社 県の保健所が立ち入り検査 大分 </t>
    <phoneticPr fontId="15"/>
  </si>
  <si>
    <t xml:space="preserve">日テレNEWS NNN </t>
    <phoneticPr fontId="15"/>
  </si>
  <si>
    <t>　牛のレバーを生食用の状態で販売した疑いで社長などが逮捕された大分県中津市の加工食品会社で県が26日、立ち入り検査を行いました。
11月20日、牛レバーを国の基準で定められた加熱処理を施していない「生レバー」の状態で販売した疑いで中津市の食肉加工業「Meフードシステム」の社長と社員の男が逮捕されました。そうした中、26日、県の保健所が中津市の会社の立ち入り検査を行いました。
26日の立ち入り検査では、今回、問題となっている「牛レバーハム」などこの会社が製造している食肉製品を持ち帰ったということです。
持ち帰った製品は、県衛生環境研究センターで細菌の有無を検査する予定だということです。この会社の商品は中津市のふるさと納税の返礼品になっていて、逮捕を受け、市は受け付けを停止しています。</t>
    <phoneticPr fontId="15"/>
  </si>
  <si>
    <t>https://news.ntv.co.jp/n/tos/category/society/to780d6d1336494f8b9ed69f09d22ec294</t>
    <phoneticPr fontId="15"/>
  </si>
  <si>
    <t>とり将軍（行橋市）で発生した食中毒、原因菌はカンピロバクターと判明</t>
    <phoneticPr fontId="15"/>
  </si>
  <si>
    <t>福岡県行橋市内の飲食店「とり将軍」（（株）TSGフーズ運営）において、15日夜に提供された食事が原因で食中毒とみられる症状を訴える利用客が発生した。福岡県が調査したところ、本件の原因について、カンピロバクター・ジェジュニが原因細菌であると断定された。
　発表によると、19日に築上郡内の医療機関から、食中毒の疑いがある患者の診察報告が保健所へ寄せられた。患者は同飲食店で行われた職場の食事会に参加しており、利用者40名中、20～50代の男性10名が腹痛や下痢、発熱などの症状を訴えた。全員が医療機関を受診したものの、重篤な症状に至る患者はいなかった。福岡県京築保健福祉環境事務所が検査した結果、患者の便からカンピロバクター・ジェジュニが検出され、原因細菌と特定された。　福岡県は、24日～25日の2日間にわたり同飲食店へ営業停止処分を命じたが、同店は自主的に23日から休業している。
　カンピロバクターによる食中毒、不十分な加熱で発生
　カンピロバクターは、ニワトリやウシなどの腸管内にいる細菌で、少量の菌数でも食中毒を発生させる。食べてから1～7日で発症し、下痢、腹痛、発熱などの症状をともなう。カンピロバクターは、市販鶏肉から高い割合で見つかっている細菌だが、熱に弱く、中心が白くなるまで十分に加熱すれば問題ない。食中毒が発生する場合は、生または加熱不十分な鶏肉料理が食中毒の原因となることが多いとされる。発症後はまれに感染者の一部にギラン・バレー症候群を発症させる可能性もあるため注意が必要だ。厚生労働省は「鶏肉は十分に加熱してから摂取するよう」と注意を呼びかけている。</t>
    <phoneticPr fontId="15"/>
  </si>
  <si>
    <t>https://www.data-max.co.jp/article/74914</t>
    <phoneticPr fontId="15"/>
  </si>
  <si>
    <t>福岡県</t>
    <rPh sb="0" eb="3">
      <t>フクオカケン</t>
    </rPh>
    <phoneticPr fontId="15"/>
  </si>
  <si>
    <t>株式会社ＴＳＧフーズ</t>
    <phoneticPr fontId="15"/>
  </si>
  <si>
    <t>https://www.youtube.com/watch?v=DLaCS82q3vI</t>
    <phoneticPr fontId="15"/>
  </si>
  <si>
    <t>　　　特設コーナー　　ノロウイルス嘔吐物処理法　　　　https://www.youtube.com/watch?v=DLaCS82q3vI</t>
    <rPh sb="3" eb="5">
      <t>トクセツ</t>
    </rPh>
    <rPh sb="17" eb="19">
      <t>オウト</t>
    </rPh>
    <rPh sb="19" eb="20">
      <t>ブツ</t>
    </rPh>
    <rPh sb="20" eb="23">
      <t>ショリホウ</t>
    </rPh>
    <rPh sb="22" eb="23">
      <t>ホウ</t>
    </rPh>
    <phoneticPr fontId="15"/>
  </si>
  <si>
    <t>食の安全を目指す　③　記録を付けなさい?</t>
    <rPh sb="0" eb="1">
      <t>ショク</t>
    </rPh>
    <rPh sb="2" eb="4">
      <t>アンゼン</t>
    </rPh>
    <rPh sb="5" eb="7">
      <t>メザ</t>
    </rPh>
    <rPh sb="11" eb="13">
      <t>キロク</t>
    </rPh>
    <rPh sb="14" eb="15">
      <t>ツ</t>
    </rPh>
    <phoneticPr fontId="5"/>
  </si>
  <si>
    <t>　記録はいつも仕事の終わりにまとめてつけています。</t>
    <rPh sb="1" eb="3">
      <t>キロク</t>
    </rPh>
    <rPh sb="7" eb="9">
      <t>シゴト</t>
    </rPh>
    <rPh sb="10" eb="11">
      <t>オ</t>
    </rPh>
    <phoneticPr fontId="5"/>
  </si>
  <si>
    <t>だからつけ忘れはなく　ほら　　この通り　　いつもお無時間に　わたしのハンコが押してあるでしょ!!!</t>
    <rPh sb="5" eb="6">
      <t>ワス</t>
    </rPh>
    <rPh sb="17" eb="18">
      <t>トオ</t>
    </rPh>
    <rPh sb="25" eb="26">
      <t>ナシ</t>
    </rPh>
    <rPh sb="26" eb="28">
      <t>ジカン</t>
    </rPh>
    <rPh sb="38" eb="39">
      <t>オ</t>
    </rPh>
    <phoneticPr fontId="5"/>
  </si>
  <si>
    <t xml:space="preserve">           これがほとんどの施設の実態です。このどこに問題は潜んでいるのでしょうか　?</t>
    <rPh sb="19" eb="21">
      <t>シセツ</t>
    </rPh>
    <rPh sb="22" eb="24">
      <t>ジッタイ</t>
    </rPh>
    <rPh sb="32" eb="34">
      <t>モンダイ</t>
    </rPh>
    <rPh sb="35" eb="36">
      <t>ヒソ</t>
    </rPh>
    <phoneticPr fontId="5"/>
  </si>
  <si>
    <t>https://www.nikkei.com/article/DGKKZO85079370X21C24A1FFJ000</t>
    <phoneticPr fontId="83"/>
  </si>
  <si>
    <t xml:space="preserve">  セブン&amp;アイ・ホールディングス（HD）がオーストラリアでコンビニエンスストア事業の拡大を急ぐ。日本式の運営ノウハウで食品や日用品を充実させ、2030年までに現在より約3割多い1000店舗にする。カナダの同業大手から買収提案を受けるなか、海外事業をテコ入れして企業価値を上げる。「この店ができて生活が楽になった」。豪州北東部ブリスベン郊外の再開発地、ボーウェン・ヒルズの「セブンイレブン」を訪れた女</t>
    <phoneticPr fontId="83"/>
  </si>
  <si>
    <t>ランチ代が5000円、「外食が高い国」デンマーク人にとっての「最高の贅沢」から分かった 　現代ビジネス</t>
  </si>
  <si>
    <t xml:space="preserve">シンガポール酒チャレンジ 熟成酒金賞受賞・『吟天龍王』11/20発売 - フーズチャネル </t>
  </si>
  <si>
    <t xml:space="preserve">プラスチックの環境汚染防止 きょうから韓国で国際条約案の政府間交渉 ｜ NHK </t>
  </si>
  <si>
    <t>米国最強スーパーマーケット | 流通・小売業界で働く人の情報サイト - ダイヤモンド・チェーンストア</t>
  </si>
  <si>
    <t>飲料容器のデポジット制度、ウェールズ以外で2027年10月導入へ(英国) ｜  ―ジェトロ</t>
  </si>
  <si>
    <t>EU 中国をWTOに提訴 ブランデーに事実上の関税上乗せ ｜ NHK ｜ 中国</t>
  </si>
  <si>
    <t>豪セブン商品2倍、「食」充実　30年めど店舗数3割増　日本側が買収、ノウハウ提供 - 日本経済新聞</t>
  </si>
  <si>
    <t>https://www3.nhk.or.jp/news/html/20241125/k10014648291000.html</t>
    <phoneticPr fontId="83"/>
  </si>
  <si>
    <t>　世界で深刻化するプラスチックによる環境汚染の防止に向けた初めての国際条約の案をまとめる政府間交渉委員会が、25日から韓国のプサン（釜山）で開かれます。各国で意見の隔たりが大きいプラスチックの生産量の規制についてどこまで踏み込めるかが焦点になっているほか、環境中への流出防止策の義務づけなどについて議論が行われる見通しです。プラスチックごみの量は年々増え続け、OECDによりますと2019年には世界で3億5300万トンと20年で2倍以上に増えています。一方、リサイクルされたのは9％にとどまり、20％以上は適切に管理されず、このうち2200万トンが海や陸など環境中に流出したとされていて、生態系をはじめ、人の健康への影響も懸念されています。こうした現状を受けておととしの国連環境総会で、プラスチックによる環境汚染を防ぐため、法的拘束力のある国際条約をことし中にとりまとめることを決議し、25日から韓国・プサンで開かれる最後の政府間交渉委員会で条文案の合意を目指しています。焦点の1つは増え続けるプラスチックの生産量の規制についてどこまで踏み込めるかです。EUやアフリカなどは各国の生産量を一律で規制する必要があると主張している一方、中国やインド、それにプラスチックの原料となる石油を産出する産油国は規制することに反対しています。また、日本は一律の規制ではなく、各国の事情にあわせて目標や規制を設け、リサイクルなどを進めることが必要だとしています。このほか、プラスチックに使用され、発がん性など健康への影響が懸念される化学物質のほか使い捨て食器などの製品を規制するかどうか、適切なリサイクルや処分のための国際的な製品設計の基準、それに環境中への流出防止策の各国への義務づけなどについて議論が行われる見通しです。交渉は来月1日までの予定で行われます。</t>
    <phoneticPr fontId="83"/>
  </si>
  <si>
    <t>https://gendai.media/articles/-/141884</t>
    <phoneticPr fontId="83"/>
  </si>
  <si>
    <t>　北欧デンマークは、国際競争力2年連続1位（2022〜2023年）、ビジネス効率性5年連続1位（2020〜2024年）に輝く「ビジネス先進国」である。さぞかしスピード感を持ってテキパキと仕事をこなし、忙しい毎日を送っているのだろう、と想像するかもしれないが、デンマーク人の暮らしは、とてものんびりしている。拙著『デンマーク人はなぜ４時に帰っても成果を出せるのか』（PHPビジネス新書）でも触れているが、生産性が高いデンマーク人の最優先事項は「安らぎを感じるプライベートタイム」である。デンマーク人は「ヒュッゲ（Hygge）」という心地良さを、日々の暮らしのなかで、人生を通して、とても大切にする。デンマーク人にとって、大切な家族や親しい友人と一緒に過ごす時間以上に貴重なものはない。だからこそ、家族や親しい友人と過ごす時間をなんとしても死守するために、3週間の連休を含む年間5〜6週間の休暇を取得し、週37時間を基本にして、効率的に働く。安らぎを感じるプライベートタイムが人生の最優先事項だからこそ、世界トップのビジネス効率性を実現しているのである。
　では「ヒュッゲ」（心地良さ）とは何なのか。いま忙しく過ごしているあなたも、急いでこの記事を読み飛ばしているあなたも、ここで少し立ち止まってみよう。
あなたにとって「いいひとときだったなぁ」と思い出すような、かけがえのないひとときは、どんな時間だろう。目を瞑って、そのときの場面を思い浮かべてみてほしい。その場面には、心を開いて安心して話せる人の存在がないだろうか。そのシーンには、まるで時が止まったかのような、ホッと弛緩した空気が漂っていないだろうか。気心知れた大好きな人と一緒にふらっと街を歩くとき、隠れ家のようなカフェに入るとき、みんなでこたつを囲んで蜜柑の皮を剥いているとき……。ゆったりとした時の流れのなかで一瞬一瞬が愛しく感じられる、そんな心が満たされたひととき。デンマーク人が何よりも大切にするのは、そういった時間である。</t>
    <phoneticPr fontId="83"/>
  </si>
  <si>
    <t>https://foods-ch.infomart.co.jp/news/133000</t>
    <phoneticPr fontId="83"/>
  </si>
  <si>
    <t>　小田切商事株式会社（営業本部：東京都中央区日本橋茅場町2-5-6、代表取締役：小田切崇）は、シンガポール酒チャレンジ 熟成酒部門で金賞を受賞した『吟天龍王』を、11月20日に新発売しました。『吟天龍王』は春にフェミナリーズ世界ワインコンテスト2024・日本酒部門No.1の「TOP OF THE SAKE」も受賞している日本酒です。『吟天龍王』は高級コース料理との日本酒ペアリングを追求している吟天が、フランス・シンガポールなどフレンチ名店ソムリエとの意見交換から、メインの肉料理にマッチする日本酒として造りました。発売前にフランスとシンガポールのワインコンテストの日本酒部門に出品し、料理とのペアリングを重視する酒質を評価され最高の賞を授与されました。</t>
    <phoneticPr fontId="83"/>
  </si>
  <si>
    <t>https://diamond-rm.net/feature/special-241201/</t>
    <phoneticPr fontId="83"/>
  </si>
  <si>
    <t xml:space="preserve"> 　米国食品小売業界では、ウォルマート（Walmart）が不変の強さを発揮し、アルディ（ Aldi）やトレーダージョーズ（ Trader Joe’s）といったリミテッドアソートメントストアが高い成長を実現している。一方、クローガー（Kroger）など伝統的な大手スーパーマーケット（SM）の業績はさえない。そうしたなか地域で圧倒的な支持を獲得し、勢力をどんどん拡大、あるいは地域内シェアをいっそう高める強いSMが、米国にはいくつもある。本特集では、ウェグマンズ（Wegmans）、H-E-B（H-E-B Grocery）、パブリックス（ Publix）という最強の呼び声高いリージョナルSM企業を中心に、有力米国SMの戦略を分析する。企業規模とは異なるその強さの秘訣は、日本のローカルSM、リ ー ジ ョ ナ ル SM、そして大手SMにとっても大いに参考になるはずだ。</t>
    <phoneticPr fontId="83"/>
  </si>
  <si>
    <t>https://credo.asia/%E3%83%8B%E3%83%A5%E3%83%BC%E3%82%B9/%E3%83%86%E3%83%A9%E3%83%B3%E3%82%AC%E3%83%8A%E5%AF%84%E5%AE%BF%E5%AD%A6%E6%A0%A1%E3%81%AE%E9%83%A8%E6%97%8F%E7%94%9F%E5%BE%92%E3%81%8C%E9%A3%9F%E4%B8%AD%E6%AF%92%E3%81%A7%E6%AD%BB%E4%BA%A1/1541/</t>
    <phoneticPr fontId="83"/>
  </si>
  <si>
    <t xml:space="preserve">テランガナ寄宿学校の部族生徒が食中毒で死亡 - Credo </t>
    <phoneticPr fontId="83"/>
  </si>
  <si>
    <t>　ハイデラバード、11月25日(SocialNews.XYZ) 部族福祉寄宿学校で食中毒により重体になってからほぼ1か月後、月曜日、16歳の生徒がここの病院で死亡した。
C.シャイラジャさんは月曜日、ニザム医科学研究所（NIMS）で息を引き取った。彼女は、10月30日にクマラム・ビーム・アシファバード地区のワンキディにある全寮制学校で体調を崩した60人の生徒のうちの1人だった。生徒たちは学校で夕食後、嘔吐と下痢の症状を訴えた。彼らは全員近くの公立病院に移送された。シャイラジャさんを含む女子学生3人の状態が重篤だったため、ハイデラバードに移送され、NIMSに入学した。2人の学生は回復し、その後退院したが、シャイラジャさんの状態は依然として重篤で、最終的に彼女は命を懸けた戦いに敗れた。9年生は人工呼吸器を装着された。医師らは、少女は治療に反応せず、腎臓の問題と肺感染症を発症したと述べた。警察は解剖のため遺体をガンジー病院に移送した。病院の状況が緊迫したため、予防措置として多数の警察官が投入された。解剖後、少女の遺体は警察の護衛とともに故郷の村に運ばれた。一方、バーラト・ラシュトラ・サミティさん（BRS）は、学生の死は州政府を非難し、家族に500万ルピーの賠償を要求した。
　BRSの指導者T・ハリシュ・ラオ氏は、部族の学生の死には州政府の責任があると述べた。同氏は、政府が急いで遺体を出身地に移送することで学生の死をもみ消そうとしたと主張した。ハイデラバード、11月25日(SocialNews.XYZ) 部族福祉寄宿学校で食中毒により重体になってからほぼ1か月後、月曜日、16歳の生徒がここの病院で死亡した。
　C.シャイラジャさんは月曜日、ニザム医科学研究所（NIMS）で息を引き取った。彼女は、10月30日にクマラム・ビーム・アシファバード地区のワンキディにある全寮制学校で体調を崩した60人の生徒のうちの1人だった。生徒たちは学校で夕食後、嘔吐と下痢の症状を訴えた。彼らは全員近くの公立病院に移送された。シャイラジャさんを含む女子学生3人の状態が重篤だったため、ハイデラバードに移送され、NIMSに入学した。2人の学生は回復し、その後退院したが、シャイラジャさんの状態は依然として重篤で、最終的に彼女は命を懸けた戦いに敗れた。9年生は人工呼吸器を装着された。医師らは、少女は治療に反応せず、腎臓の問題と肺感染症を発症したと述べた。警察は解剖のため遺体をガンジー病院に移送した。病院の状況が緊迫したため、予防措置として多数の警察官が投入された。解剖後、少女の遺体は警察の護衛とともに故郷の村に運ばれた。一方、バーラト・ラシュトラ・サミティさん（BRS）は、学生の死は州政府を非難し、家族に500万ルピーの賠償を要求した。
BRSの指導者T・ハリシュ・ラオ氏は、部族の学生の死には州政府の責任があると述べた。同氏は、政府が急いで遺体を出身地に移送することで学生の死をもみ消そうとしたと主張した。</t>
    <phoneticPr fontId="83"/>
  </si>
  <si>
    <t>https://www.jetro.go.jp/biznews/2024/11/3622f1f0b684b9cd.html</t>
    <phoneticPr fontId="83"/>
  </si>
  <si>
    <t>　英国政府は11月19日、飲料容器のデポジット・リターン・スキーム（DRS、注）について、ウェールズ以外のイングランド、スコットランド、北アイルランドで2027年10月の制度開始を目指していくと発表外部サイトへ、新しいウィンドウで開きますした。これは、前日の18日にウェールズ政府がDRS導入の延期を発表外部サイトへ、新しいウィンドウで開きますしたことを受けたもの。ウェールズ政府はガラス瓶もDRSの対象にすべきとの立場で、英国政府と折り合いがつかなかった（2024年4月30日記事参照）。ただし、英国政府も「ウェールズは既にリサイクルで世界第2位にランクしており、リサイクルが既に進んでいる国にスキームを導入する独特な立ち位置にある」と認めており、ウェールズのDRSに関する決定について、ウェールズ政府と協力を続けることを表明している。
　英国政府は2027年10月の制度開始に向けて、議会の時間が許せば2024年11月中にイングランドと北アイルランドに対する規制を制定し、2025年4月にDRSを運用する機関（DMO）を任命することとしている。（注）飲料用容器の購入時にデポジットを支払い、空の容器を返却することで、返金を受けられるスキーム。対象となる製品は、容量150ミリリットルから3リットルの飲料容器。素材はPETボトル、スチール缶、アルミ缶となっている。</t>
    <phoneticPr fontId="83"/>
  </si>
  <si>
    <t>デンマーク</t>
    <phoneticPr fontId="83"/>
  </si>
  <si>
    <t>シンガポール</t>
    <phoneticPr fontId="83"/>
  </si>
  <si>
    <t>韓国</t>
    <rPh sb="0" eb="2">
      <t>カンコク</t>
    </rPh>
    <phoneticPr fontId="83"/>
  </si>
  <si>
    <t>米国</t>
    <rPh sb="0" eb="2">
      <t>ベイコク</t>
    </rPh>
    <phoneticPr fontId="83"/>
  </si>
  <si>
    <t>トルクメニスタン</t>
    <phoneticPr fontId="83"/>
  </si>
  <si>
    <t>英国</t>
    <rPh sb="0" eb="2">
      <t>エイコク</t>
    </rPh>
    <phoneticPr fontId="83"/>
  </si>
  <si>
    <t>オーストラリア</t>
    <phoneticPr fontId="83"/>
  </si>
  <si>
    <t xml:space="preserve">経産省、公取委に措置請求権を行使 公取委、アマゾンジャパンに立入検査 </t>
    <phoneticPr fontId="83"/>
  </si>
  <si>
    <t>　経済産業省は25日、アマゾンジャパン（同）（東京都目黒区）について、公正取引委員会に措置請求を行った。27日、同省が発表している。　これを受けるかたちで公正取引委員会がアマゾンジャパンに対して26日、立ち入り検査を実施している。　措置請求の理由について経産省は、「公正な取引方法という独占禁止法の違反事由が認められたため」としているが、具体的な内容については「公取委の捜査方針に影響する恐れがあるため詳細については差し控える」と話している。経産省は、特定デジタルプラットフォームの提供者に対し、「特定デジタルプラットフォームの透明性及び公正性の向上に関する法律」（DPF取引透明化法）第13条の規定に基づき、「事業者は、不公正な取引方法を用いてはならない」との規定を持つ独占禁止法第19条に違反すると思われる場合は措置請求を行うことができる。違反行為についてNHKは関係者の話として、「出品業者に対し、商品が『カートボックス』で掲載されるために、販売価格をほかの通販サイトなどと比べて『競争力のある価格』とさせ、引き下げさせていた」、「商品の在庫管理や発送などをアマゾンジャパンが代行する物流サービスを利用すると『カートボックス』の表示で有利な扱いを行い、業者にサービスの利用を強いていた」――などと報じている。経産省によれば、措置請求を行った段階で同事案は同省の手を離れ、以後は公取委が調査を行うとしている。</t>
    <phoneticPr fontId="83"/>
  </si>
  <si>
    <t>消費者庁、食品表示で年末一斉取り締まり（健康産業速報）</t>
    <phoneticPr fontId="83"/>
  </si>
  <si>
    <t>　消費者庁は28日、都道府県等と連携し、食品表示の適正化に向けた年末一斉取り締まり等を行うと発表した。期間は12月1日から12月31日まで。食中毒等の健康被害発生を防止するため、例年夏季と年末の時期に実施しているもの。重点的な取組として、「いわゆる『健康食品』の監視指導について」「経口補水液と誤認されるおそれのある表示への対応に関する周知啓発について」等を挙げた。消費者庁では夏季の取り締まりから、健康食品の監視指導を重点的取り組みの1つとしており、小林製薬の紅麹問題を受け、機能性表示食品制度等の見直しが行われたことについて言及。食品表示基準に定められた表示事項及び順守事項が順守されるよう、食品関連事業者等に対し監視指導を徹底する。消費者庁では、特定保健用食品を含めた健康食品の正しい表示や食品表示基準の周知、食品表示基準の順守を保健所などにもしっかり周知していくとしている。</t>
    <phoneticPr fontId="83"/>
  </si>
  <si>
    <t>https://news.yahoo.co.jp/articles/33ec4400f8ab3b5c97c98e0a04e5af242aa0d7d0</t>
    <phoneticPr fontId="83"/>
  </si>
  <si>
    <t>キッズプロジェクト ぼくもわたしも手洗いマイスターKidsになろう！</t>
    <phoneticPr fontId="83"/>
  </si>
  <si>
    <t>　手洗てあらいは食中毒予防しょくちゅうどくよぼうの第一歩だいいっぽです。手洗てあらい9項目こうもくや手洗てあらい6つのポーズを覚おぼえて、正ただしい手洗てあらいを身みに付つけませんか？手洗てあらいの方法ほうほうをマスターして「手洗てあらいマイスターKids」になりましょう。この企画きかくを通とおして、皆様みなさまと一緒いっしょに手洗てあらいの輪わを広ひろげていきたく、手洗てあらいをするお子様こさまの写真しゃしんや似顔絵にがおえを募集ぼしゅうします！</t>
    <phoneticPr fontId="83"/>
  </si>
  <si>
    <t>https://www.maff.go.jp/j/fs/handwashing/index.html</t>
    <phoneticPr fontId="83"/>
  </si>
  <si>
    <t>食品表示の全国一斉取り締まり開始 小林問題受け、健康食品表示の監視指導強化へ</t>
    <phoneticPr fontId="83"/>
  </si>
  <si>
    <t>　消費者庁は12月1日～31日まで、食品衛生の監視指導を強化するため、食品表示法などの規定に基づく一斉取り締まりを実施する。きのう28日に発表した。全国一斉監視により、食品の表示・広告の適正化を図り、消費者の健康と安全を守る。農林水産省や財務省、都道府県の保健所と連携し、効果的・効率的な取り締まりの執行体制を確保。年末に向けて、食品表示の重点事項について集中的に取り締まりを行うとしている。重点取組として、健康食品の監視指導、くるみの特定原材料への追加、経口補水液と誤認される恐れのある表示への対応に伴う周知啓発、外食・中食における食物アレルギーに関する情報提供のための啓発資材の活用などを進める。健康食品表示の適正化に向けた取り組みを強化する。同庁は、健康食品に関する表示の適正化を目的とした取り組みを強化する方針を発表した。具体的には、「いわゆる健康食品」の表示の適正化に向けた監視指導が重点的に行われる。今年9月、小林製薬㈱（大阪市中央区）が引き起こした紅麹サプリメント事件を受けて、機能性表示食品制度の大幅な見直しが行われた。同庁は、改正内容に留意し、社会的な関心が高まっている健康食品の広告を含む表示に対して、監視体制を強化する方針だ。重点的な取り組みとして、食品表示基準第９条および第23条の表示禁止事項に特に留意し、食品表示基準に定められた表示事項や遵守事項が遵守されるよう、食品関連事業者に対する指導を徹底する。</t>
    <phoneticPr fontId="83"/>
  </si>
  <si>
    <t>https://wellness-news.co.jp/posts/241129-1/</t>
    <phoneticPr fontId="83"/>
  </si>
  <si>
    <t>～環境規制に関する国際的な動向や対応事例をご紹介～</t>
    <phoneticPr fontId="83"/>
  </si>
  <si>
    <t>　農林水産省は、12月12日（木曜日）に、食産業の海外展開に関するセミナーを開催します。今回のセミナーでは、近年の環境規制をめぐる状況をテーマとして、国際的な動向について有識者にご講演をいただくとともに、これらの規制に対応した海外現地でのビジネス展開の事例等について食品関係企業等から発表していただきます。
1.概要　農林水産省は、世界的なフードバリュ―チェーンの構築を通じ、農林水産物・食品の輸出拡大をはじめとする海外展開の機会を増大するための一助として、食産業事業者の皆様に向けて情報提供のためのセミナーを開催しています。今回、近年の地球環境保全に係る国際的な議論を踏まえて、「環境等に配慮した海外ビジネス展開にあたっての留意点～環境規制に関する国際的な動向とそれへの対応～」と題するセミナーを開催します。持続的な食品産業の成長に向けて、食品関係企業の海外展開によって海外市場の需要を取り込むに際しては、国際的な議論を踏まえて各国で講じられる環境保全のための規制に適応しながら原料調達や商品提供などを進めていく必要があります。そこで、このような環境規制をめぐる状況をテーマとして、有識者から国際的な動向に関する講演をいただくとともに、実際に規制の下で海外現地でのビジネスを展開する食品関係企業等から取組事例や事業を進める上での留意点等について御紹介いただきます。
2.セミナー内容
【日時】令和6年12月12日（木曜日）14時00分から16時00分まで
【形式】対面及びオンライン（Teams）併用のハイブリッド形式
【会場】TKP東京駅大手町カンファレンスセンターホール22G
（東京都千代田区大手町1-8-1 KDDI大手町ビル 22階）
3.プログラム
　1. 開会の挨拶　　農林水産省大臣官房審議官  笹路 健
2. 国際的な環境に関する議論の概要紹介　　農林水産省輸出・国際局国際戦略グループ長  米田 立子
3. 国際的な環境とビジネスの関連についての講演　名古屋大学大学院環境学研究科 教授  内記 香子
4. 環境規制に対する民間事業者の取組事例　明治ホールディングス株式会社　UCCジャパン株式会社　西村あさひ法律事務所・外国法共同事業
5. 閉会の挨拶　早稲田大学政治経済学術院 教授　深川 由起子（GFVC推進官民協議会代表）</t>
    <phoneticPr fontId="83"/>
  </si>
  <si>
    <t>https://www.maff.go.jp/j/press/yusyutu_kokusai/chiiki/241128.html</t>
    <phoneticPr fontId="83"/>
  </si>
  <si>
    <t xml:space="preserve">カネトシの不適正表示に是正指示 ポン酢しょう油2商品、食品表示基準違反 </t>
    <phoneticPr fontId="83"/>
  </si>
  <si>
    <t>　農林水産省は22日、㈱カネトシ（兵庫県神戸市、川島弘明社長）が製造・販売するぽん酢しょう油2商品の表示が食品表示基準第7条の規定「特色のある原材料等に関する事項」に違反していたとして、同社に是正指示を行った。同社は、ぽん酢しょう油『実生（みしょう）ゆずぽんず』において、原材料に使用した複数のしょう油の合計量に占める国産の大豆および国産の小麦の重量の割合がそれぞれ50％未満であるにもかかわらず、「原材料しょうゆに含まれる大豆と小麦それぞれに国産のものを50％以上使用している」旨を表示し、少なくとも昨年5月10日～今年3月13日までの間に4万6,148本を一般用加工食品として販売していた。また、ぽん酢しょう油『枯木（こぼく）ゆずぽんず』において、原材料に使用した複数のしょう油で、原材料の大豆と小麦に国産のみを使用したしょう油と、原材料の大豆と小麦に外国産のものを使用したしょう油を混合していたにもかかわらず、「しょうゆ（大豆（国産）、小麦（国産））」などと表示して、少なくとも昨年5月27日～今年4月16日までの間に2万1,461本を同じく販売していた。
　農水省近畿農政局と（独）農林水産消費安全技術センターが、4月4日～11月6日にかけて立入検査を行い不適正表示を確認。同社に対し表示の是正と併せて、原因の究明・分析の徹底、再発防止対策の実施などを指示している。カネトシは自社ウェブサイト上にお詫びの告知を行っている。費者庁のリコール情報サイトによれば、対象の2品目についてすでに今月12日から自主回収が開始されている。
　表示内容の正誤は以下のとおり（消費者庁リコールサイトより）。
「枯木ゆずぽんず」
一括表示欄
　正：しょうゆ（大豆（分別生産流通管理済み）・小麦を含む）（国内製造）
　誤：しょうゆ（大豆（国産）、小麦（国産）、食塩）（国内製造）
「実生ゆずぽんず」
　一括表示欄外下部
　正：※原料醤油に含まれる大豆は分別生産流通管理済み
　誤：※原料の醤油に含まれる大豆（分別生産流通管理済み）と小麦それぞれ50％以上に国産を使用しております。</t>
    <phoneticPr fontId="83"/>
  </si>
  <si>
    <t>https://wellness-news.co.jp/posts/241124-1/</t>
    <phoneticPr fontId="83"/>
  </si>
  <si>
    <t xml:space="preserve">鉾田産シュンギク 基準値58倍超の殺虫剤検出 健康への影響「極めて低い」 茨城県 </t>
    <phoneticPr fontId="15"/>
  </si>
  <si>
    <t>　茨城県は29日、同県鉾田市内の農家1軒が生産したシュンギク48袋(7.2キロ)のうち一部から食品衛生法の基準値の58倍(1キロ当たり0.58ミリグラム)となる殺虫剤「エトフェンプロックス」、同基準値の43倍(同0.43ミリグラム)となる同「フェニトロチオン」が検出されたと発表した。シュンギクは検査分を除き、16、18日に東京都や愛知県の卸売市場に出荷された。委託先の抜き取り残留農薬試験検査で二つの殺虫剤が検出され、27日に茨城県に連絡があった。同県潮来保健所が29日、同市内の出荷1社に回収を命じた。また県は、農家1軒と出荷1社に再発防止を指導した。県食の安全対策室は「通常の食生活で、健康に影響を及ぼす可能性は極めて低い」としている。</t>
    <phoneticPr fontId="15"/>
  </si>
  <si>
    <t xml:space="preserve">山形セルリー 一部残留農薬基準超過 </t>
    <phoneticPr fontId="15"/>
  </si>
  <si>
    <t>　①2024年10月28日から10月31日 ②2024年11月10日から11月20日 に、東京青果・新宿ベジフル・東一川崎中央青果・JA全農青果センター山形・全農ライフサポート山形・仙台あおば青果・羽黒のうきょう食品加工・丸果庄内青果・山形丸果中央青果 で販売した「山形セルリー」において、残留農薬成分の基準値超過「テフルベンズロン(殺虫剤成分)検出基準値0.01ppmのところ0.07pmの検出 」が判明したため、自主回収する。これまで健康被害の報告はない。</t>
    <phoneticPr fontId="15"/>
  </si>
  <si>
    <t xml:space="preserve">人体への影響懸念 水道水の「PFAS」全国調査の結果は(日テレNEWS NNN) </t>
    <phoneticPr fontId="15"/>
  </si>
  <si>
    <t>　水道水から人体への影響が指摘されている化学物質「PFAS」が検出された地域があることなどを受け国が取りまとめた全国の水道水の調査結果が明らかになりました。環境省と国土交通省は、利用者の少ない簡易水道も含めた全国3755の水道事業者に対し、水質検査の実施の有無やその結果などを調査しました。2020年度以降に水質検査を実施したのは2227事業者で、PFASの中でも代表的なPFOS、PFOAについて、昨年度までに14の事業者が健康に悪影響が生じないとされる暫定基準を上回りました。しかし他の水源を使うなどの対応を行い、今年9月末までの最新の検査結果では全ての事業者が基準を下回ったということです。一方、回答のあった3595事業者のうち約38%にあたる1368事業者が水質検査をしておらず、理由として検査費用の負担が大きいことや義務ではないことなどをあげています。国は事業者に対し引き続き検査の実施を呼びかけるとともに、調査結果を現在の暫定的な基準の見直しに役立てるとしています。</t>
    <rPh sb="1" eb="2">
      <t>ミズ</t>
    </rPh>
    <phoneticPr fontId="15"/>
  </si>
  <si>
    <t>ニンジン・牛ひき肉　全国的に食中毒が発生</t>
    <phoneticPr fontId="83"/>
  </si>
  <si>
    <t>　サンクスギビングのディナーでは欠かせない食材から、食中毒の報告が相次いでいます。全国的に出回っているニンジンや牛ひき肉などに大腸菌などの恐れでリコール騒ぎが起こっています。サンクスギビングのディナーの料理の為に食料品店に多くの買い物客が集まる中、野菜の定番ニンジンに大腸菌による食中毒の相次ぎ報告されました。先週から全国的に報告されていたニンジンの食中毒で、保険当局は、カリフォルニア州のグリムウェイ農場産の商品と特定、ウォルマートやトレーダージョーズなどの全国チェーンのスーパーマーケットなどに卸していましたが、リコールを受け全ての店舗から商品が撤去されました。
　新たにリコールの対象になっているのは、サウスカロライナ州に拠点を置く中華食品メーカーが販売する調理済み肉の入った食品で、この食品に混入したリステリア菌により、４州で感染が報告され、乳児1人が死亡し、9人が入院したとのことです。また大腸菌の危険性のため、16万ポンド以上の牛ひき肉が回収されました。この肉はデトロイトに拠点を置く食肉業者から全国のレストランに出荷されました。保健当局によるとミネソタ州では、レストランなどで食事をした少なくとも15人に食中毒の症状があり、そのうち2人が入院したという事です。24日日曜日までに、ニンジン生産業者はリコールされた製品は店頭に並んでいないと発表。また、牛ひき肉製造会社については、リコールされた製品を受け取ったすべての顧客に通知したと発表しています。</t>
    <phoneticPr fontId="83"/>
  </si>
  <si>
    <t>https://fujisankei.com/video_library/news/post-473.html</t>
    <phoneticPr fontId="83"/>
  </si>
  <si>
    <t>https://www.jetro.go.jp/biznews/2024/11/0df4256a164b7887.html</t>
    <phoneticPr fontId="83"/>
  </si>
  <si>
    <t>https://www3.nhk.or.jp/news/html/20241126/k10014649521000.html</t>
    <phoneticPr fontId="83"/>
  </si>
  <si>
    <t>　EU＝ヨーロッパ連合は、中国がEUから輸入しているブランデーに対して導入した事実上の関税の上乗せ措置について、貿易のルールに反しているとしてWTO＝世界貿易機関に提訴しました。中国政府は10月からEU産のブランデーについて、不当に安く輸入されるダンピングが行われ、国内の業界に損害を与えるおそれがあるとして、事実上の関税にあたる保証金を一時的に上乗せしています。これについてEUの執行機関、ヨーロッパ委員会は25日、「中国は自国のブランデー産業に損害を与える脅威があることを証明していない」などと貿易のルールに反しているとして、WTOに提訴したと発表しました。今回の提訴についてヨーロッパ委員会のドムブロフスキス上級副委員長は、「根拠のない非難や貿易保護措置の乱用からわれわれの産業を守る」とコメントしています。一方、中国商務省は声明を出し、「今回の暫定的な措置は中国の法律と国内業界の要請に基づいて、公正かつ公平な調査を経て講じられた合法的な貿易救済措置であり、WTOのルールに完全に準拠している」と反論しています。中国とEUの貿易をめぐっては、EUは10月30日から中国製のEV＝電気自動車について最大で35.3％の関税を上乗せする措置をとるなど、応酬となっています。</t>
    <phoneticPr fontId="83"/>
  </si>
  <si>
    <t>EU</t>
    <phoneticPr fontId="83"/>
  </si>
  <si>
    <t>全ての輸入加工食品・飲料の食品登録とラオス語ラベル貼付を義務付け（ラオス）</t>
    <phoneticPr fontId="83"/>
  </si>
  <si>
    <t xml:space="preserve"> ラオス商工省は、10月9日付で「食品登録がされておらず、食品登録番号とラオス語ラベルを欠く食品の輸入停止に関する商工省事務室告示2666号」を発布した。主な条文は次のとおり。
1. 2025年1月1日から飲料水、エネルギードリンク、ビタミン栄養剤、健康食品、醗酵魚の調味料など、保健省食品薬品局に未登録で、登録番号とラオス語表記を印刷していない品の輸入と販売を一時的に停止。
2. 登録番号とラオス語表記の印刷は、輸出国からとし、2025年7月1日からとする。それまでの移行期間においては、輸出入会社、卸・小売業者、国内生産者がシールを貼付することができる。
3. 保健省食品薬品局に未登録で、登録番号とラオス語表記のない商品のあらゆる形態での輸入や流通を禁止する。
4. 輸入会社、卸・小売店、国内生産者は早急に、2013年7月24日付「食品法（No.33/NA)」に従って、保健省食品薬品局と登録と、登録番号とラオス語表記の印刷につき調整し、2024年12月31日までに完了させること。
5. 本告示に違反した場合は、罰則措置や商品の没収、および輸入や卸・小売り業務、生産業務の許可の一時停止や破棄が行われる。
同告示では、飲料水、エネルギードリンク、ビタミン栄養剤、健康食品、発酵調味料などの食品・飲料のうち、保健省食品薬品局に未登録で、食品登録番号とラオス語ラベルを欠いている商品の輸入を2025年1月1日から停止するとした。ただし、2025年6月30日までは移行期間として、輸入後に輸入会社や卸・小売り会社が食品登録番号とラオス語ラベルを印刷したシールを貼付することを認めるとした。7月1日以降は、輸出国側でのラオス語ラベル貼付が必要とした。ジェトロが関係機関に確認したところ、本告示により、今後は全ての輸入加工食品・飲料は保健省食品薬品局への登録が必要になる。これまでは輸入加工食品類のうち、安全性リスクの低・中程度のものは食品薬品局への登録が免除されていた（注1）。ただし、ラオス農林省が管轄する未加工の肉、魚、野菜、果物類（生鮮、冷凍、冷蔵）は本告示の対象外だ。
ラオス語ラベルについては、2015年12月16日付「商品へのラオス語表記ラベル貼付に関する商工大臣命令2501号
（注2）」で規定されており、ラオス語で商品の種類、生産会社、輸入会社、容量、使用方法、生産日・消費期限などの記載が義務付けられている。
（注1）詳しくは、ジェトロのウェブサイト「ラオスの輸出入手続」を参照。
（注2）トランジット輸入、展示会用輸入、生鮮食料品やパッケージされていない加工製品、パッケージされていない工場生産原料などはラオス語ラベル貼付が免除される。ラオス語原文はこちらを参照。</t>
    <phoneticPr fontId="83"/>
  </si>
  <si>
    <t>ラオス</t>
    <phoneticPr fontId="83"/>
  </si>
  <si>
    <t>今週のニュース（Noroｖｉｒｕｓ） (11/25-12/1)</t>
    <rPh sb="0" eb="2">
      <t>コンシュウ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</si>
</sst>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_);[Red]\(0\)"/>
  </numFmts>
  <fonts count="17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14"/>
      <color rgb="FF454545"/>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b/>
      <sz val="18"/>
      <name val="Microsoft YaHei"/>
      <family val="3"/>
      <charset val="134"/>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sz val="10"/>
      <color rgb="FF666666"/>
      <name val="Arial"/>
      <family val="2"/>
    </font>
    <font>
      <b/>
      <u/>
      <sz val="12"/>
      <name val="ＭＳ Ｐゴシック"/>
      <family val="3"/>
      <charset val="128"/>
    </font>
    <font>
      <b/>
      <sz val="18"/>
      <name val="メイリオ"/>
      <family val="3"/>
      <charset val="128"/>
    </font>
    <font>
      <sz val="10"/>
      <color rgb="FF2B2B2B"/>
      <name val="游ゴシック"/>
      <family val="2"/>
      <charset val="128"/>
    </font>
    <font>
      <b/>
      <sz val="17"/>
      <name val="ＭＳ Ｐゴシック"/>
      <family val="3"/>
      <charset val="128"/>
    </font>
    <font>
      <u/>
      <sz val="11"/>
      <color theme="10"/>
      <name val="ＭＳ Ｐゴシック"/>
      <family val="3"/>
      <charset val="128"/>
      <scheme val="minor"/>
    </font>
    <font>
      <b/>
      <sz val="13"/>
      <color theme="1"/>
      <name val="游ゴシック"/>
      <family val="3"/>
      <charset val="128"/>
    </font>
    <font>
      <b/>
      <sz val="17"/>
      <name val="Microsoft YaHei"/>
      <family val="2"/>
      <charset val="134"/>
    </font>
    <font>
      <b/>
      <sz val="16"/>
      <name val="メイリオ"/>
      <family val="3"/>
      <charset val="128"/>
    </font>
    <font>
      <b/>
      <sz val="14"/>
      <color rgb="FF0070C0"/>
      <name val="ＭＳ Ｐゴシック"/>
      <family val="3"/>
      <charset val="128"/>
    </font>
    <font>
      <b/>
      <sz val="19"/>
      <color rgb="FF000000"/>
      <name val="メイリオ"/>
      <family val="3"/>
      <charset val="128"/>
    </font>
    <font>
      <b/>
      <sz val="14"/>
      <color indexed="10"/>
      <name val="HG創英ﾌﾟﾚｾﾞﾝｽEB"/>
      <family val="1"/>
      <charset val="128"/>
    </font>
    <font>
      <sz val="14"/>
      <color indexed="8"/>
      <name val="游ゴシック"/>
      <family val="3"/>
      <charset val="128"/>
    </font>
    <font>
      <b/>
      <sz val="12"/>
      <color indexed="10"/>
      <name val="HG創英ﾌﾟﾚｾﾞﾝｽEB"/>
      <family val="1"/>
      <charset val="128"/>
    </font>
    <font>
      <sz val="20"/>
      <color rgb="FF000000"/>
      <name val="ＭＳ Ｐゴシック"/>
      <family val="3"/>
      <charset val="128"/>
    </font>
    <font>
      <b/>
      <sz val="14"/>
      <color rgb="FF000000"/>
      <name val="ＭＳ Ｐゴシック"/>
      <family val="3"/>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color indexed="8"/>
      <name val="ＭＳ Ｐゴシック"/>
      <family val="3"/>
      <charset val="128"/>
    </font>
    <font>
      <b/>
      <sz val="17.5"/>
      <name val="ＭＳ Ｐゴシック"/>
      <family val="3"/>
      <charset val="128"/>
    </font>
    <font>
      <b/>
      <sz val="17"/>
      <name val="メイリオ"/>
      <family val="3"/>
      <charset val="128"/>
    </font>
    <font>
      <sz val="20"/>
      <color theme="1"/>
      <name val="ＭＳ Ｐゴシック"/>
      <family val="3"/>
      <charset val="128"/>
      <scheme val="minor"/>
    </font>
    <font>
      <b/>
      <sz val="14"/>
      <color indexed="18"/>
      <name val="游ゴシック"/>
      <family val="3"/>
      <charset val="128"/>
    </font>
    <font>
      <sz val="11"/>
      <color indexed="62"/>
      <name val="ＭＳ Ｐゴシック"/>
      <family val="3"/>
      <charset val="128"/>
    </font>
    <font>
      <b/>
      <sz val="11"/>
      <color indexed="60"/>
      <name val="ＭＳ Ｐゴシック"/>
      <family val="3"/>
      <charset val="128"/>
    </font>
    <font>
      <sz val="11"/>
      <color theme="0" tint="-4.9989318521683403E-2"/>
      <name val="ＭＳ Ｐゴシック"/>
      <family val="3"/>
      <charset val="128"/>
      <scheme val="minor"/>
    </font>
    <font>
      <b/>
      <u/>
      <sz val="26"/>
      <color rgb="FFFFFF00"/>
      <name val="ＭＳ Ｐゴシック"/>
      <family val="3"/>
      <charset val="128"/>
      <scheme val="minor"/>
    </font>
    <font>
      <sz val="16"/>
      <color rgb="FFFFFFCC"/>
      <name val="ＭＳ Ｐゴシック"/>
      <family val="3"/>
      <charset val="128"/>
      <scheme val="minor"/>
    </font>
    <font>
      <sz val="11"/>
      <color rgb="FFFFFFCC"/>
      <name val="ＭＳ Ｐゴシック"/>
      <family val="3"/>
      <charset val="128"/>
      <scheme val="minor"/>
    </font>
    <font>
      <sz val="20"/>
      <color rgb="FFFFFFCC"/>
      <name val="ＭＳ Ｐゴシック"/>
      <family val="3"/>
      <charset val="128"/>
      <scheme val="minor"/>
    </font>
    <font>
      <b/>
      <sz val="14"/>
      <color rgb="FFFFFFCC"/>
      <name val="ＭＳ Ｐゴシック"/>
      <family val="3"/>
      <charset val="128"/>
      <scheme val="minor"/>
    </font>
    <font>
      <sz val="18"/>
      <color rgb="FFFFFFCC"/>
      <name val="ＭＳ Ｐゴシック"/>
      <family val="3"/>
      <charset val="128"/>
      <scheme val="minor"/>
    </font>
    <font>
      <b/>
      <sz val="22"/>
      <color rgb="FFFFFF00"/>
      <name val="ＭＳ Ｐゴシック"/>
      <family val="3"/>
      <charset val="128"/>
      <scheme val="minor"/>
    </font>
  </fonts>
  <fills count="46">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indexed="29"/>
        <bgColor indexed="64"/>
      </patternFill>
    </fill>
    <fill>
      <patternFill patternType="solid">
        <fgColor theme="6" tint="-0.499984740745262"/>
        <bgColor indexed="64"/>
      </patternFill>
    </fill>
  </fills>
  <borders count="267">
    <border>
      <left/>
      <right/>
      <top/>
      <bottom/>
      <diagonal/>
    </border>
    <border>
      <left style="medium">
        <color indexed="12"/>
      </left>
      <right style="medium">
        <color indexed="12"/>
      </right>
      <top/>
      <bottom/>
      <diagonal/>
    </border>
    <border>
      <left style="medium">
        <color indexed="48"/>
      </left>
      <right style="medium">
        <color indexed="23"/>
      </right>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12"/>
      </left>
      <right style="medium">
        <color indexed="23"/>
      </right>
      <top/>
      <bottom style="medium">
        <color indexed="23"/>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55"/>
      </left>
      <right style="medium">
        <color indexed="55"/>
      </right>
      <top/>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style="medium">
        <color indexed="23"/>
      </left>
      <right/>
      <top/>
      <bottom style="medium">
        <color indexed="23"/>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style="medium">
        <color indexed="64"/>
      </left>
      <right style="thin">
        <color indexed="64"/>
      </right>
      <top/>
      <bottom style="thin">
        <color indexed="64"/>
      </bottom>
      <diagonal/>
    </border>
    <border>
      <left style="medium">
        <color auto="1"/>
      </left>
      <right style="medium">
        <color indexed="12"/>
      </right>
      <top style="thin">
        <color indexed="12"/>
      </top>
      <bottom/>
      <diagonal/>
    </border>
    <border>
      <left style="medium">
        <color auto="1"/>
      </left>
      <right/>
      <top style="thin">
        <color indexed="12"/>
      </top>
      <bottom style="medium">
        <color indexed="12"/>
      </bottom>
      <diagonal/>
    </border>
    <border>
      <left/>
      <right style="medium">
        <color theme="3"/>
      </right>
      <top style="thin">
        <color indexed="12"/>
      </top>
      <bottom style="medium">
        <color indexed="12"/>
      </bottom>
      <diagonal/>
    </border>
    <border>
      <left/>
      <right style="medium">
        <color indexed="12"/>
      </right>
      <top style="thin">
        <color indexed="12"/>
      </top>
      <bottom/>
      <diagonal/>
    </border>
    <border>
      <left/>
      <right style="medium">
        <color indexed="12"/>
      </right>
      <top style="thin">
        <color indexed="12"/>
      </top>
      <bottom style="medium">
        <color indexed="12"/>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12"/>
      </left>
      <right style="thin">
        <color indexed="12"/>
      </right>
      <top style="medium">
        <color auto="1"/>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ck">
        <color indexed="23"/>
      </left>
      <right style="thin">
        <color indexed="23"/>
      </right>
      <top style="thin">
        <color indexed="23"/>
      </top>
      <bottom style="thin">
        <color indexed="23"/>
      </bottom>
      <diagonal/>
    </border>
    <border>
      <left style="medium">
        <color indexed="23"/>
      </left>
      <right/>
      <top style="medium">
        <color indexed="23"/>
      </top>
      <bottom style="medium">
        <color indexed="23"/>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style="medium">
        <color indexed="12"/>
      </left>
      <right style="medium">
        <color indexed="12"/>
      </right>
      <top style="thin">
        <color indexed="12"/>
      </top>
      <bottom/>
      <diagonal/>
    </border>
    <border>
      <left/>
      <right/>
      <top style="thin">
        <color indexed="12"/>
      </top>
      <bottom style="medium">
        <color indexed="64"/>
      </bottom>
      <diagonal/>
    </border>
    <border>
      <left/>
      <right/>
      <top style="thin">
        <color indexed="64"/>
      </top>
      <bottom style="medium">
        <color indexed="64"/>
      </bottom>
      <diagonal/>
    </border>
    <border>
      <left/>
      <right/>
      <top style="thin">
        <color indexed="12"/>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thin">
        <color indexed="64"/>
      </left>
      <right style="medium">
        <color theme="3"/>
      </right>
      <top/>
      <bottom style="thin">
        <color indexed="64"/>
      </bottom>
      <diagonal/>
    </border>
    <border>
      <left style="medium">
        <color theme="3"/>
      </left>
      <right style="medium">
        <color indexed="12"/>
      </right>
      <top/>
      <bottom style="thin">
        <color indexed="64"/>
      </bottom>
      <diagonal/>
    </border>
    <border>
      <left/>
      <right style="medium">
        <color theme="3"/>
      </right>
      <top style="thin">
        <color theme="3"/>
      </top>
      <bottom style="medium">
        <color theme="3"/>
      </bottom>
      <diagonal/>
    </border>
    <border>
      <left style="thin">
        <color theme="3"/>
      </left>
      <right style="medium">
        <color theme="3"/>
      </right>
      <top style="thin">
        <color theme="3"/>
      </top>
      <bottom style="thin">
        <color theme="3"/>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rgb="FF002060"/>
      </left>
      <right style="medium">
        <color rgb="FF002060"/>
      </right>
      <top style="medium">
        <color rgb="FF002060"/>
      </top>
      <bottom style="thin">
        <color rgb="FF002060"/>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style="thin">
        <color rgb="FF002060"/>
      </top>
      <bottom style="medium">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top style="thick">
        <color indexed="56"/>
      </top>
      <bottom/>
      <diagonal/>
    </border>
    <border>
      <left/>
      <right style="thin">
        <color indexed="64"/>
      </right>
      <top style="thin">
        <color theme="3"/>
      </top>
      <bottom style="medium">
        <color theme="3"/>
      </bottom>
      <diagonal/>
    </border>
    <border>
      <left/>
      <right style="medium">
        <color theme="3"/>
      </right>
      <top style="medium">
        <color auto="1"/>
      </top>
      <bottom/>
      <diagonal/>
    </border>
    <border>
      <left style="medium">
        <color indexed="53"/>
      </left>
      <right/>
      <top style="thick">
        <color indexed="56"/>
      </top>
      <bottom/>
      <diagonal/>
    </border>
    <border>
      <left/>
      <right style="medium">
        <color indexed="53"/>
      </right>
      <top style="thick">
        <color indexed="56"/>
      </top>
      <bottom/>
      <diagonal/>
    </border>
    <border>
      <left style="medium">
        <color indexed="53"/>
      </left>
      <right/>
      <top/>
      <bottom/>
      <diagonal/>
    </border>
    <border>
      <left/>
      <right style="medium">
        <color indexed="53"/>
      </right>
      <top/>
      <bottom/>
      <diagonal/>
    </border>
    <border>
      <left style="medium">
        <color indexed="53"/>
      </left>
      <right/>
      <top/>
      <bottom style="medium">
        <color indexed="53"/>
      </bottom>
      <diagonal/>
    </border>
    <border>
      <left/>
      <right/>
      <top/>
      <bottom style="medium">
        <color indexed="53"/>
      </bottom>
      <diagonal/>
    </border>
    <border>
      <left/>
      <right style="medium">
        <color indexed="53"/>
      </right>
      <top/>
      <bottom style="medium">
        <color indexed="53"/>
      </bottom>
      <diagonal/>
    </border>
    <border>
      <left style="medium">
        <color theme="3"/>
      </left>
      <right style="medium">
        <color indexed="12"/>
      </right>
      <top style="medium">
        <color theme="3"/>
      </top>
      <bottom/>
      <diagonal/>
    </border>
    <border>
      <left/>
      <right style="medium">
        <color indexed="64"/>
      </right>
      <top style="medium">
        <color indexed="64"/>
      </top>
      <bottom/>
      <diagonal/>
    </border>
    <border>
      <left/>
      <right/>
      <top style="medium">
        <color indexed="64"/>
      </top>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7" fillId="0" borderId="0">
      <alignment vertical="center"/>
    </xf>
    <xf numFmtId="0" fontId="6" fillId="0" borderId="0"/>
    <xf numFmtId="0" fontId="67" fillId="0" borderId="0">
      <alignment vertical="center"/>
    </xf>
    <xf numFmtId="0" fontId="6" fillId="0" borderId="0"/>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67" fillId="0" borderId="0">
      <alignment vertical="center"/>
    </xf>
    <xf numFmtId="0" fontId="3" fillId="0" borderId="0">
      <alignment vertical="center"/>
    </xf>
    <xf numFmtId="0" fontId="4" fillId="0" borderId="0">
      <alignment vertical="center"/>
    </xf>
    <xf numFmtId="0" fontId="67"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5" fillId="0" borderId="0"/>
    <xf numFmtId="0" fontId="106" fillId="0" borderId="0" applyNumberFormat="0" applyFill="0" applyBorder="0" applyAlignment="0" applyProtection="0"/>
    <xf numFmtId="0" fontId="105" fillId="0" borderId="0"/>
    <xf numFmtId="0" fontId="145" fillId="0" borderId="0" applyNumberFormat="0" applyFill="0" applyBorder="0" applyAlignment="0" applyProtection="0">
      <alignment vertical="center"/>
    </xf>
  </cellStyleXfs>
  <cellXfs count="882">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3" xfId="2" applyBorder="1">
      <alignment vertical="center"/>
    </xf>
    <xf numFmtId="0" fontId="21" fillId="5" borderId="5" xfId="2" applyFont="1" applyFill="1" applyBorder="1" applyAlignment="1">
      <alignment horizontal="center" vertical="center"/>
    </xf>
    <xf numFmtId="0" fontId="21" fillId="5" borderId="2" xfId="2" applyFont="1" applyFill="1" applyBorder="1" applyAlignment="1">
      <alignment horizontal="center" vertical="center"/>
    </xf>
    <xf numFmtId="0" fontId="21" fillId="0" borderId="5" xfId="2" applyFont="1" applyBorder="1" applyAlignment="1">
      <alignment horizontal="center" vertical="center"/>
    </xf>
    <xf numFmtId="0" fontId="21" fillId="5" borderId="6" xfId="2" applyFont="1" applyFill="1" applyBorder="1" applyAlignment="1">
      <alignment horizontal="center" vertical="center"/>
    </xf>
    <xf numFmtId="177" fontId="16" fillId="5" borderId="7" xfId="2" applyNumberFormat="1" applyFont="1" applyFill="1" applyBorder="1" applyAlignment="1">
      <alignment horizontal="center" vertical="center" wrapText="1"/>
    </xf>
    <xf numFmtId="0" fontId="21" fillId="5" borderId="3" xfId="2" applyFont="1" applyFill="1" applyBorder="1" applyAlignment="1">
      <alignment horizontal="center" vertical="center"/>
    </xf>
    <xf numFmtId="0" fontId="6" fillId="5" borderId="6" xfId="2" applyFill="1" applyBorder="1">
      <alignment vertical="center"/>
    </xf>
    <xf numFmtId="0" fontId="6" fillId="5" borderId="7" xfId="2" applyFill="1" applyBorder="1">
      <alignment vertical="center"/>
    </xf>
    <xf numFmtId="0" fontId="6" fillId="5" borderId="3" xfId="2" applyFill="1" applyBorder="1">
      <alignment vertical="center"/>
    </xf>
    <xf numFmtId="0" fontId="6" fillId="5" borderId="8" xfId="2" applyFill="1" applyBorder="1">
      <alignment vertical="center"/>
    </xf>
    <xf numFmtId="0" fontId="6" fillId="0" borderId="8" xfId="2" applyBorder="1">
      <alignment vertical="center"/>
    </xf>
    <xf numFmtId="0" fontId="6" fillId="5" borderId="9" xfId="2" applyFill="1" applyBorder="1">
      <alignment vertical="center"/>
    </xf>
    <xf numFmtId="0" fontId="6" fillId="5" borderId="10" xfId="2" applyFill="1" applyBorder="1">
      <alignment vertical="center"/>
    </xf>
    <xf numFmtId="0" fontId="6" fillId="5" borderId="11" xfId="2" applyFill="1" applyBorder="1">
      <alignment vertical="center"/>
    </xf>
    <xf numFmtId="0" fontId="6" fillId="0" borderId="12" xfId="2" applyBorder="1">
      <alignment vertical="center"/>
    </xf>
    <xf numFmtId="0" fontId="6" fillId="0" borderId="13" xfId="2" applyBorder="1">
      <alignment vertical="center"/>
    </xf>
    <xf numFmtId="0" fontId="6" fillId="0" borderId="14" xfId="2" applyBorder="1">
      <alignment vertical="center"/>
    </xf>
    <xf numFmtId="0" fontId="23"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4" fillId="5" borderId="0" xfId="2" applyNumberFormat="1" applyFont="1" applyFill="1" applyAlignment="1">
      <alignment horizontal="center" vertical="center"/>
    </xf>
    <xf numFmtId="0" fontId="6" fillId="0" borderId="0" xfId="2" applyAlignment="1">
      <alignment horizontal="center" vertical="center"/>
    </xf>
    <xf numFmtId="0" fontId="24" fillId="0" borderId="0" xfId="2" applyFont="1" applyAlignment="1">
      <alignment horizontal="center" vertical="center"/>
    </xf>
    <xf numFmtId="0" fontId="8" fillId="5" borderId="0" xfId="1" applyFill="1" applyAlignment="1" applyProtection="1">
      <alignment vertical="center" wrapText="1"/>
    </xf>
    <xf numFmtId="0" fontId="6" fillId="5" borderId="0" xfId="2" applyFill="1" applyAlignment="1">
      <alignment vertical="center" wrapText="1"/>
    </xf>
    <xf numFmtId="0" fontId="32" fillId="8" borderId="22" xfId="17" applyFont="1" applyFill="1" applyBorder="1" applyAlignment="1">
      <alignment horizontal="left" vertical="center"/>
    </xf>
    <xf numFmtId="0" fontId="32" fillId="8" borderId="23" xfId="17" applyFont="1" applyFill="1" applyBorder="1" applyAlignment="1">
      <alignment horizontal="center" vertical="center"/>
    </xf>
    <xf numFmtId="0" fontId="32" fillId="8" borderId="23" xfId="2" applyFont="1" applyFill="1" applyBorder="1" applyAlignment="1">
      <alignment horizontal="center" vertical="center"/>
    </xf>
    <xf numFmtId="0" fontId="33" fillId="8" borderId="23" xfId="2" applyFont="1" applyFill="1" applyBorder="1" applyAlignment="1">
      <alignment horizontal="center" vertical="center"/>
    </xf>
    <xf numFmtId="0" fontId="33" fillId="8" borderId="24" xfId="2" applyFont="1" applyFill="1" applyBorder="1" applyAlignment="1">
      <alignment horizontal="center" vertical="center"/>
    </xf>
    <xf numFmtId="0" fontId="1" fillId="0" borderId="0" xfId="17">
      <alignment vertical="center"/>
    </xf>
    <xf numFmtId="0" fontId="39" fillId="0" borderId="0" xfId="17" applyFont="1">
      <alignment vertical="center"/>
    </xf>
    <xf numFmtId="0" fontId="33" fillId="8" borderId="25" xfId="2" applyFont="1" applyFill="1" applyBorder="1" applyAlignment="1">
      <alignment horizontal="center" vertical="center"/>
    </xf>
    <xf numFmtId="0" fontId="33" fillId="8" borderId="26" xfId="2" applyFont="1" applyFill="1" applyBorder="1" applyAlignment="1">
      <alignment horizontal="center" vertical="center"/>
    </xf>
    <xf numFmtId="0" fontId="1" fillId="9" borderId="26" xfId="17" applyFill="1" applyBorder="1">
      <alignment vertical="center"/>
    </xf>
    <xf numFmtId="0" fontId="36" fillId="0" borderId="0" xfId="17" applyFont="1" applyAlignment="1">
      <alignment horizontal="center" vertical="center"/>
    </xf>
    <xf numFmtId="0" fontId="8" fillId="0" borderId="25" xfId="1" applyFill="1" applyBorder="1" applyAlignment="1" applyProtection="1">
      <alignment vertical="center"/>
    </xf>
    <xf numFmtId="0" fontId="1" fillId="9" borderId="26" xfId="17" applyFill="1" applyBorder="1" applyAlignment="1">
      <alignment horizontal="center" vertical="center"/>
    </xf>
    <xf numFmtId="0" fontId="8" fillId="9" borderId="0" xfId="1" applyFill="1" applyBorder="1" applyAlignment="1" applyProtection="1">
      <alignment vertical="center" wrapText="1"/>
    </xf>
    <xf numFmtId="0" fontId="6" fillId="9" borderId="26" xfId="2" applyFill="1" applyBorder="1" applyAlignment="1">
      <alignment vertical="center" wrapText="1"/>
    </xf>
    <xf numFmtId="0" fontId="44" fillId="0" borderId="0" xfId="17" applyFont="1" applyAlignment="1">
      <alignment vertical="center" wrapText="1"/>
    </xf>
    <xf numFmtId="0" fontId="46" fillId="0" borderId="0" xfId="17" applyFont="1" applyAlignment="1">
      <alignment horizontal="left" vertical="center"/>
    </xf>
    <xf numFmtId="0" fontId="36" fillId="0" borderId="0" xfId="17" applyFont="1" applyAlignment="1">
      <alignment vertical="top" wrapText="1"/>
    </xf>
    <xf numFmtId="0" fontId="7" fillId="3" borderId="16" xfId="17" applyFont="1" applyFill="1" applyBorder="1" applyAlignment="1">
      <alignment horizontal="center" vertical="center" wrapText="1"/>
    </xf>
    <xf numFmtId="0" fontId="7" fillId="3" borderId="15" xfId="17" applyFont="1" applyFill="1" applyBorder="1" applyAlignment="1">
      <alignment horizontal="center" vertical="center" wrapText="1"/>
    </xf>
    <xf numFmtId="0" fontId="7" fillId="3" borderId="17" xfId="17" applyFont="1" applyFill="1" applyBorder="1" applyAlignment="1">
      <alignment horizontal="center" vertical="center" wrapText="1"/>
    </xf>
    <xf numFmtId="0" fontId="7" fillId="3" borderId="18" xfId="17" applyFont="1" applyFill="1" applyBorder="1" applyAlignment="1">
      <alignment horizontal="center" vertical="center" wrapText="1"/>
    </xf>
    <xf numFmtId="0" fontId="13" fillId="3" borderId="18" xfId="17" applyFont="1" applyFill="1" applyBorder="1" applyAlignment="1">
      <alignment horizontal="center" vertical="center" wrapText="1"/>
    </xf>
    <xf numFmtId="0" fontId="57" fillId="3" borderId="18" xfId="17" applyFont="1" applyFill="1" applyBorder="1" applyAlignment="1">
      <alignment horizontal="center" vertical="center" wrapText="1"/>
    </xf>
    <xf numFmtId="0" fontId="7" fillId="3" borderId="1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1" fillId="0" borderId="0" xfId="2" applyFont="1" applyAlignment="1">
      <alignment vertical="top" wrapText="1"/>
    </xf>
    <xf numFmtId="0" fontId="6" fillId="2" borderId="31" xfId="2" applyFill="1" applyBorder="1" applyAlignment="1">
      <alignment vertical="top" wrapText="1"/>
    </xf>
    <xf numFmtId="0" fontId="0" fillId="0" borderId="33" xfId="0" applyBorder="1">
      <alignment vertical="center"/>
    </xf>
    <xf numFmtId="0" fontId="14" fillId="0" borderId="33" xfId="0" applyFont="1" applyBorder="1">
      <alignment vertical="center"/>
    </xf>
    <xf numFmtId="0" fontId="0" fillId="0" borderId="34" xfId="0" applyBorder="1">
      <alignment vertical="center"/>
    </xf>
    <xf numFmtId="0" fontId="0" fillId="0" borderId="28" xfId="0" applyBorder="1">
      <alignment vertical="center"/>
    </xf>
    <xf numFmtId="0" fontId="6" fillId="18" borderId="0" xfId="2" applyFill="1">
      <alignment vertical="center"/>
    </xf>
    <xf numFmtId="0" fontId="0" fillId="18" borderId="0" xfId="0" applyFill="1">
      <alignment vertical="center"/>
    </xf>
    <xf numFmtId="0" fontId="1" fillId="5" borderId="0" xfId="2" applyFont="1" applyFill="1">
      <alignment vertical="center"/>
    </xf>
    <xf numFmtId="0" fontId="0" fillId="0" borderId="33" xfId="0" applyBorder="1" applyAlignment="1">
      <alignment vertical="top"/>
    </xf>
    <xf numFmtId="0" fontId="0" fillId="0" borderId="0" xfId="0" applyAlignment="1">
      <alignment vertical="top"/>
    </xf>
    <xf numFmtId="0" fontId="0" fillId="0" borderId="0" xfId="0" applyAlignment="1">
      <alignment horizontal="left" vertical="center"/>
    </xf>
    <xf numFmtId="0" fontId="70" fillId="0" borderId="0" xfId="0" applyFont="1" applyAlignment="1">
      <alignment horizontal="left" vertical="center"/>
    </xf>
    <xf numFmtId="0" fontId="71" fillId="0" borderId="0" xfId="0" applyFont="1" applyAlignment="1">
      <alignment horizontal="center" vertical="center" wrapText="1"/>
    </xf>
    <xf numFmtId="0" fontId="71" fillId="0" borderId="0" xfId="0" applyFont="1" applyAlignment="1">
      <alignment horizontal="left" vertical="center" wrapText="1"/>
    </xf>
    <xf numFmtId="0" fontId="81" fillId="0" borderId="0" xfId="17" applyFont="1">
      <alignment vertical="center"/>
    </xf>
    <xf numFmtId="0" fontId="80" fillId="0" borderId="0" xfId="2" applyFont="1">
      <alignment vertical="center"/>
    </xf>
    <xf numFmtId="0" fontId="82" fillId="19" borderId="65" xfId="0" applyFont="1" applyFill="1" applyBorder="1" applyAlignment="1">
      <alignment horizontal="center" vertical="center" wrapText="1"/>
    </xf>
    <xf numFmtId="14" fontId="6" fillId="0" borderId="0" xfId="2" applyNumberFormat="1">
      <alignment vertical="center"/>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29" fillId="0" borderId="4" xfId="0" applyFont="1" applyBorder="1" applyAlignment="1">
      <alignment horizontal="center" vertical="center" wrapText="1"/>
    </xf>
    <xf numFmtId="0" fontId="89" fillId="0" borderId="0" xfId="2" applyFont="1" applyAlignment="1">
      <alignment horizontal="center" vertical="center"/>
    </xf>
    <xf numFmtId="14" fontId="88" fillId="0" borderId="0" xfId="2" applyNumberFormat="1" applyFont="1" applyAlignment="1">
      <alignment horizontal="center" vertical="center"/>
    </xf>
    <xf numFmtId="0" fontId="8" fillId="0" borderId="0" xfId="1" applyAlignment="1" applyProtection="1">
      <alignment vertical="center" wrapText="1"/>
    </xf>
    <xf numFmtId="0" fontId="6" fillId="0" borderId="32" xfId="0" applyFont="1" applyBorder="1">
      <alignment vertical="center"/>
    </xf>
    <xf numFmtId="0" fontId="6" fillId="0" borderId="23" xfId="0" applyFont="1" applyBorder="1">
      <alignment vertical="center"/>
    </xf>
    <xf numFmtId="0" fontId="6" fillId="0" borderId="33" xfId="0" applyFont="1" applyBorder="1">
      <alignment vertical="center"/>
    </xf>
    <xf numFmtId="0" fontId="6" fillId="0" borderId="0" xfId="0" applyFont="1">
      <alignment vertical="center"/>
    </xf>
    <xf numFmtId="0" fontId="87" fillId="0" borderId="33" xfId="0" applyFont="1" applyBorder="1">
      <alignment vertical="center"/>
    </xf>
    <xf numFmtId="0" fontId="87" fillId="0" borderId="0" xfId="0" applyFont="1">
      <alignment vertical="center"/>
    </xf>
    <xf numFmtId="0" fontId="87" fillId="5" borderId="33" xfId="0" applyFont="1" applyFill="1" applyBorder="1">
      <alignment vertical="center"/>
    </xf>
    <xf numFmtId="0" fontId="87" fillId="5" borderId="0" xfId="0" applyFont="1" applyFill="1">
      <alignment vertical="center"/>
    </xf>
    <xf numFmtId="0" fontId="6" fillId="5" borderId="73" xfId="2" applyFill="1" applyBorder="1">
      <alignment vertical="center"/>
    </xf>
    <xf numFmtId="0" fontId="6" fillId="0" borderId="73" xfId="2" applyBorder="1">
      <alignment vertical="center"/>
    </xf>
    <xf numFmtId="0" fontId="6" fillId="0" borderId="0" xfId="2" applyAlignment="1">
      <alignment horizontal="left" vertical="top"/>
    </xf>
    <xf numFmtId="0" fontId="6" fillId="27" borderId="78" xfId="2" applyFill="1" applyBorder="1" applyAlignment="1">
      <alignment horizontal="left" vertical="top"/>
    </xf>
    <xf numFmtId="0" fontId="8" fillId="27" borderId="77" xfId="1" applyFill="1" applyBorder="1" applyAlignment="1" applyProtection="1">
      <alignment horizontal="left" vertical="top"/>
    </xf>
    <xf numFmtId="0" fontId="81" fillId="0" borderId="0" xfId="17" applyFont="1" applyAlignment="1">
      <alignment horizontal="left" vertical="center"/>
    </xf>
    <xf numFmtId="0" fontId="88" fillId="20" borderId="21" xfId="2" applyFont="1" applyFill="1" applyBorder="1" applyAlignment="1">
      <alignment horizontal="center" vertical="center"/>
    </xf>
    <xf numFmtId="0" fontId="84" fillId="22" borderId="79" xfId="2" applyFont="1" applyFill="1" applyBorder="1" applyAlignment="1">
      <alignment horizontal="center" vertical="center"/>
    </xf>
    <xf numFmtId="0" fontId="6" fillId="0" borderId="0" xfId="2" applyAlignment="1">
      <alignment horizontal="left" vertical="center"/>
    </xf>
    <xf numFmtId="0" fontId="100" fillId="5" borderId="33" xfId="0" applyFont="1" applyFill="1" applyBorder="1">
      <alignment vertical="center"/>
    </xf>
    <xf numFmtId="0" fontId="100" fillId="5" borderId="0" xfId="0" applyFont="1" applyFill="1" applyAlignment="1">
      <alignment horizontal="left" vertical="center"/>
    </xf>
    <xf numFmtId="0" fontId="100" fillId="5" borderId="0" xfId="0" applyFont="1" applyFill="1">
      <alignment vertical="center"/>
    </xf>
    <xf numFmtId="176" fontId="100" fillId="5" borderId="0" xfId="0" applyNumberFormat="1" applyFont="1" applyFill="1" applyAlignment="1">
      <alignment horizontal="left" vertical="center"/>
    </xf>
    <xf numFmtId="183" fontId="100" fillId="5" borderId="0" xfId="0" applyNumberFormat="1" applyFont="1" applyFill="1" applyAlignment="1">
      <alignment horizontal="center" vertical="center"/>
    </xf>
    <xf numFmtId="0" fontId="100" fillId="5" borderId="33" xfId="0" applyFont="1" applyFill="1" applyBorder="1" applyAlignment="1">
      <alignment vertical="top"/>
    </xf>
    <xf numFmtId="0" fontId="100" fillId="5" borderId="0" xfId="0" applyFont="1" applyFill="1" applyAlignment="1">
      <alignment vertical="top"/>
    </xf>
    <xf numFmtId="14" fontId="100" fillId="5" borderId="0" xfId="0" applyNumberFormat="1" applyFont="1" applyFill="1" applyAlignment="1">
      <alignment horizontal="left" vertical="center"/>
    </xf>
    <xf numFmtId="14" fontId="100" fillId="0" borderId="0" xfId="0" applyNumberFormat="1" applyFont="1">
      <alignment vertical="center"/>
    </xf>
    <xf numFmtId="0" fontId="101" fillId="0" borderId="0" xfId="0" applyFont="1">
      <alignment vertical="center"/>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33" fillId="8" borderId="0" xfId="2" applyFont="1" applyFill="1" applyAlignment="1">
      <alignment horizontal="center" vertical="center"/>
    </xf>
    <xf numFmtId="14" fontId="1" fillId="0" borderId="0" xfId="17" applyNumberFormat="1" applyAlignment="1">
      <alignment horizontal="center" vertical="center"/>
    </xf>
    <xf numFmtId="0" fontId="1" fillId="9" borderId="0" xfId="17" applyFill="1">
      <alignment vertical="center"/>
    </xf>
    <xf numFmtId="0" fontId="1" fillId="9" borderId="0" xfId="17" applyFill="1" applyAlignment="1">
      <alignment horizontal="center" vertical="center"/>
    </xf>
    <xf numFmtId="0" fontId="1" fillId="0" borderId="25" xfId="17" applyBorder="1">
      <alignment vertical="center"/>
    </xf>
    <xf numFmtId="0" fontId="6" fillId="9" borderId="0" xfId="2" applyFill="1" applyAlignment="1">
      <alignment vertical="center" wrapText="1"/>
    </xf>
    <xf numFmtId="0" fontId="47" fillId="0" borderId="0" xfId="17" applyFont="1" applyAlignment="1">
      <alignment horizontal="left" vertical="center"/>
    </xf>
    <xf numFmtId="0" fontId="48" fillId="0" borderId="28" xfId="17" applyFont="1" applyBorder="1">
      <alignment vertical="center"/>
    </xf>
    <xf numFmtId="0" fontId="48" fillId="0" borderId="28" xfId="17" applyFont="1" applyBorder="1" applyAlignment="1">
      <alignment horizontal="right" vertical="center"/>
    </xf>
    <xf numFmtId="0" fontId="36" fillId="0" borderId="30" xfId="17" applyFont="1" applyBorder="1" applyAlignment="1">
      <alignment horizontal="center" vertical="center"/>
    </xf>
    <xf numFmtId="0" fontId="36" fillId="0" borderId="82" xfId="17" applyFont="1" applyBorder="1" applyAlignment="1">
      <alignment horizontal="center" vertical="center" wrapText="1"/>
    </xf>
    <xf numFmtId="0" fontId="50" fillId="0" borderId="0" xfId="17" applyFont="1" applyAlignment="1">
      <alignment horizontal="center" vertical="center"/>
    </xf>
    <xf numFmtId="0" fontId="51" fillId="0" borderId="0" xfId="17" applyFont="1" applyAlignment="1">
      <alignment horizontal="center" vertical="center" wrapText="1"/>
    </xf>
    <xf numFmtId="0" fontId="1" fillId="0" borderId="0" xfId="17" applyAlignment="1">
      <alignment vertical="center" shrinkToFit="1"/>
    </xf>
    <xf numFmtId="0" fontId="12" fillId="0" borderId="72"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7" fillId="3" borderId="0" xfId="17" applyFont="1" applyFill="1" applyAlignment="1">
      <alignment horizontal="center" vertical="center" wrapText="1"/>
    </xf>
    <xf numFmtId="0" fontId="1" fillId="5" borderId="0" xfId="2" applyFont="1" applyFill="1" applyAlignment="1">
      <alignment horizontal="center" vertical="center"/>
    </xf>
    <xf numFmtId="0" fontId="44" fillId="5" borderId="0" xfId="0" applyFont="1" applyFill="1" applyAlignment="1">
      <alignment horizontal="center" vertical="center" wrapText="1"/>
    </xf>
    <xf numFmtId="180" fontId="48"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8" fillId="0" borderId="0" xfId="16" applyFont="1">
      <alignment vertical="center"/>
    </xf>
    <xf numFmtId="0" fontId="10" fillId="0" borderId="0" xfId="16" applyFont="1">
      <alignment vertical="center"/>
    </xf>
    <xf numFmtId="177" fontId="1" fillId="18" borderId="20" xfId="2" applyNumberFormat="1" applyFont="1" applyFill="1" applyBorder="1" applyAlignment="1">
      <alignment horizontal="center" vertical="center" wrapText="1"/>
    </xf>
    <xf numFmtId="177" fontId="6" fillId="6" borderId="4" xfId="2" applyNumberFormat="1" applyFill="1" applyBorder="1" applyAlignment="1">
      <alignment horizontal="center" vertical="center" shrinkToFit="1"/>
    </xf>
    <xf numFmtId="177" fontId="6" fillId="5" borderId="4" xfId="2" applyNumberFormat="1" applyFill="1" applyBorder="1" applyAlignment="1">
      <alignment horizontal="center" vertical="center" shrinkToFit="1"/>
    </xf>
    <xf numFmtId="177" fontId="6" fillId="0" borderId="4" xfId="2" applyNumberFormat="1" applyBorder="1" applyAlignment="1">
      <alignment horizontal="center" vertical="center" shrinkToFit="1"/>
    </xf>
    <xf numFmtId="0" fontId="21" fillId="0" borderId="2" xfId="2" applyFont="1" applyBorder="1" applyAlignment="1">
      <alignment horizontal="center"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8" fillId="18" borderId="83" xfId="16" applyFont="1" applyFill="1" applyBorder="1">
      <alignment vertical="center"/>
    </xf>
    <xf numFmtId="0" fontId="10" fillId="18" borderId="83" xfId="16" applyFont="1" applyFill="1" applyBorder="1">
      <alignment vertical="center"/>
    </xf>
    <xf numFmtId="0" fontId="35" fillId="0" borderId="0" xfId="17" applyFont="1" applyAlignment="1">
      <alignment horizontal="left" vertical="center" indent="2"/>
    </xf>
    <xf numFmtId="0" fontId="102" fillId="0" borderId="0" xfId="17" applyFont="1">
      <alignment vertical="center"/>
    </xf>
    <xf numFmtId="0" fontId="1" fillId="18" borderId="0" xfId="2" applyFont="1" applyFill="1">
      <alignment vertical="center"/>
    </xf>
    <xf numFmtId="0" fontId="22" fillId="18" borderId="20" xfId="2" applyFont="1" applyFill="1" applyBorder="1" applyAlignment="1">
      <alignment horizontal="center" vertical="top" wrapText="1"/>
    </xf>
    <xf numFmtId="0" fontId="21" fillId="5" borderId="5" xfId="2" applyFont="1" applyFill="1" applyBorder="1" applyAlignment="1">
      <alignment horizontal="left" vertical="center"/>
    </xf>
    <xf numFmtId="14" fontId="24" fillId="18" borderId="0" xfId="2" applyNumberFormat="1" applyFont="1" applyFill="1" applyAlignment="1">
      <alignment horizontal="left" vertical="center"/>
    </xf>
    <xf numFmtId="0" fontId="24" fillId="18" borderId="0" xfId="19" applyFont="1" applyFill="1">
      <alignment vertical="center"/>
    </xf>
    <xf numFmtId="0" fontId="24" fillId="18" borderId="0" xfId="2" applyFont="1" applyFill="1" applyAlignment="1">
      <alignment horizontal="left" vertical="center"/>
    </xf>
    <xf numFmtId="0" fontId="39" fillId="18" borderId="0" xfId="17" applyFont="1" applyFill="1">
      <alignment vertical="center"/>
    </xf>
    <xf numFmtId="177" fontId="12" fillId="18" borderId="50" xfId="2" applyNumberFormat="1" applyFont="1" applyFill="1" applyBorder="1" applyAlignment="1">
      <alignment horizontal="center" vertical="center" wrapText="1"/>
    </xf>
    <xf numFmtId="0" fontId="98" fillId="18" borderId="74" xfId="0" applyFont="1" applyFill="1" applyBorder="1" applyAlignment="1">
      <alignment horizontal="center" vertical="center" wrapText="1"/>
    </xf>
    <xf numFmtId="0" fontId="98" fillId="18" borderId="81" xfId="0" applyFont="1" applyFill="1" applyBorder="1" applyAlignment="1">
      <alignment horizontal="center" vertical="center" wrapText="1"/>
    </xf>
    <xf numFmtId="0" fontId="12" fillId="0" borderId="0" xfId="2" applyFont="1" applyAlignment="1">
      <alignment horizontal="center" vertical="center"/>
    </xf>
    <xf numFmtId="14" fontId="84" fillId="0" borderId="0" xfId="2" applyNumberFormat="1" applyFont="1" applyAlignment="1">
      <alignment horizontal="center" vertical="center"/>
    </xf>
    <xf numFmtId="0" fontId="12" fillId="0" borderId="0" xfId="2" applyFont="1" applyAlignment="1">
      <alignment vertical="top" wrapText="1"/>
    </xf>
    <xf numFmtId="0" fontId="39" fillId="0" borderId="0" xfId="17" applyFont="1" applyAlignment="1">
      <alignment horizontal="center" vertical="center"/>
    </xf>
    <xf numFmtId="0" fontId="100" fillId="5" borderId="0" xfId="0" applyFont="1" applyFill="1" applyAlignment="1">
      <alignment horizontal="left" vertical="top"/>
    </xf>
    <xf numFmtId="0" fontId="107" fillId="18" borderId="0" xfId="17" applyFont="1" applyFill="1" applyAlignment="1">
      <alignment horizontal="left" vertical="center"/>
    </xf>
    <xf numFmtId="0" fontId="84" fillId="0" borderId="0" xfId="2" applyFont="1" applyAlignment="1">
      <alignment vertical="top" wrapText="1"/>
    </xf>
    <xf numFmtId="180" fontId="48" fillId="10" borderId="85" xfId="17" applyNumberFormat="1" applyFont="1" applyFill="1" applyBorder="1" applyAlignment="1">
      <alignment horizontal="center" vertical="center"/>
    </xf>
    <xf numFmtId="14" fontId="88" fillId="20" borderId="75" xfId="2" applyNumberFormat="1" applyFont="1" applyFill="1" applyBorder="1" applyAlignment="1">
      <alignment vertical="center" shrinkToFit="1"/>
    </xf>
    <xf numFmtId="14" fontId="27" fillId="20" borderId="86" xfId="2" applyNumberFormat="1" applyFont="1" applyFill="1" applyBorder="1" applyAlignment="1">
      <alignment horizontal="center" vertical="center" shrinkToFit="1"/>
    </xf>
    <xf numFmtId="14" fontId="84" fillId="20" borderId="89" xfId="1" applyNumberFormat="1" applyFont="1" applyFill="1" applyBorder="1" applyAlignment="1" applyProtection="1">
      <alignment vertical="center" wrapText="1"/>
    </xf>
    <xf numFmtId="14" fontId="84" fillId="20" borderId="87" xfId="2" applyNumberFormat="1" applyFont="1" applyFill="1" applyBorder="1">
      <alignment vertical="center"/>
    </xf>
    <xf numFmtId="0" fontId="8" fillId="0" borderId="0" xfId="1" applyAlignment="1" applyProtection="1">
      <alignment vertical="center"/>
    </xf>
    <xf numFmtId="0" fontId="68" fillId="0" borderId="0" xfId="0" applyFont="1">
      <alignment vertical="center"/>
    </xf>
    <xf numFmtId="0" fontId="113" fillId="5" borderId="6" xfId="2" applyFont="1" applyFill="1" applyBorder="1">
      <alignment vertical="center"/>
    </xf>
    <xf numFmtId="0" fontId="112" fillId="0" borderId="73" xfId="0" applyFont="1" applyBorder="1">
      <alignment vertical="center"/>
    </xf>
    <xf numFmtId="0" fontId="111" fillId="30" borderId="0" xfId="0" applyFont="1" applyFill="1" applyAlignment="1">
      <alignment horizontal="center" vertical="center" wrapText="1"/>
    </xf>
    <xf numFmtId="177" fontId="12" fillId="18" borderId="90" xfId="2" applyNumberFormat="1" applyFont="1" applyFill="1" applyBorder="1" applyAlignment="1">
      <alignment horizontal="center" vertical="center" wrapText="1"/>
    </xf>
    <xf numFmtId="0" fontId="9" fillId="18" borderId="0" xfId="2" applyFont="1" applyFill="1" applyAlignment="1">
      <alignment horizontal="center" vertical="center" wrapText="1"/>
    </xf>
    <xf numFmtId="14" fontId="24" fillId="18" borderId="0" xfId="2" applyNumberFormat="1" applyFont="1" applyFill="1" applyAlignment="1">
      <alignment horizontal="center" vertical="center"/>
    </xf>
    <xf numFmtId="0" fontId="24" fillId="18" borderId="0" xfId="19" applyFont="1" applyFill="1" applyAlignment="1">
      <alignment horizontal="center" vertical="center"/>
    </xf>
    <xf numFmtId="0" fontId="24" fillId="18" borderId="0" xfId="19" applyFont="1" applyFill="1" applyAlignment="1">
      <alignment horizontal="center" vertical="center" wrapText="1"/>
    </xf>
    <xf numFmtId="0" fontId="102" fillId="0" borderId="0" xfId="17" applyFont="1" applyAlignment="1">
      <alignment horizontal="left" vertical="center"/>
    </xf>
    <xf numFmtId="177" fontId="1" fillId="18" borderId="91" xfId="2" applyNumberFormat="1" applyFont="1" applyFill="1" applyBorder="1" applyAlignment="1">
      <alignment horizontal="center" vertical="center" wrapText="1"/>
    </xf>
    <xf numFmtId="0" fontId="114" fillId="18" borderId="92" xfId="2" applyFont="1" applyFill="1" applyBorder="1" applyAlignment="1">
      <alignment horizontal="center" vertical="center"/>
    </xf>
    <xf numFmtId="177" fontId="114" fillId="18" borderId="92" xfId="2" applyNumberFormat="1" applyFont="1" applyFill="1" applyBorder="1" applyAlignment="1">
      <alignment horizontal="center" vertical="center" shrinkToFit="1"/>
    </xf>
    <xf numFmtId="0" fontId="115" fillId="0" borderId="92" xfId="0" applyFont="1" applyBorder="1" applyAlignment="1">
      <alignment horizontal="center" vertical="center" wrapText="1"/>
    </xf>
    <xf numFmtId="177" fontId="12" fillId="18" borderId="92" xfId="2" applyNumberFormat="1" applyFont="1" applyFill="1" applyBorder="1" applyAlignment="1">
      <alignment horizontal="center" vertical="center" wrapText="1"/>
    </xf>
    <xf numFmtId="0" fontId="22" fillId="22" borderId="2" xfId="2" applyFont="1" applyFill="1" applyBorder="1" applyAlignment="1">
      <alignment horizontal="center" vertical="top" wrapText="1"/>
    </xf>
    <xf numFmtId="177" fontId="1" fillId="22" borderId="20" xfId="2" applyNumberFormat="1" applyFont="1" applyFill="1" applyBorder="1" applyAlignment="1">
      <alignment horizontal="center" vertical="center" wrapText="1"/>
    </xf>
    <xf numFmtId="0" fontId="22" fillId="22" borderId="2" xfId="2" applyFont="1" applyFill="1" applyBorder="1" applyAlignment="1">
      <alignment horizontal="center" vertical="center" wrapText="1"/>
    </xf>
    <xf numFmtId="0" fontId="82" fillId="0" borderId="65" xfId="0" applyFont="1" applyBorder="1" applyAlignment="1">
      <alignment horizontal="center" vertical="center" wrapText="1"/>
    </xf>
    <xf numFmtId="0" fontId="119" fillId="0" borderId="0" xfId="0" applyFont="1">
      <alignment vertical="center"/>
    </xf>
    <xf numFmtId="0" fontId="6" fillId="0" borderId="51" xfId="2" applyBorder="1">
      <alignment vertical="center"/>
    </xf>
    <xf numFmtId="0" fontId="8" fillId="0" borderId="93" xfId="1" applyFill="1" applyBorder="1" applyAlignment="1" applyProtection="1">
      <alignment vertical="center" wrapText="1"/>
    </xf>
    <xf numFmtId="0" fontId="6" fillId="0" borderId="52" xfId="2" applyBorder="1">
      <alignment vertical="center"/>
    </xf>
    <xf numFmtId="0" fontId="100" fillId="5" borderId="33" xfId="0" applyFont="1" applyFill="1" applyBorder="1" applyAlignment="1">
      <alignment horizontal="left" vertical="top"/>
    </xf>
    <xf numFmtId="0" fontId="34" fillId="18" borderId="0" xfId="2" applyFont="1" applyFill="1">
      <alignment vertical="center"/>
    </xf>
    <xf numFmtId="0" fontId="35" fillId="18" borderId="0" xfId="17" applyFont="1" applyFill="1">
      <alignment vertical="center"/>
    </xf>
    <xf numFmtId="0" fontId="36" fillId="18" borderId="0" xfId="17" applyFont="1" applyFill="1" applyAlignment="1">
      <alignment vertical="top" wrapText="1"/>
    </xf>
    <xf numFmtId="0" fontId="37" fillId="18" borderId="0" xfId="2" applyFont="1" applyFill="1" applyAlignment="1">
      <alignment horizontal="center" vertical="center"/>
    </xf>
    <xf numFmtId="0" fontId="79" fillId="18" borderId="0" xfId="17" applyFont="1" applyFill="1" applyAlignment="1">
      <alignment horizontal="left" vertical="center"/>
    </xf>
    <xf numFmtId="0" fontId="38" fillId="18" borderId="0" xfId="2" applyFont="1" applyFill="1" applyAlignment="1">
      <alignment vertical="center" wrapText="1"/>
    </xf>
    <xf numFmtId="0" fontId="40" fillId="18" borderId="0" xfId="2" applyFont="1" applyFill="1" applyAlignment="1">
      <alignment vertical="center" wrapText="1"/>
    </xf>
    <xf numFmtId="0" fontId="42" fillId="18" borderId="0" xfId="2" applyFont="1" applyFill="1">
      <alignment vertical="center"/>
    </xf>
    <xf numFmtId="0" fontId="43" fillId="18" borderId="0" xfId="2" applyFont="1" applyFill="1" applyAlignment="1">
      <alignment horizontal="center" vertical="center"/>
    </xf>
    <xf numFmtId="0" fontId="36" fillId="18" borderId="0" xfId="17" applyFont="1" applyFill="1" applyAlignment="1">
      <alignment horizontal="center" vertical="center"/>
    </xf>
    <xf numFmtId="0" fontId="41" fillId="18" borderId="0" xfId="17" applyFont="1" applyFill="1" applyAlignment="1">
      <alignment vertical="top" wrapText="1"/>
    </xf>
    <xf numFmtId="0" fontId="1" fillId="18" borderId="0" xfId="17" applyFill="1" applyAlignment="1">
      <alignment horizontal="center" vertical="center"/>
    </xf>
    <xf numFmtId="0" fontId="44" fillId="18" borderId="0" xfId="2" applyFont="1" applyFill="1" applyAlignment="1">
      <alignment vertical="center" wrapText="1"/>
    </xf>
    <xf numFmtId="0" fontId="40" fillId="18" borderId="0" xfId="2" applyFont="1" applyFill="1">
      <alignment vertical="center"/>
    </xf>
    <xf numFmtId="0" fontId="36" fillId="18" borderId="0" xfId="17" applyFont="1" applyFill="1">
      <alignment vertical="center"/>
    </xf>
    <xf numFmtId="0" fontId="45" fillId="18" borderId="0" xfId="17" applyFont="1" applyFill="1" applyAlignment="1">
      <alignment horizontal="center" vertical="center" wrapText="1"/>
    </xf>
    <xf numFmtId="0" fontId="46" fillId="18" borderId="0" xfId="17" applyFont="1" applyFill="1">
      <alignment vertical="center"/>
    </xf>
    <xf numFmtId="0" fontId="6" fillId="18" borderId="0" xfId="2" applyFill="1" applyAlignment="1">
      <alignment horizontal="center" vertical="center"/>
    </xf>
    <xf numFmtId="0" fontId="44" fillId="18" borderId="0" xfId="17" applyFont="1" applyFill="1" applyAlignment="1">
      <alignment vertical="center" wrapText="1"/>
    </xf>
    <xf numFmtId="0" fontId="49" fillId="18" borderId="0" xfId="17" applyFont="1" applyFill="1" applyAlignment="1">
      <alignment horizontal="center" vertical="center"/>
    </xf>
    <xf numFmtId="0" fontId="8" fillId="18" borderId="0" xfId="1" applyFill="1" applyAlignment="1" applyProtection="1">
      <alignment horizontal="center" vertical="center"/>
    </xf>
    <xf numFmtId="0" fontId="52" fillId="18" borderId="0" xfId="17" applyFont="1" applyFill="1" applyAlignment="1">
      <alignment horizontal="center" vertical="center"/>
    </xf>
    <xf numFmtId="0" fontId="0" fillId="18" borderId="0" xfId="0" applyFill="1" applyAlignment="1">
      <alignment vertical="center" wrapText="1"/>
    </xf>
    <xf numFmtId="0" fontId="1" fillId="18" borderId="70" xfId="17" applyFill="1" applyBorder="1" applyAlignment="1">
      <alignment horizontal="center" vertical="center" wrapText="1"/>
    </xf>
    <xf numFmtId="0" fontId="1" fillId="18" borderId="0" xfId="17" applyFill="1">
      <alignment vertical="center"/>
    </xf>
    <xf numFmtId="0" fontId="1" fillId="18" borderId="71" xfId="17" applyFill="1" applyBorder="1" applyAlignment="1">
      <alignment horizontal="center" vertical="center"/>
    </xf>
    <xf numFmtId="0" fontId="121" fillId="0" borderId="0" xfId="0" applyFont="1" applyAlignment="1">
      <alignment vertical="top" wrapText="1"/>
    </xf>
    <xf numFmtId="183" fontId="100" fillId="5" borderId="0" xfId="0" applyNumberFormat="1" applyFont="1" applyFill="1" applyAlignment="1">
      <alignment horizontal="left" vertical="center"/>
    </xf>
    <xf numFmtId="14" fontId="88" fillId="20" borderId="94" xfId="2" applyNumberFormat="1" applyFont="1" applyFill="1" applyBorder="1" applyAlignment="1">
      <alignment horizontal="center" vertical="center"/>
    </xf>
    <xf numFmtId="14" fontId="88" fillId="20" borderId="95" xfId="2" applyNumberFormat="1" applyFont="1" applyFill="1" applyBorder="1" applyAlignment="1">
      <alignment horizontal="center" vertical="center"/>
    </xf>
    <xf numFmtId="14" fontId="88" fillId="20" borderId="96" xfId="2" applyNumberFormat="1" applyFont="1" applyFill="1" applyBorder="1" applyAlignment="1">
      <alignment horizontal="center" vertical="center"/>
    </xf>
    <xf numFmtId="0" fontId="30" fillId="22" borderId="97" xfId="2" applyFont="1" applyFill="1" applyBorder="1" applyAlignment="1">
      <alignment horizontal="center" vertical="center" wrapText="1"/>
    </xf>
    <xf numFmtId="177" fontId="10" fillId="33" borderId="4" xfId="2" applyNumberFormat="1" applyFont="1" applyFill="1" applyBorder="1" applyAlignment="1">
      <alignment horizontal="center" vertical="center" wrapText="1"/>
    </xf>
    <xf numFmtId="0" fontId="125" fillId="34" borderId="0" xfId="0" applyFont="1" applyFill="1" applyAlignment="1">
      <alignment horizontal="center" vertical="center" wrapText="1"/>
    </xf>
    <xf numFmtId="0" fontId="82" fillId="35" borderId="65" xfId="0" applyFont="1" applyFill="1" applyBorder="1" applyAlignment="1">
      <alignment horizontal="center" vertical="center" wrapText="1"/>
    </xf>
    <xf numFmtId="0" fontId="126" fillId="0" borderId="98" xfId="2" applyFont="1" applyBorder="1" applyAlignment="1">
      <alignment horizontal="left" vertical="top" wrapText="1"/>
    </xf>
    <xf numFmtId="0" fontId="12" fillId="0" borderId="100" xfId="2" applyFont="1" applyBorder="1" applyAlignment="1">
      <alignment horizontal="center" vertical="center" wrapText="1"/>
    </xf>
    <xf numFmtId="0" fontId="87" fillId="33" borderId="4" xfId="2" applyFont="1" applyFill="1" applyBorder="1" applyAlignment="1">
      <alignment horizontal="center" vertical="center"/>
    </xf>
    <xf numFmtId="177" fontId="87" fillId="33" borderId="4" xfId="2" applyNumberFormat="1" applyFont="1" applyFill="1" applyBorder="1" applyAlignment="1">
      <alignment horizontal="center" vertical="center" shrinkToFit="1"/>
    </xf>
    <xf numFmtId="14" fontId="84" fillId="20" borderId="1" xfId="1" applyNumberFormat="1" applyFont="1" applyFill="1" applyBorder="1" applyAlignment="1" applyProtection="1">
      <alignment horizontal="center" vertical="center" shrinkToFit="1"/>
    </xf>
    <xf numFmtId="0" fontId="82" fillId="0" borderId="74" xfId="0" applyFont="1" applyBorder="1" applyAlignment="1">
      <alignment horizontal="center" vertical="center" wrapText="1"/>
    </xf>
    <xf numFmtId="0" fontId="109" fillId="20" borderId="95" xfId="2" applyFont="1" applyFill="1" applyBorder="1" applyAlignment="1">
      <alignment horizontal="center" vertical="center" wrapText="1"/>
    </xf>
    <xf numFmtId="0" fontId="109" fillId="20" borderId="95" xfId="2" applyFont="1" applyFill="1" applyBorder="1" applyAlignment="1">
      <alignment horizontal="center" vertical="center"/>
    </xf>
    <xf numFmtId="0" fontId="109" fillId="20" borderId="94" xfId="2" applyFont="1" applyFill="1" applyBorder="1" applyAlignment="1">
      <alignment horizontal="center" vertical="center"/>
    </xf>
    <xf numFmtId="0" fontId="88" fillId="20" borderId="96" xfId="2" applyFont="1" applyFill="1" applyBorder="1" applyAlignment="1">
      <alignment horizontal="center" vertical="center"/>
    </xf>
    <xf numFmtId="0" fontId="124" fillId="0" borderId="0" xfId="2" applyFont="1">
      <alignment vertical="center"/>
    </xf>
    <xf numFmtId="0" fontId="6" fillId="0" borderId="0" xfId="2" applyAlignment="1">
      <alignment horizontal="center" vertical="top"/>
    </xf>
    <xf numFmtId="14" fontId="84" fillId="20" borderId="88" xfId="1" applyNumberFormat="1" applyFont="1" applyFill="1" applyBorder="1" applyAlignment="1" applyProtection="1">
      <alignment horizontal="center" vertical="center" wrapText="1"/>
    </xf>
    <xf numFmtId="0" fontId="120" fillId="34" borderId="0" xfId="0" applyFont="1" applyFill="1" applyAlignment="1">
      <alignment horizontal="center" vertical="center" wrapText="1"/>
    </xf>
    <xf numFmtId="0" fontId="22" fillId="18" borderId="0" xfId="2" applyFont="1" applyFill="1" applyAlignment="1">
      <alignment horizontal="center" vertical="top" wrapText="1"/>
    </xf>
    <xf numFmtId="0" fontId="21" fillId="18" borderId="103" xfId="2" applyFont="1" applyFill="1" applyBorder="1" applyAlignment="1">
      <alignment horizontal="left" vertical="center"/>
    </xf>
    <xf numFmtId="0" fontId="22" fillId="18" borderId="91" xfId="2" applyFont="1" applyFill="1" applyBorder="1" applyAlignment="1">
      <alignment horizontal="center" vertical="top" wrapText="1"/>
    </xf>
    <xf numFmtId="0" fontId="21" fillId="18" borderId="91" xfId="2" applyFont="1" applyFill="1" applyBorder="1" applyAlignment="1">
      <alignment horizontal="center" vertical="center" wrapText="1"/>
    </xf>
    <xf numFmtId="0" fontId="86" fillId="0" borderId="0" xfId="2" applyFont="1" applyAlignment="1">
      <alignment vertical="top" wrapText="1"/>
    </xf>
    <xf numFmtId="0" fontId="8" fillId="0" borderId="104" xfId="1" applyBorder="1" applyAlignment="1" applyProtection="1">
      <alignment horizontal="left" vertical="top" wrapText="1"/>
    </xf>
    <xf numFmtId="0" fontId="8" fillId="0" borderId="0" xfId="1" applyFill="1" applyAlignment="1" applyProtection="1">
      <alignment vertical="center"/>
    </xf>
    <xf numFmtId="14" fontId="18" fillId="20" borderId="1" xfId="2" applyNumberFormat="1" applyFont="1" applyFill="1" applyBorder="1" applyAlignment="1">
      <alignment horizontal="center" vertical="center" wrapText="1" shrinkToFit="1"/>
    </xf>
    <xf numFmtId="0" fontId="68" fillId="18" borderId="0" xfId="0" applyFont="1" applyFill="1" applyAlignment="1">
      <alignment horizontal="center" vertical="center" wrapText="1"/>
    </xf>
    <xf numFmtId="0" fontId="44" fillId="5" borderId="0" xfId="17" applyFont="1" applyFill="1" applyAlignment="1">
      <alignment vertical="center" wrapText="1"/>
    </xf>
    <xf numFmtId="0" fontId="30" fillId="20" borderId="97" xfId="2" applyFont="1" applyFill="1" applyBorder="1" applyAlignment="1">
      <alignment horizontal="center" vertical="center" wrapText="1"/>
    </xf>
    <xf numFmtId="14" fontId="84" fillId="20" borderId="75" xfId="2" applyNumberFormat="1" applyFont="1" applyFill="1" applyBorder="1" applyAlignment="1">
      <alignment horizontal="center" vertical="center" wrapText="1" shrinkToFit="1"/>
    </xf>
    <xf numFmtId="14" fontId="88" fillId="20" borderId="107" xfId="2" applyNumberFormat="1" applyFont="1" applyFill="1" applyBorder="1" applyAlignment="1">
      <alignment vertical="center" shrinkToFit="1"/>
    </xf>
    <xf numFmtId="0" fontId="115" fillId="22" borderId="92" xfId="0" applyFont="1" applyFill="1" applyBorder="1" applyAlignment="1">
      <alignment horizontal="center" vertical="center" wrapText="1"/>
    </xf>
    <xf numFmtId="0" fontId="115" fillId="36" borderId="92" xfId="0" applyFont="1" applyFill="1" applyBorder="1" applyAlignment="1">
      <alignment horizontal="center" vertical="center" wrapText="1"/>
    </xf>
    <xf numFmtId="0" fontId="98" fillId="22" borderId="74" xfId="0" applyFont="1" applyFill="1" applyBorder="1" applyAlignment="1">
      <alignment horizontal="center" vertical="center" wrapText="1"/>
    </xf>
    <xf numFmtId="0" fontId="0" fillId="22" borderId="4" xfId="0" applyFill="1" applyBorder="1" applyAlignment="1">
      <alignment horizontal="center" vertical="center" wrapText="1"/>
    </xf>
    <xf numFmtId="184" fontId="9" fillId="18" borderId="0" xfId="2" applyNumberFormat="1" applyFont="1" applyFill="1" applyAlignment="1">
      <alignment horizontal="center" vertical="center"/>
    </xf>
    <xf numFmtId="184" fontId="24" fillId="18" borderId="0" xfId="2" applyNumberFormat="1" applyFont="1" applyFill="1" applyAlignment="1">
      <alignment horizontal="left" vertical="center"/>
    </xf>
    <xf numFmtId="0" fontId="141" fillId="18" borderId="0" xfId="2" applyFont="1" applyFill="1" applyAlignment="1">
      <alignment horizontal="center" vertical="center" wrapText="1"/>
    </xf>
    <xf numFmtId="184" fontId="141" fillId="18" borderId="0" xfId="2" applyNumberFormat="1" applyFont="1" applyFill="1" applyAlignment="1">
      <alignment horizontal="center" vertical="center"/>
    </xf>
    <xf numFmtId="14" fontId="88" fillId="20" borderId="1" xfId="2" applyNumberFormat="1" applyFont="1" applyFill="1" applyBorder="1" applyAlignment="1">
      <alignment horizontal="center" vertical="center" wrapText="1" shrinkToFit="1"/>
    </xf>
    <xf numFmtId="0" fontId="8" fillId="0" borderId="104" xfId="1" applyBorder="1" applyAlignment="1" applyProtection="1">
      <alignment horizontal="left" vertical="center" wrapText="1"/>
    </xf>
    <xf numFmtId="0" fontId="95" fillId="18" borderId="0" xfId="0" applyFont="1" applyFill="1" applyAlignment="1">
      <alignment horizontal="center" vertical="center" wrapText="1"/>
    </xf>
    <xf numFmtId="0" fontId="140" fillId="18" borderId="0" xfId="0" applyFont="1" applyFill="1" applyAlignment="1">
      <alignment vertical="center" wrapText="1"/>
    </xf>
    <xf numFmtId="0" fontId="24" fillId="18" borderId="0" xfId="19" applyFont="1" applyFill="1" applyAlignment="1">
      <alignment horizontal="left" vertical="center"/>
    </xf>
    <xf numFmtId="0" fontId="108" fillId="18" borderId="108" xfId="0" applyFont="1" applyFill="1" applyBorder="1" applyAlignment="1">
      <alignment horizontal="left" vertical="center"/>
    </xf>
    <xf numFmtId="0" fontId="142" fillId="22" borderId="97" xfId="2" applyFont="1" applyFill="1" applyBorder="1" applyAlignment="1">
      <alignment horizontal="center" vertical="center" wrapText="1"/>
    </xf>
    <xf numFmtId="0" fontId="116" fillId="0" borderId="0" xfId="2" applyFont="1" applyAlignment="1">
      <alignment vertical="top" wrapText="1"/>
    </xf>
    <xf numFmtId="0" fontId="143" fillId="0" borderId="0" xfId="0" applyFont="1">
      <alignment vertical="center"/>
    </xf>
    <xf numFmtId="0" fontId="84" fillId="20" borderId="95" xfId="1" applyFont="1" applyFill="1" applyBorder="1" applyAlignment="1" applyProtection="1">
      <alignment horizontal="center" vertical="center"/>
    </xf>
    <xf numFmtId="0" fontId="8" fillId="0" borderId="0" xfId="1" applyAlignment="1" applyProtection="1">
      <alignment horizontal="left" vertical="center" wrapText="1"/>
    </xf>
    <xf numFmtId="0" fontId="6" fillId="0" borderId="106" xfId="2" applyBorder="1">
      <alignment vertical="center"/>
    </xf>
    <xf numFmtId="0" fontId="126" fillId="0" borderId="109" xfId="1" applyFont="1" applyFill="1" applyBorder="1" applyAlignment="1" applyProtection="1">
      <alignment vertical="top" wrapText="1"/>
    </xf>
    <xf numFmtId="0" fontId="8" fillId="0" borderId="111" xfId="1" applyBorder="1" applyAlignment="1" applyProtection="1">
      <alignment horizontal="left" vertical="center" wrapText="1"/>
    </xf>
    <xf numFmtId="0" fontId="8" fillId="0" borderId="110" xfId="1" applyFill="1" applyBorder="1" applyAlignment="1" applyProtection="1">
      <alignment vertical="center" wrapText="1"/>
    </xf>
    <xf numFmtId="0" fontId="116" fillId="0" borderId="112" xfId="1" applyFont="1" applyFill="1" applyBorder="1" applyAlignment="1" applyProtection="1">
      <alignment horizontal="left" vertical="top" wrapText="1"/>
    </xf>
    <xf numFmtId="0" fontId="8" fillId="0" borderId="113" xfId="1" applyBorder="1" applyAlignment="1" applyProtection="1">
      <alignment vertical="center" wrapText="1"/>
    </xf>
    <xf numFmtId="0" fontId="117" fillId="0" borderId="114" xfId="1" applyFont="1" applyFill="1" applyBorder="1" applyAlignment="1" applyProtection="1">
      <alignment horizontal="left" vertical="top" wrapText="1"/>
    </xf>
    <xf numFmtId="0" fontId="8" fillId="0" borderId="115" xfId="1" applyFill="1" applyBorder="1" applyAlignment="1" applyProtection="1">
      <alignment horizontal="left" vertical="center" wrapText="1"/>
    </xf>
    <xf numFmtId="0" fontId="84" fillId="22" borderId="116" xfId="2" applyFont="1" applyFill="1" applyBorder="1" applyAlignment="1">
      <alignment horizontal="center" vertical="center"/>
    </xf>
    <xf numFmtId="14" fontId="84" fillId="22" borderId="80" xfId="2" applyNumberFormat="1" applyFont="1" applyFill="1" applyBorder="1" applyAlignment="1">
      <alignment horizontal="center" vertical="center"/>
    </xf>
    <xf numFmtId="0" fontId="11" fillId="0" borderId="121" xfId="17" applyFont="1" applyBorder="1" applyAlignment="1">
      <alignment horizontal="center" vertical="center" shrinkToFit="1"/>
    </xf>
    <xf numFmtId="0" fontId="48" fillId="0" borderId="122" xfId="17" applyFont="1" applyBorder="1" applyAlignment="1">
      <alignment vertical="center" shrinkToFit="1"/>
    </xf>
    <xf numFmtId="0" fontId="48" fillId="10" borderId="126" xfId="17" applyFont="1" applyFill="1" applyBorder="1" applyAlignment="1">
      <alignment horizontal="center" vertical="center"/>
    </xf>
    <xf numFmtId="0" fontId="48" fillId="0" borderId="122" xfId="17" applyFont="1" applyBorder="1" applyAlignment="1">
      <alignment horizontal="center" vertical="center"/>
    </xf>
    <xf numFmtId="0" fontId="90" fillId="18" borderId="129" xfId="17" applyFont="1" applyFill="1" applyBorder="1" applyAlignment="1">
      <alignment horizontal="center" vertical="center" wrapText="1"/>
    </xf>
    <xf numFmtId="14" fontId="90" fillId="18" borderId="130" xfId="17" applyNumberFormat="1" applyFont="1" applyFill="1" applyBorder="1" applyAlignment="1">
      <alignment horizontal="center" vertical="center"/>
    </xf>
    <xf numFmtId="0" fontId="12" fillId="0" borderId="132" xfId="2" applyFont="1" applyBorder="1" applyAlignment="1">
      <alignment horizontal="center" vertical="center" wrapText="1"/>
    </xf>
    <xf numFmtId="14" fontId="35" fillId="18" borderId="130" xfId="17" applyNumberFormat="1" applyFont="1" applyFill="1" applyBorder="1" applyAlignment="1">
      <alignment horizontal="center" vertical="center"/>
    </xf>
    <xf numFmtId="0" fontId="12" fillId="0" borderId="133" xfId="2" applyFont="1" applyBorder="1" applyAlignment="1">
      <alignment horizontal="center" vertical="center" wrapText="1"/>
    </xf>
    <xf numFmtId="14" fontId="90" fillId="18" borderId="130" xfId="17" applyNumberFormat="1" applyFont="1" applyFill="1" applyBorder="1" applyAlignment="1">
      <alignment horizontal="center" vertical="center" wrapText="1"/>
    </xf>
    <xf numFmtId="0" fontId="12" fillId="0" borderId="134" xfId="2" applyFont="1" applyBorder="1" applyAlignment="1">
      <alignment horizontal="center" vertical="center" wrapText="1"/>
    </xf>
    <xf numFmtId="14" fontId="12" fillId="18" borderId="130" xfId="17" applyNumberFormat="1" applyFont="1" applyFill="1" applyBorder="1" applyAlignment="1">
      <alignment horizontal="center" vertical="center" wrapText="1"/>
    </xf>
    <xf numFmtId="0" fontId="12" fillId="0" borderId="135" xfId="2" applyFont="1" applyBorder="1" applyAlignment="1">
      <alignment horizontal="center" vertical="center" wrapText="1"/>
    </xf>
    <xf numFmtId="0" fontId="35" fillId="18" borderId="129" xfId="17" applyFont="1" applyFill="1" applyBorder="1" applyAlignment="1">
      <alignment horizontal="center" vertical="center" wrapText="1"/>
    </xf>
    <xf numFmtId="0" fontId="12" fillId="0" borderId="132" xfId="2" applyFont="1" applyBorder="1" applyAlignment="1">
      <alignment horizontal="center" vertical="center"/>
    </xf>
    <xf numFmtId="0" fontId="12" fillId="5" borderId="135" xfId="2" applyFont="1" applyFill="1" applyBorder="1" applyAlignment="1">
      <alignment horizontal="center" vertical="center" wrapText="1"/>
    </xf>
    <xf numFmtId="14" fontId="21" fillId="18" borderId="130" xfId="17" applyNumberFormat="1" applyFont="1" applyFill="1" applyBorder="1" applyAlignment="1">
      <alignment horizontal="center" vertical="center"/>
    </xf>
    <xf numFmtId="0" fontId="12" fillId="0" borderId="137" xfId="2" applyFont="1" applyBorder="1" applyAlignment="1">
      <alignment horizontal="center" vertical="center" wrapText="1"/>
    </xf>
    <xf numFmtId="0" fontId="1" fillId="18" borderId="138" xfId="17" applyFill="1" applyBorder="1" applyAlignment="1">
      <alignment horizontal="center" vertical="center" wrapText="1"/>
    </xf>
    <xf numFmtId="0" fontId="55" fillId="3" borderId="139" xfId="17" applyFont="1" applyFill="1" applyBorder="1" applyAlignment="1">
      <alignment horizontal="center" vertical="center" wrapText="1"/>
    </xf>
    <xf numFmtId="0" fontId="7" fillId="3" borderId="140" xfId="17" applyFont="1" applyFill="1" applyBorder="1" applyAlignment="1">
      <alignment horizontal="center" vertical="center" wrapText="1"/>
    </xf>
    <xf numFmtId="0" fontId="7" fillId="24" borderId="140" xfId="17" applyFont="1" applyFill="1" applyBorder="1" applyAlignment="1">
      <alignment horizontal="center" vertical="center" wrapText="1"/>
    </xf>
    <xf numFmtId="0" fontId="13" fillId="3" borderId="140" xfId="17" applyFont="1" applyFill="1" applyBorder="1" applyAlignment="1">
      <alignment horizontal="center" vertical="center" wrapText="1"/>
    </xf>
    <xf numFmtId="0" fontId="57" fillId="3" borderId="140" xfId="17" applyFont="1" applyFill="1" applyBorder="1" applyAlignment="1">
      <alignment horizontal="center" vertical="center" wrapText="1"/>
    </xf>
    <xf numFmtId="0" fontId="7" fillId="3" borderId="142" xfId="17" applyFont="1" applyFill="1" applyBorder="1" applyAlignment="1">
      <alignment horizontal="center" vertical="center" wrapText="1"/>
    </xf>
    <xf numFmtId="176" fontId="58" fillId="3" borderId="146" xfId="17" applyNumberFormat="1" applyFont="1" applyFill="1" applyBorder="1" applyAlignment="1">
      <alignment horizontal="center" vertical="center" wrapText="1"/>
    </xf>
    <xf numFmtId="0" fontId="58" fillId="3" borderId="146" xfId="17" applyFont="1" applyFill="1" applyBorder="1" applyAlignment="1">
      <alignment horizontal="left" vertical="center" wrapText="1"/>
    </xf>
    <xf numFmtId="176" fontId="58" fillId="11" borderId="147" xfId="17" applyNumberFormat="1" applyFont="1" applyFill="1" applyBorder="1" applyAlignment="1">
      <alignment horizontal="center" vertical="center" wrapText="1"/>
    </xf>
    <xf numFmtId="0" fontId="58" fillId="11" borderId="147" xfId="17" applyFont="1" applyFill="1" applyBorder="1" applyAlignment="1">
      <alignment horizontal="left" vertical="center" wrapText="1"/>
    </xf>
    <xf numFmtId="0" fontId="48" fillId="18" borderId="121" xfId="16" applyFont="1" applyFill="1" applyBorder="1">
      <alignment vertical="center"/>
    </xf>
    <xf numFmtId="0" fontId="62" fillId="12" borderId="148" xfId="17" applyFont="1" applyFill="1" applyBorder="1" applyAlignment="1">
      <alignment horizontal="center" vertical="center" wrapText="1"/>
    </xf>
    <xf numFmtId="176" fontId="60" fillId="12" borderId="148" xfId="17" applyNumberFormat="1" applyFont="1" applyFill="1" applyBorder="1" applyAlignment="1">
      <alignment horizontal="center" vertical="center" wrapText="1"/>
    </xf>
    <xf numFmtId="181" fontId="62" fillId="9" borderId="148" xfId="0" applyNumberFormat="1" applyFont="1" applyFill="1" applyBorder="1" applyAlignment="1">
      <alignment horizontal="center" vertical="center"/>
    </xf>
    <xf numFmtId="0" fontId="62" fillId="12" borderId="149" xfId="17" applyFont="1" applyFill="1" applyBorder="1" applyAlignment="1">
      <alignment horizontal="center" vertical="center" wrapText="1"/>
    </xf>
    <xf numFmtId="182" fontId="64" fillId="12" borderId="150" xfId="17" applyNumberFormat="1" applyFont="1" applyFill="1" applyBorder="1" applyAlignment="1">
      <alignment horizontal="center" vertical="center" wrapText="1"/>
    </xf>
    <xf numFmtId="0" fontId="17" fillId="22" borderId="139" xfId="2" applyFont="1" applyFill="1" applyBorder="1" applyAlignment="1">
      <alignment horizontal="center" vertical="center" wrapText="1"/>
    </xf>
    <xf numFmtId="0" fontId="30" fillId="20" borderId="151" xfId="2" applyFont="1" applyFill="1" applyBorder="1" applyAlignment="1">
      <alignment horizontal="center" vertical="center" wrapText="1"/>
    </xf>
    <xf numFmtId="0" fontId="144" fillId="20" borderId="151" xfId="2" applyFont="1" applyFill="1" applyBorder="1" applyAlignment="1">
      <alignment horizontal="center" vertical="center" wrapText="1"/>
    </xf>
    <xf numFmtId="0" fontId="131" fillId="20" borderId="151" xfId="2" applyFont="1" applyFill="1" applyBorder="1" applyAlignment="1">
      <alignment horizontal="center" vertical="center" wrapText="1"/>
    </xf>
    <xf numFmtId="0" fontId="6" fillId="0" borderId="152" xfId="2" applyBorder="1" applyAlignment="1">
      <alignment vertical="top" wrapText="1"/>
    </xf>
    <xf numFmtId="0" fontId="6" fillId="0" borderId="153" xfId="2" applyBorder="1" applyAlignment="1">
      <alignment vertical="top" wrapText="1"/>
    </xf>
    <xf numFmtId="0" fontId="6" fillId="13" borderId="152" xfId="2" applyFill="1" applyBorder="1" applyAlignment="1">
      <alignment vertical="top" wrapText="1"/>
    </xf>
    <xf numFmtId="0" fontId="6" fillId="2" borderId="152" xfId="2" applyFill="1" applyBorder="1" applyAlignment="1">
      <alignment vertical="top" wrapText="1"/>
    </xf>
    <xf numFmtId="0" fontId="6" fillId="2" borderId="157" xfId="2" applyFill="1" applyBorder="1" applyAlignment="1">
      <alignment vertical="top" wrapText="1"/>
    </xf>
    <xf numFmtId="0" fontId="1" fillId="2" borderId="154" xfId="2" applyFont="1" applyFill="1" applyBorder="1" applyAlignment="1">
      <alignment vertical="top" wrapText="1"/>
    </xf>
    <xf numFmtId="0" fontId="97" fillId="2" borderId="157" xfId="2" applyFont="1" applyFill="1" applyBorder="1" applyAlignment="1">
      <alignment vertical="top" wrapText="1"/>
    </xf>
    <xf numFmtId="0" fontId="6" fillId="3" borderId="152" xfId="2" applyFill="1" applyBorder="1">
      <alignment vertical="center"/>
    </xf>
    <xf numFmtId="0" fontId="1" fillId="3" borderId="158" xfId="2" applyFont="1" applyFill="1" applyBorder="1" applyAlignment="1">
      <alignment vertical="top" wrapText="1"/>
    </xf>
    <xf numFmtId="0" fontId="0" fillId="20" borderId="152" xfId="0" applyFill="1" applyBorder="1" applyAlignment="1">
      <alignment vertical="top" wrapText="1"/>
    </xf>
    <xf numFmtId="0" fontId="6" fillId="14" borderId="152" xfId="2" applyFill="1" applyBorder="1">
      <alignment vertical="center"/>
    </xf>
    <xf numFmtId="0" fontId="17" fillId="3" borderId="159" xfId="2" applyFont="1" applyFill="1" applyBorder="1" applyAlignment="1">
      <alignment horizontal="center" vertical="center" wrapText="1"/>
    </xf>
    <xf numFmtId="0" fontId="88" fillId="20" borderId="160" xfId="2" applyFont="1" applyFill="1" applyBorder="1" applyAlignment="1">
      <alignment horizontal="center" vertical="center"/>
    </xf>
    <xf numFmtId="14" fontId="88" fillId="20" borderId="161" xfId="2" applyNumberFormat="1" applyFont="1" applyFill="1" applyBorder="1" applyAlignment="1">
      <alignment horizontal="center" vertical="center"/>
    </xf>
    <xf numFmtId="0" fontId="21" fillId="4" borderId="166" xfId="2" applyFont="1" applyFill="1" applyBorder="1" applyAlignment="1">
      <alignment horizontal="center" vertical="center" wrapText="1"/>
    </xf>
    <xf numFmtId="0" fontId="21" fillId="4" borderId="167" xfId="2" applyFont="1" applyFill="1" applyBorder="1" applyAlignment="1">
      <alignment horizontal="center" vertical="center" wrapText="1"/>
    </xf>
    <xf numFmtId="0" fontId="21" fillId="20" borderId="166" xfId="2" applyFont="1" applyFill="1" applyBorder="1" applyAlignment="1">
      <alignment horizontal="center" vertical="center" wrapText="1"/>
    </xf>
    <xf numFmtId="0" fontId="21" fillId="26" borderId="166" xfId="2" applyFont="1" applyFill="1" applyBorder="1" applyAlignment="1">
      <alignment horizontal="center" vertical="center" wrapText="1"/>
    </xf>
    <xf numFmtId="0" fontId="21" fillId="4" borderId="168" xfId="2" applyFont="1" applyFill="1" applyBorder="1" applyAlignment="1">
      <alignment horizontal="center" vertical="center" wrapText="1"/>
    </xf>
    <xf numFmtId="0" fontId="21" fillId="4" borderId="169" xfId="2" applyFont="1" applyFill="1" applyBorder="1" applyAlignment="1">
      <alignment horizontal="center" vertical="center" wrapText="1"/>
    </xf>
    <xf numFmtId="177" fontId="21" fillId="20" borderId="126" xfId="2" applyNumberFormat="1" applyFont="1" applyFill="1" applyBorder="1" applyAlignment="1">
      <alignment horizontal="center" vertical="center" shrinkToFit="1"/>
    </xf>
    <xf numFmtId="0" fontId="22" fillId="18" borderId="170" xfId="2" applyFont="1" applyFill="1" applyBorder="1" applyAlignment="1">
      <alignment horizontal="center" vertical="center" wrapText="1"/>
    </xf>
    <xf numFmtId="0" fontId="22" fillId="18" borderId="126" xfId="2" applyFont="1" applyFill="1" applyBorder="1" applyAlignment="1">
      <alignment horizontal="center" vertical="center" wrapText="1"/>
    </xf>
    <xf numFmtId="0" fontId="21" fillId="18" borderId="170" xfId="2" applyFont="1" applyFill="1" applyBorder="1" applyAlignment="1">
      <alignment horizontal="center" vertical="center" wrapText="1"/>
    </xf>
    <xf numFmtId="177" fontId="21" fillId="18" borderId="126" xfId="2" applyNumberFormat="1" applyFont="1" applyFill="1" applyBorder="1" applyAlignment="1">
      <alignment horizontal="center" vertical="center" shrinkToFit="1"/>
    </xf>
    <xf numFmtId="0" fontId="21" fillId="31" borderId="170" xfId="2" applyFont="1" applyFill="1" applyBorder="1" applyAlignment="1">
      <alignment horizontal="center" vertical="center" wrapText="1"/>
    </xf>
    <xf numFmtId="0" fontId="21" fillId="18" borderId="137" xfId="2" applyFont="1" applyFill="1" applyBorder="1" applyAlignment="1">
      <alignment horizontal="left" vertical="center"/>
    </xf>
    <xf numFmtId="0" fontId="21" fillId="18" borderId="171" xfId="2" applyFont="1" applyFill="1" applyBorder="1" applyAlignment="1">
      <alignment horizontal="center" vertical="center" wrapText="1"/>
    </xf>
    <xf numFmtId="177" fontId="21" fillId="18" borderId="171" xfId="2" applyNumberFormat="1" applyFont="1" applyFill="1" applyBorder="1" applyAlignment="1">
      <alignment horizontal="center" vertical="center" shrinkToFit="1"/>
    </xf>
    <xf numFmtId="0" fontId="21" fillId="0" borderId="171" xfId="2" applyFont="1" applyBorder="1" applyAlignment="1">
      <alignment horizontal="center" vertical="center"/>
    </xf>
    <xf numFmtId="177" fontId="35" fillId="18" borderId="171" xfId="2" applyNumberFormat="1" applyFont="1" applyFill="1" applyBorder="1" applyAlignment="1">
      <alignment horizontal="center" vertical="center" wrapText="1"/>
    </xf>
    <xf numFmtId="0" fontId="21" fillId="33" borderId="171" xfId="2" applyFont="1" applyFill="1" applyBorder="1" applyAlignment="1">
      <alignment horizontal="center" vertical="center" wrapText="1"/>
    </xf>
    <xf numFmtId="177" fontId="21" fillId="33" borderId="171" xfId="2" applyNumberFormat="1" applyFont="1" applyFill="1" applyBorder="1" applyAlignment="1">
      <alignment horizontal="center" vertical="center" shrinkToFit="1"/>
    </xf>
    <xf numFmtId="177" fontId="21" fillId="31" borderId="171" xfId="2" applyNumberFormat="1" applyFont="1" applyFill="1" applyBorder="1" applyAlignment="1">
      <alignment horizontal="center" vertical="center" shrinkToFit="1"/>
    </xf>
    <xf numFmtId="0" fontId="6" fillId="31" borderId="171" xfId="2" applyFill="1" applyBorder="1" applyAlignment="1">
      <alignment horizontal="center" vertical="center"/>
    </xf>
    <xf numFmtId="177" fontId="1" fillId="18" borderId="171" xfId="2" applyNumberFormat="1" applyFont="1" applyFill="1" applyBorder="1" applyAlignment="1">
      <alignment horizontal="center" vertical="center" wrapText="1"/>
    </xf>
    <xf numFmtId="0" fontId="21" fillId="18" borderId="170" xfId="2" applyFont="1" applyFill="1" applyBorder="1" applyAlignment="1">
      <alignment horizontal="left" vertical="center"/>
    </xf>
    <xf numFmtId="0" fontId="21" fillId="33" borderId="170" xfId="2" applyFont="1" applyFill="1" applyBorder="1" applyAlignment="1">
      <alignment horizontal="left" vertical="center"/>
    </xf>
    <xf numFmtId="177" fontId="87" fillId="33" borderId="170" xfId="2" applyNumberFormat="1" applyFont="1" applyFill="1" applyBorder="1" applyAlignment="1">
      <alignment horizontal="center" vertical="center" shrinkToFit="1"/>
    </xf>
    <xf numFmtId="177" fontId="127" fillId="33" borderId="170" xfId="2" applyNumberFormat="1" applyFont="1" applyFill="1" applyBorder="1" applyAlignment="1">
      <alignment horizontal="center" vertical="center" wrapText="1"/>
    </xf>
    <xf numFmtId="0" fontId="21" fillId="18" borderId="172" xfId="2" applyFont="1" applyFill="1" applyBorder="1" applyAlignment="1">
      <alignment horizontal="left" vertical="center"/>
    </xf>
    <xf numFmtId="0" fontId="98" fillId="18" borderId="170" xfId="0" applyFont="1" applyFill="1" applyBorder="1" applyAlignment="1">
      <alignment horizontal="center" vertical="center" wrapText="1"/>
    </xf>
    <xf numFmtId="0" fontId="98" fillId="22" borderId="170" xfId="0" applyFont="1" applyFill="1" applyBorder="1" applyAlignment="1">
      <alignment horizontal="center" vertical="center" wrapText="1"/>
    </xf>
    <xf numFmtId="177" fontId="99" fillId="18" borderId="170" xfId="2" applyNumberFormat="1" applyFont="1" applyFill="1" applyBorder="1" applyAlignment="1">
      <alignment horizontal="center" vertical="center" shrinkToFit="1"/>
    </xf>
    <xf numFmtId="177" fontId="6" fillId="18" borderId="170" xfId="2" applyNumberFormat="1" applyFill="1" applyBorder="1" applyAlignment="1">
      <alignment horizontal="center" vertical="center" shrinkToFit="1"/>
    </xf>
    <xf numFmtId="177" fontId="6" fillId="22" borderId="170" xfId="2" applyNumberFormat="1" applyFill="1" applyBorder="1" applyAlignment="1">
      <alignment horizontal="center" vertical="center" shrinkToFit="1"/>
    </xf>
    <xf numFmtId="177" fontId="12" fillId="18" borderId="170" xfId="2" applyNumberFormat="1" applyFont="1" applyFill="1" applyBorder="1" applyAlignment="1">
      <alignment horizontal="center" vertical="center" shrinkToFit="1"/>
    </xf>
    <xf numFmtId="0" fontId="21" fillId="5" borderId="172" xfId="2" applyFont="1" applyFill="1" applyBorder="1" applyAlignment="1">
      <alignment horizontal="left" vertical="center"/>
    </xf>
    <xf numFmtId="177" fontId="12" fillId="29" borderId="173" xfId="2" applyNumberFormat="1" applyFont="1" applyFill="1" applyBorder="1" applyAlignment="1">
      <alignment horizontal="center" vertical="center" wrapText="1"/>
    </xf>
    <xf numFmtId="0" fontId="21" fillId="0" borderId="170" xfId="2" applyFont="1" applyBorder="1" applyAlignment="1">
      <alignment horizontal="left" vertical="center"/>
    </xf>
    <xf numFmtId="177" fontId="6" fillId="0" borderId="170" xfId="2" applyNumberFormat="1" applyBorder="1" applyAlignment="1">
      <alignment horizontal="center" vertical="center" shrinkToFit="1"/>
    </xf>
    <xf numFmtId="177" fontId="6" fillId="5" borderId="170" xfId="2" applyNumberFormat="1" applyFill="1" applyBorder="1" applyAlignment="1">
      <alignment horizontal="center" vertical="center" shrinkToFit="1"/>
    </xf>
    <xf numFmtId="177" fontId="6" fillId="21" borderId="170" xfId="2" applyNumberFormat="1" applyFill="1" applyBorder="1" applyAlignment="1">
      <alignment horizontal="center" vertical="center" shrinkToFit="1"/>
    </xf>
    <xf numFmtId="177" fontId="12" fillId="0" borderId="170" xfId="2" applyNumberFormat="1" applyFont="1" applyBorder="1" applyAlignment="1">
      <alignment horizontal="center" vertical="center" shrinkToFit="1"/>
    </xf>
    <xf numFmtId="177" fontId="10" fillId="0" borderId="170" xfId="2" applyNumberFormat="1" applyFont="1" applyBorder="1" applyAlignment="1">
      <alignment horizontal="center" vertical="center" shrinkToFit="1"/>
    </xf>
    <xf numFmtId="177" fontId="12" fillId="29" borderId="170" xfId="2" applyNumberFormat="1" applyFont="1" applyFill="1" applyBorder="1" applyAlignment="1">
      <alignment horizontal="center" vertical="center" shrinkToFit="1"/>
    </xf>
    <xf numFmtId="0" fontId="21" fillId="5" borderId="170" xfId="2" applyFont="1" applyFill="1" applyBorder="1" applyAlignment="1">
      <alignment horizontal="left" vertical="center"/>
    </xf>
    <xf numFmtId="177" fontId="6" fillId="6" borderId="170" xfId="2" applyNumberFormat="1" applyFill="1" applyBorder="1" applyAlignment="1">
      <alignment horizontal="center" vertical="center" shrinkToFit="1"/>
    </xf>
    <xf numFmtId="177" fontId="6" fillId="2" borderId="170" xfId="2" applyNumberFormat="1" applyFill="1" applyBorder="1" applyAlignment="1">
      <alignment horizontal="center" vertical="center" shrinkToFit="1"/>
    </xf>
    <xf numFmtId="177" fontId="12" fillId="7" borderId="170" xfId="2" applyNumberFormat="1" applyFont="1" applyFill="1" applyBorder="1" applyAlignment="1">
      <alignment horizontal="center" vertical="center" shrinkToFit="1"/>
    </xf>
    <xf numFmtId="0" fontId="0" fillId="0" borderId="170" xfId="0" applyBorder="1" applyAlignment="1">
      <alignment horizontal="center" vertical="center" wrapText="1"/>
    </xf>
    <xf numFmtId="0" fontId="0" fillId="2" borderId="170" xfId="0" applyFill="1" applyBorder="1" applyAlignment="1">
      <alignment horizontal="center" vertical="center" wrapText="1"/>
    </xf>
    <xf numFmtId="0" fontId="1" fillId="0" borderId="170" xfId="0" applyFont="1" applyBorder="1" applyAlignment="1">
      <alignment horizontal="center" vertical="center" wrapText="1"/>
    </xf>
    <xf numFmtId="0" fontId="6" fillId="5" borderId="170" xfId="2" applyFill="1" applyBorder="1" applyAlignment="1">
      <alignment horizontal="center" vertical="center" wrapText="1"/>
    </xf>
    <xf numFmtId="0" fontId="6" fillId="0" borderId="170" xfId="2" applyBorder="1" applyAlignment="1">
      <alignment horizontal="center" vertical="center"/>
    </xf>
    <xf numFmtId="177" fontId="1" fillId="0" borderId="170" xfId="2" applyNumberFormat="1" applyFont="1" applyBorder="1" applyAlignment="1">
      <alignment horizontal="center" vertical="center" shrinkToFit="1"/>
    </xf>
    <xf numFmtId="0" fontId="21" fillId="5" borderId="172" xfId="2" applyFont="1" applyFill="1" applyBorder="1" applyAlignment="1">
      <alignment horizontal="center" vertical="center"/>
    </xf>
    <xf numFmtId="177" fontId="6" fillId="5" borderId="170" xfId="2" applyNumberFormat="1" applyFill="1" applyBorder="1" applyAlignment="1">
      <alignment horizontal="center" vertical="center" wrapText="1"/>
    </xf>
    <xf numFmtId="177" fontId="6" fillId="0" borderId="170" xfId="2" applyNumberFormat="1" applyBorder="1" applyAlignment="1">
      <alignment horizontal="center" vertical="center" wrapText="1"/>
    </xf>
    <xf numFmtId="177" fontId="6" fillId="6" borderId="170" xfId="2" applyNumberFormat="1" applyFill="1" applyBorder="1" applyAlignment="1">
      <alignment horizontal="center" vertical="center" wrapText="1"/>
    </xf>
    <xf numFmtId="0" fontId="6" fillId="0" borderId="170" xfId="2" applyBorder="1" applyAlignment="1">
      <alignment horizontal="center" vertical="center" wrapText="1"/>
    </xf>
    <xf numFmtId="177" fontId="12" fillId="0" borderId="170" xfId="2" applyNumberFormat="1" applyFont="1" applyBorder="1" applyAlignment="1">
      <alignment horizontal="center" vertical="center" wrapText="1"/>
    </xf>
    <xf numFmtId="177" fontId="6" fillId="7" borderId="173" xfId="2" applyNumberFormat="1" applyFill="1" applyBorder="1" applyAlignment="1">
      <alignment horizontal="center" vertical="center" wrapText="1"/>
    </xf>
    <xf numFmtId="0" fontId="6" fillId="6" borderId="170" xfId="2" applyFill="1" applyBorder="1" applyAlignment="1">
      <alignment horizontal="center" vertical="center" wrapText="1"/>
    </xf>
    <xf numFmtId="177" fontId="6" fillId="0" borderId="173" xfId="2" applyNumberFormat="1" applyBorder="1" applyAlignment="1">
      <alignment horizontal="center" vertical="center" wrapText="1"/>
    </xf>
    <xf numFmtId="177" fontId="6" fillId="7" borderId="170" xfId="2" applyNumberFormat="1" applyFill="1" applyBorder="1" applyAlignment="1">
      <alignment horizontal="center" vertical="center" wrapText="1"/>
    </xf>
    <xf numFmtId="0" fontId="6" fillId="0" borderId="174" xfId="2" applyBorder="1" applyAlignment="1">
      <alignment horizontal="center" vertical="center" wrapText="1"/>
    </xf>
    <xf numFmtId="0" fontId="6" fillId="6" borderId="174" xfId="2" applyFill="1" applyBorder="1" applyAlignment="1">
      <alignment horizontal="center" vertical="center" wrapText="1"/>
    </xf>
    <xf numFmtId="177" fontId="6" fillId="0" borderId="175" xfId="2" applyNumberFormat="1" applyBorder="1" applyAlignment="1">
      <alignment horizontal="center" vertical="center" wrapText="1"/>
    </xf>
    <xf numFmtId="0" fontId="6" fillId="2" borderId="170" xfId="2" applyFill="1" applyBorder="1" applyAlignment="1">
      <alignment horizontal="center" vertical="center" wrapText="1"/>
    </xf>
    <xf numFmtId="0" fontId="69" fillId="5" borderId="180" xfId="2" applyFont="1" applyFill="1" applyBorder="1" applyAlignment="1">
      <alignment horizontal="center" vertical="center"/>
    </xf>
    <xf numFmtId="0" fontId="6" fillId="0" borderId="162" xfId="2" applyBorder="1">
      <alignment vertical="center"/>
    </xf>
    <xf numFmtId="0" fontId="94" fillId="25" borderId="184" xfId="2" applyFont="1" applyFill="1" applyBorder="1" applyAlignment="1">
      <alignment horizontal="center" vertical="center" wrapText="1"/>
    </xf>
    <xf numFmtId="0" fontId="103" fillId="25" borderId="185" xfId="2" applyFont="1" applyFill="1" applyBorder="1" applyAlignment="1">
      <alignment horizontal="left" vertical="center" shrinkToFit="1"/>
    </xf>
    <xf numFmtId="0" fontId="93" fillId="25" borderId="185" xfId="2" applyFont="1" applyFill="1" applyBorder="1" applyAlignment="1">
      <alignment horizontal="center" vertical="center"/>
    </xf>
    <xf numFmtId="0" fontId="93" fillId="25" borderId="186" xfId="2" applyFont="1" applyFill="1" applyBorder="1" applyAlignment="1">
      <alignment horizontal="center" vertical="center"/>
    </xf>
    <xf numFmtId="14" fontId="108" fillId="18" borderId="189" xfId="2" applyNumberFormat="1" applyFont="1" applyFill="1" applyBorder="1" applyAlignment="1">
      <alignment horizontal="left" vertical="center"/>
    </xf>
    <xf numFmtId="0" fontId="10" fillId="2" borderId="192" xfId="2" applyFont="1" applyFill="1" applyBorder="1" applyAlignment="1">
      <alignment horizontal="center" vertical="center"/>
    </xf>
    <xf numFmtId="0" fontId="8" fillId="0" borderId="194" xfId="1" applyFill="1" applyBorder="1" applyAlignment="1" applyProtection="1">
      <alignment vertical="center" wrapText="1"/>
    </xf>
    <xf numFmtId="0" fontId="116" fillId="0" borderId="193" xfId="1" applyFont="1" applyBorder="1" applyAlignment="1" applyProtection="1">
      <alignment horizontal="left" vertical="top" wrapText="1"/>
    </xf>
    <xf numFmtId="0" fontId="25" fillId="0" borderId="195" xfId="2" applyFont="1" applyBorder="1" applyAlignment="1">
      <alignment vertical="top" wrapText="1"/>
    </xf>
    <xf numFmtId="0" fontId="118" fillId="0" borderId="196" xfId="1" applyFont="1" applyFill="1" applyBorder="1" applyAlignment="1" applyProtection="1">
      <alignment horizontal="left" vertical="top" wrapText="1"/>
    </xf>
    <xf numFmtId="0" fontId="93" fillId="25" borderId="185" xfId="2" applyFont="1" applyFill="1" applyBorder="1" applyAlignment="1">
      <alignment horizontal="center" vertical="center" wrapText="1"/>
    </xf>
    <xf numFmtId="14" fontId="108" fillId="18" borderId="0" xfId="2" applyNumberFormat="1" applyFont="1" applyFill="1" applyAlignment="1">
      <alignment horizontal="left" vertical="center"/>
    </xf>
    <xf numFmtId="0" fontId="6" fillId="18" borderId="106" xfId="2" applyFill="1" applyBorder="1">
      <alignment vertical="center"/>
    </xf>
    <xf numFmtId="0" fontId="146" fillId="0" borderId="114" xfId="1" applyFont="1" applyFill="1" applyBorder="1" applyAlignment="1" applyProtection="1">
      <alignment horizontal="left" vertical="top" wrapText="1"/>
    </xf>
    <xf numFmtId="0" fontId="116" fillId="0" borderId="98" xfId="1" applyFont="1" applyBorder="1" applyAlignment="1" applyProtection="1">
      <alignment horizontal="left" vertical="top" wrapText="1"/>
    </xf>
    <xf numFmtId="14" fontId="18" fillId="3" borderId="3" xfId="2" applyNumberFormat="1" applyFont="1" applyFill="1" applyBorder="1" applyAlignment="1">
      <alignment horizontal="center" vertical="center" shrinkToFit="1"/>
    </xf>
    <xf numFmtId="14" fontId="25" fillId="3" borderId="3"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5" fillId="3" borderId="0" xfId="1" applyNumberFormat="1" applyFont="1" applyFill="1" applyBorder="1" applyAlignment="1" applyProtection="1">
      <alignment horizontal="center" vertical="center" wrapText="1" shrinkToFit="1"/>
    </xf>
    <xf numFmtId="14" fontId="12" fillId="18" borderId="130" xfId="17" applyNumberFormat="1" applyFont="1" applyFill="1" applyBorder="1" applyAlignment="1">
      <alignment horizontal="center" vertical="center"/>
    </xf>
    <xf numFmtId="0" fontId="147" fillId="20" borderId="151" xfId="2" applyFont="1" applyFill="1" applyBorder="1" applyAlignment="1">
      <alignment horizontal="center" vertical="center" wrapText="1"/>
    </xf>
    <xf numFmtId="0" fontId="85" fillId="0" borderId="106" xfId="2" applyFont="1" applyBorder="1" applyAlignment="1">
      <alignment vertical="center" shrinkToFit="1"/>
    </xf>
    <xf numFmtId="0" fontId="8" fillId="0" borderId="211" xfId="1" applyBorder="1" applyAlignment="1" applyProtection="1">
      <alignment horizontal="left" vertical="center" wrapText="1"/>
    </xf>
    <xf numFmtId="0" fontId="6" fillId="0" borderId="211" xfId="2" applyBorder="1">
      <alignment vertical="center"/>
    </xf>
    <xf numFmtId="0" fontId="21" fillId="37" borderId="170" xfId="2" applyFont="1" applyFill="1" applyBorder="1" applyAlignment="1">
      <alignment horizontal="center" vertical="center" wrapText="1"/>
    </xf>
    <xf numFmtId="0" fontId="33" fillId="20" borderId="95" xfId="1" applyFont="1" applyFill="1" applyBorder="1" applyAlignment="1" applyProtection="1">
      <alignment horizontal="center" vertical="center"/>
    </xf>
    <xf numFmtId="0" fontId="126" fillId="18" borderId="0" xfId="2" applyFont="1" applyFill="1" applyAlignment="1">
      <alignment horizontal="left" vertical="top" wrapText="1"/>
    </xf>
    <xf numFmtId="0" fontId="8" fillId="0" borderId="0" xfId="1" applyFill="1" applyBorder="1" applyAlignment="1" applyProtection="1">
      <alignment horizontal="left" vertical="top" wrapText="1"/>
    </xf>
    <xf numFmtId="14" fontId="88" fillId="20" borderId="95" xfId="2" applyNumberFormat="1" applyFont="1" applyFill="1" applyBorder="1" applyAlignment="1">
      <alignment horizontal="center" vertical="center" wrapText="1"/>
    </xf>
    <xf numFmtId="0" fontId="144" fillId="20" borderId="97" xfId="2" applyFont="1" applyFill="1" applyBorder="1" applyAlignment="1">
      <alignment horizontal="center" vertical="center" wrapText="1"/>
    </xf>
    <xf numFmtId="0" fontId="148" fillId="22" borderId="97" xfId="2" applyFont="1" applyFill="1" applyBorder="1" applyAlignment="1">
      <alignment horizontal="center" vertical="center" wrapText="1"/>
    </xf>
    <xf numFmtId="0" fontId="118" fillId="0" borderId="214" xfId="1" applyFont="1" applyFill="1" applyBorder="1" applyAlignment="1" applyProtection="1">
      <alignment horizontal="left" vertical="top" wrapText="1"/>
    </xf>
    <xf numFmtId="0" fontId="8" fillId="0" borderId="215" xfId="1" applyFill="1" applyBorder="1" applyAlignment="1" applyProtection="1">
      <alignment horizontal="left" vertical="top" wrapText="1"/>
    </xf>
    <xf numFmtId="0" fontId="6" fillId="0" borderId="215" xfId="2" applyBorder="1">
      <alignment vertical="center"/>
    </xf>
    <xf numFmtId="0" fontId="91" fillId="18" borderId="0" xfId="0" applyFont="1" applyFill="1" applyAlignment="1">
      <alignment horizontal="center" vertical="center" wrapText="1"/>
    </xf>
    <xf numFmtId="0" fontId="21" fillId="38" borderId="170" xfId="2" applyFont="1" applyFill="1" applyBorder="1" applyAlignment="1">
      <alignment horizontal="center" vertical="center" wrapText="1"/>
    </xf>
    <xf numFmtId="0" fontId="150" fillId="34" borderId="79" xfId="0" applyFont="1" applyFill="1" applyBorder="1" applyAlignment="1">
      <alignment horizontal="center" vertical="center" wrapText="1"/>
    </xf>
    <xf numFmtId="0" fontId="17" fillId="22" borderId="151" xfId="2" applyFont="1" applyFill="1" applyBorder="1" applyAlignment="1">
      <alignment horizontal="center" vertical="center" wrapText="1"/>
    </xf>
    <xf numFmtId="0" fontId="21" fillId="18" borderId="129" xfId="17" applyFont="1" applyFill="1" applyBorder="1" applyAlignment="1">
      <alignment horizontal="center" vertical="center" wrapText="1"/>
    </xf>
    <xf numFmtId="0" fontId="116" fillId="0" borderId="0" xfId="0" applyFont="1" applyAlignment="1">
      <alignment horizontal="left" vertical="top" wrapText="1"/>
    </xf>
    <xf numFmtId="0" fontId="0" fillId="0" borderId="216" xfId="0" applyBorder="1" applyAlignment="1">
      <alignment horizontal="center" vertical="center" wrapText="1"/>
    </xf>
    <xf numFmtId="177" fontId="21" fillId="22" borderId="216" xfId="2" applyNumberFormat="1" applyFont="1" applyFill="1" applyBorder="1" applyAlignment="1">
      <alignment horizontal="center" vertical="center" shrinkToFit="1"/>
    </xf>
    <xf numFmtId="177" fontId="21" fillId="18" borderId="216" xfId="2" applyNumberFormat="1" applyFont="1" applyFill="1" applyBorder="1" applyAlignment="1">
      <alignment horizontal="center" vertical="center" shrinkToFit="1"/>
    </xf>
    <xf numFmtId="0" fontId="82" fillId="0" borderId="170" xfId="0" applyFont="1" applyBorder="1" applyAlignment="1">
      <alignment horizontal="center" vertical="center" wrapText="1"/>
    </xf>
    <xf numFmtId="0" fontId="82" fillId="22" borderId="170" xfId="0" applyFont="1" applyFill="1" applyBorder="1" applyAlignment="1">
      <alignment horizontal="center" vertical="center" wrapText="1"/>
    </xf>
    <xf numFmtId="0" fontId="82" fillId="18" borderId="170" xfId="0" applyFont="1" applyFill="1" applyBorder="1" applyAlignment="1">
      <alignment horizontal="center" vertical="center" wrapText="1"/>
    </xf>
    <xf numFmtId="0" fontId="86" fillId="20" borderId="191" xfId="2" applyFont="1" applyFill="1" applyBorder="1" applyAlignment="1">
      <alignment horizontal="center" vertical="center" wrapText="1"/>
    </xf>
    <xf numFmtId="0" fontId="116" fillId="0" borderId="217" xfId="1" applyFont="1" applyFill="1" applyBorder="1" applyAlignment="1" applyProtection="1">
      <alignment vertical="top" wrapText="1"/>
    </xf>
    <xf numFmtId="14" fontId="84" fillId="20" borderId="220" xfId="1" applyNumberFormat="1" applyFont="1" applyFill="1" applyBorder="1" applyAlignment="1" applyProtection="1">
      <alignment horizontal="center" vertical="center" shrinkToFit="1"/>
    </xf>
    <xf numFmtId="14" fontId="84" fillId="20" borderId="220" xfId="2" applyNumberFormat="1" applyFont="1" applyFill="1" applyBorder="1" applyAlignment="1">
      <alignment horizontal="center" vertical="center" wrapText="1" shrinkToFit="1"/>
    </xf>
    <xf numFmtId="14" fontId="84" fillId="20" borderId="220" xfId="1" applyNumberFormat="1" applyFont="1" applyFill="1" applyBorder="1" applyAlignment="1" applyProtection="1">
      <alignment horizontal="center" vertical="center" wrapText="1"/>
    </xf>
    <xf numFmtId="0" fontId="8" fillId="0" borderId="221" xfId="1" applyBorder="1" applyAlignment="1" applyProtection="1">
      <alignment vertical="center"/>
    </xf>
    <xf numFmtId="0" fontId="82" fillId="36" borderId="170" xfId="0" applyFont="1" applyFill="1" applyBorder="1" applyAlignment="1">
      <alignment horizontal="center" vertical="center" wrapText="1"/>
    </xf>
    <xf numFmtId="0" fontId="30" fillId="20" borderId="97" xfId="1" applyFont="1" applyFill="1" applyBorder="1" applyAlignment="1" applyProtection="1">
      <alignment horizontal="center" vertical="center" wrapText="1"/>
    </xf>
    <xf numFmtId="0" fontId="21" fillId="18" borderId="222" xfId="2" applyFont="1" applyFill="1" applyBorder="1" applyAlignment="1">
      <alignment horizontal="center" vertical="center" wrapText="1"/>
    </xf>
    <xf numFmtId="177" fontId="48" fillId="18" borderId="126" xfId="2" applyNumberFormat="1" applyFont="1" applyFill="1" applyBorder="1" applyAlignment="1">
      <alignment horizontal="center" vertical="center" wrapText="1"/>
    </xf>
    <xf numFmtId="0" fontId="149" fillId="37" borderId="0" xfId="2" applyFont="1" applyFill="1">
      <alignment vertical="center"/>
    </xf>
    <xf numFmtId="0" fontId="109" fillId="20" borderId="223" xfId="2" applyFont="1" applyFill="1" applyBorder="1" applyAlignment="1">
      <alignment horizontal="center" vertical="center"/>
    </xf>
    <xf numFmtId="14" fontId="88" fillId="20" borderId="224" xfId="2" applyNumberFormat="1" applyFont="1" applyFill="1" applyBorder="1" applyAlignment="1">
      <alignment horizontal="center" vertical="center"/>
    </xf>
    <xf numFmtId="0" fontId="84" fillId="20" borderId="0" xfId="2" applyFont="1" applyFill="1" applyAlignment="1">
      <alignment horizontal="center" vertical="center"/>
    </xf>
    <xf numFmtId="14" fontId="84" fillId="20" borderId="88" xfId="2" applyNumberFormat="1" applyFont="1" applyFill="1" applyBorder="1">
      <alignment vertical="center"/>
    </xf>
    <xf numFmtId="0" fontId="84" fillId="20" borderId="204" xfId="2" applyFont="1" applyFill="1" applyBorder="1" applyAlignment="1">
      <alignment horizontal="center" vertical="center"/>
    </xf>
    <xf numFmtId="0" fontId="84" fillId="20" borderId="216" xfId="2" applyFont="1" applyFill="1" applyBorder="1" applyAlignment="1">
      <alignment horizontal="center" vertical="center"/>
    </xf>
    <xf numFmtId="14" fontId="84" fillId="20" borderId="204" xfId="2" applyNumberFormat="1" applyFont="1" applyFill="1" applyBorder="1" applyAlignment="1">
      <alignment horizontal="center" vertical="center"/>
    </xf>
    <xf numFmtId="14" fontId="84" fillId="20" borderId="205" xfId="2" applyNumberFormat="1" applyFont="1" applyFill="1" applyBorder="1" applyAlignment="1">
      <alignment horizontal="center" vertical="center"/>
    </xf>
    <xf numFmtId="14" fontId="84" fillId="20" borderId="216" xfId="2" applyNumberFormat="1" applyFont="1" applyFill="1" applyBorder="1" applyAlignment="1">
      <alignment horizontal="center" vertical="center"/>
    </xf>
    <xf numFmtId="0" fontId="33" fillId="18" borderId="226" xfId="2" applyFont="1" applyFill="1" applyBorder="1" applyAlignment="1">
      <alignment horizontal="left" vertical="top" wrapText="1"/>
    </xf>
    <xf numFmtId="0" fontId="8" fillId="18" borderId="225" xfId="1" applyFill="1" applyBorder="1" applyAlignment="1" applyProtection="1">
      <alignment horizontal="left" vertical="center" wrapText="1"/>
    </xf>
    <xf numFmtId="0" fontId="84" fillId="20" borderId="0" xfId="2" applyFont="1" applyFill="1" applyAlignment="1">
      <alignment horizontal="center" vertical="center" wrapText="1"/>
    </xf>
    <xf numFmtId="0" fontId="156" fillId="0" borderId="0" xfId="0" applyFont="1">
      <alignment vertical="center"/>
    </xf>
    <xf numFmtId="0" fontId="132" fillId="0" borderId="0" xfId="0" applyFont="1">
      <alignment vertical="center"/>
    </xf>
    <xf numFmtId="0" fontId="0" fillId="20" borderId="213" xfId="0" applyFill="1" applyBorder="1" applyAlignment="1">
      <alignment horizontal="center" vertical="center"/>
    </xf>
    <xf numFmtId="0" fontId="0" fillId="0" borderId="213" xfId="0" applyBorder="1" applyAlignment="1">
      <alignment horizontal="center" vertical="center"/>
    </xf>
    <xf numFmtId="0" fontId="0" fillId="18" borderId="213" xfId="0" applyFill="1" applyBorder="1" applyAlignment="1">
      <alignment horizontal="center" vertical="center"/>
    </xf>
    <xf numFmtId="0" fontId="0" fillId="0" borderId="48" xfId="0" applyBorder="1" applyAlignment="1">
      <alignment horizontal="center" vertical="center"/>
    </xf>
    <xf numFmtId="9" fontId="0" fillId="20" borderId="213" xfId="0" applyNumberFormat="1" applyFill="1" applyBorder="1" applyAlignment="1">
      <alignment horizontal="center" vertical="center"/>
    </xf>
    <xf numFmtId="9" fontId="0" fillId="0" borderId="213" xfId="0" applyNumberFormat="1" applyBorder="1" applyAlignment="1">
      <alignment horizontal="center" vertical="center"/>
    </xf>
    <xf numFmtId="9" fontId="0" fillId="18" borderId="213" xfId="0" applyNumberFormat="1" applyFill="1" applyBorder="1" applyAlignment="1">
      <alignment horizontal="center" vertical="center"/>
    </xf>
    <xf numFmtId="0" fontId="157" fillId="0" borderId="232" xfId="0" applyFont="1" applyBorder="1" applyAlignment="1">
      <alignment horizontal="center" vertical="center"/>
    </xf>
    <xf numFmtId="0" fontId="157" fillId="0" borderId="233" xfId="0" applyFont="1" applyBorder="1" applyAlignment="1">
      <alignment horizontal="center" vertical="center"/>
    </xf>
    <xf numFmtId="0" fontId="157" fillId="0" borderId="234" xfId="0" applyFont="1" applyBorder="1" applyAlignment="1">
      <alignment horizontal="center" vertical="center"/>
    </xf>
    <xf numFmtId="0" fontId="157" fillId="0" borderId="235" xfId="0" applyFont="1" applyBorder="1" applyAlignment="1">
      <alignment horizontal="center" vertical="center"/>
    </xf>
    <xf numFmtId="0" fontId="157" fillId="0" borderId="236" xfId="0" applyFont="1" applyBorder="1" applyAlignment="1">
      <alignment horizontal="center" vertical="center"/>
    </xf>
    <xf numFmtId="0" fontId="157" fillId="0" borderId="237" xfId="0" applyFont="1" applyBorder="1" applyAlignment="1">
      <alignment horizontal="center" vertical="center"/>
    </xf>
    <xf numFmtId="0" fontId="157" fillId="0" borderId="238" xfId="0" applyFont="1" applyBorder="1" applyAlignment="1">
      <alignment horizontal="center" vertical="center"/>
    </xf>
    <xf numFmtId="0" fontId="157" fillId="0" borderId="239" xfId="0" applyFont="1" applyBorder="1" applyAlignment="1">
      <alignment horizontal="center" vertical="center"/>
    </xf>
    <xf numFmtId="0" fontId="0" fillId="0" borderId="240" xfId="0" applyBorder="1" applyAlignment="1">
      <alignment horizontal="center" vertical="center"/>
    </xf>
    <xf numFmtId="0" fontId="0" fillId="0" borderId="241" xfId="0" applyBorder="1" applyAlignment="1">
      <alignment horizontal="center" vertical="center"/>
    </xf>
    <xf numFmtId="0" fontId="0" fillId="0" borderId="242" xfId="0" applyBorder="1" applyAlignment="1">
      <alignment horizontal="center" vertical="center"/>
    </xf>
    <xf numFmtId="0" fontId="0" fillId="0" borderId="243" xfId="0" applyBorder="1" applyAlignment="1">
      <alignment horizontal="center" vertical="center"/>
    </xf>
    <xf numFmtId="0" fontId="0" fillId="0" borderId="244" xfId="0" applyBorder="1" applyAlignment="1">
      <alignment horizontal="center" vertical="center"/>
    </xf>
    <xf numFmtId="0" fontId="158" fillId="0" borderId="232" xfId="0" applyFont="1" applyBorder="1" applyAlignment="1">
      <alignment horizontal="center" vertical="center"/>
    </xf>
    <xf numFmtId="0" fontId="158" fillId="0" borderId="233" xfId="0" applyFont="1" applyBorder="1" applyAlignment="1">
      <alignment horizontal="center" vertical="center"/>
    </xf>
    <xf numFmtId="0" fontId="158" fillId="0" borderId="234" xfId="0" applyFont="1" applyBorder="1" applyAlignment="1">
      <alignment horizontal="center" vertical="center"/>
    </xf>
    <xf numFmtId="0" fontId="158" fillId="0" borderId="235" xfId="0" applyFont="1" applyBorder="1" applyAlignment="1">
      <alignment horizontal="center" vertical="center"/>
    </xf>
    <xf numFmtId="9" fontId="0" fillId="0" borderId="243" xfId="0" applyNumberFormat="1" applyBorder="1" applyAlignment="1">
      <alignment horizontal="center" vertical="center"/>
    </xf>
    <xf numFmtId="9" fontId="0" fillId="0" borderId="241" xfId="0" applyNumberFormat="1" applyBorder="1" applyAlignment="1">
      <alignment horizontal="center" vertical="center"/>
    </xf>
    <xf numFmtId="9" fontId="0" fillId="0" borderId="242" xfId="0" applyNumberFormat="1" applyBorder="1" applyAlignment="1">
      <alignment horizontal="center" vertical="center"/>
    </xf>
    <xf numFmtId="9" fontId="0" fillId="0" borderId="244" xfId="0" applyNumberFormat="1" applyBorder="1" applyAlignment="1">
      <alignment horizontal="center" vertical="center"/>
    </xf>
    <xf numFmtId="0" fontId="0" fillId="5" borderId="0" xfId="0" applyFill="1">
      <alignment vertical="center"/>
    </xf>
    <xf numFmtId="0" fontId="128" fillId="18" borderId="0" xfId="0" applyFont="1" applyFill="1" applyAlignment="1">
      <alignment horizontal="center" vertical="center" wrapText="1"/>
    </xf>
    <xf numFmtId="0" fontId="12" fillId="20" borderId="0" xfId="1" applyFont="1" applyFill="1" applyAlignment="1" applyProtection="1">
      <alignment horizontal="center" vertical="center"/>
    </xf>
    <xf numFmtId="14" fontId="33" fillId="20" borderId="3" xfId="1" applyNumberFormat="1" applyFont="1" applyFill="1" applyBorder="1" applyAlignment="1" applyProtection="1">
      <alignment horizontal="center" vertical="center" shrinkToFit="1"/>
    </xf>
    <xf numFmtId="0" fontId="160" fillId="20" borderId="151" xfId="2" applyFont="1" applyFill="1" applyBorder="1" applyAlignment="1">
      <alignment horizontal="center" vertical="center" wrapText="1"/>
    </xf>
    <xf numFmtId="0" fontId="17" fillId="22" borderId="203" xfId="1" applyFont="1" applyFill="1" applyBorder="1" applyAlignment="1" applyProtection="1">
      <alignment horizontal="center" vertical="center" wrapText="1"/>
    </xf>
    <xf numFmtId="0" fontId="17" fillId="30" borderId="93" xfId="1" applyFont="1" applyFill="1" applyBorder="1" applyAlignment="1" applyProtection="1">
      <alignment horizontal="center" vertical="center" wrapText="1" shrinkToFit="1"/>
    </xf>
    <xf numFmtId="0" fontId="21" fillId="18" borderId="246" xfId="2" applyFont="1" applyFill="1" applyBorder="1" applyAlignment="1">
      <alignment horizontal="center" vertical="center" wrapText="1"/>
    </xf>
    <xf numFmtId="0" fontId="130" fillId="18" borderId="246" xfId="2" applyFont="1" applyFill="1" applyBorder="1" applyAlignment="1">
      <alignment horizontal="center" vertical="center" wrapText="1"/>
    </xf>
    <xf numFmtId="0" fontId="21" fillId="18" borderId="246" xfId="2" applyFont="1" applyFill="1" applyBorder="1" applyAlignment="1">
      <alignment horizontal="left" vertical="center" shrinkToFit="1"/>
    </xf>
    <xf numFmtId="14" fontId="21" fillId="18" borderId="246" xfId="2" applyNumberFormat="1" applyFont="1" applyFill="1" applyBorder="1" applyAlignment="1">
      <alignment horizontal="center" vertical="center"/>
    </xf>
    <xf numFmtId="14" fontId="21" fillId="18" borderId="247" xfId="2" applyNumberFormat="1" applyFont="1" applyFill="1" applyBorder="1" applyAlignment="1">
      <alignment horizontal="center" vertical="center"/>
    </xf>
    <xf numFmtId="0" fontId="21" fillId="20" borderId="246" xfId="2" applyFont="1" applyFill="1" applyBorder="1" applyAlignment="1">
      <alignment horizontal="center" vertical="center" wrapText="1"/>
    </xf>
    <xf numFmtId="0" fontId="130" fillId="20" borderId="246" xfId="2" applyFont="1" applyFill="1" applyBorder="1" applyAlignment="1">
      <alignment horizontal="center" vertical="center" wrapText="1"/>
    </xf>
    <xf numFmtId="0" fontId="21" fillId="20" borderId="246" xfId="2" applyFont="1" applyFill="1" applyBorder="1" applyAlignment="1">
      <alignment horizontal="left" vertical="center" shrinkToFit="1"/>
    </xf>
    <xf numFmtId="14" fontId="21" fillId="20" borderId="246" xfId="2" applyNumberFormat="1" applyFont="1" applyFill="1" applyBorder="1" applyAlignment="1">
      <alignment horizontal="center" vertical="center"/>
    </xf>
    <xf numFmtId="14" fontId="21" fillId="20" borderId="247" xfId="2" applyNumberFormat="1" applyFont="1" applyFill="1" applyBorder="1" applyAlignment="1">
      <alignment horizontal="center" vertical="center"/>
    </xf>
    <xf numFmtId="14" fontId="21" fillId="20" borderId="202" xfId="2" applyNumberFormat="1" applyFont="1" applyFill="1" applyBorder="1" applyAlignment="1">
      <alignment horizontal="center" vertical="center"/>
    </xf>
    <xf numFmtId="0" fontId="21" fillId="27" borderId="246" xfId="2" applyFont="1" applyFill="1" applyBorder="1" applyAlignment="1">
      <alignment horizontal="center" vertical="center" wrapText="1"/>
    </xf>
    <xf numFmtId="0" fontId="130" fillId="27" borderId="246" xfId="2" applyFont="1" applyFill="1" applyBorder="1" applyAlignment="1">
      <alignment horizontal="center" vertical="center" wrapText="1"/>
    </xf>
    <xf numFmtId="0" fontId="21" fillId="27" borderId="246" xfId="2" applyFont="1" applyFill="1" applyBorder="1" applyAlignment="1">
      <alignment horizontal="left" vertical="center" shrinkToFit="1"/>
    </xf>
    <xf numFmtId="14" fontId="21" fillId="27" borderId="246" xfId="2" applyNumberFormat="1" applyFont="1" applyFill="1" applyBorder="1" applyAlignment="1">
      <alignment horizontal="center" vertical="center"/>
    </xf>
    <xf numFmtId="14" fontId="21" fillId="27" borderId="247" xfId="2" applyNumberFormat="1" applyFont="1" applyFill="1" applyBorder="1" applyAlignment="1">
      <alignment horizontal="center" vertical="center"/>
    </xf>
    <xf numFmtId="0" fontId="90" fillId="13" borderId="154" xfId="2" applyFont="1" applyFill="1" applyBorder="1" applyAlignment="1">
      <alignment vertical="top" wrapText="1"/>
    </xf>
    <xf numFmtId="0" fontId="84" fillId="20" borderId="249" xfId="2" applyFont="1" applyFill="1" applyBorder="1" applyAlignment="1">
      <alignment vertical="top" wrapText="1"/>
    </xf>
    <xf numFmtId="0" fontId="89" fillId="20" borderId="252" xfId="2" applyFont="1" applyFill="1" applyBorder="1" applyAlignment="1">
      <alignment horizontal="center" vertical="center"/>
    </xf>
    <xf numFmtId="14" fontId="88" fillId="20" borderId="252" xfId="2" applyNumberFormat="1" applyFont="1" applyFill="1" applyBorder="1" applyAlignment="1">
      <alignment horizontal="center" vertical="center"/>
    </xf>
    <xf numFmtId="0" fontId="89" fillId="20" borderId="251" xfId="2" applyFont="1" applyFill="1" applyBorder="1" applyAlignment="1">
      <alignment horizontal="center" vertical="center"/>
    </xf>
    <xf numFmtId="14" fontId="88" fillId="20" borderId="251" xfId="2" applyNumberFormat="1" applyFont="1" applyFill="1" applyBorder="1" applyAlignment="1">
      <alignment horizontal="center" vertical="center"/>
    </xf>
    <xf numFmtId="0" fontId="89" fillId="20" borderId="253" xfId="2" applyFont="1" applyFill="1" applyBorder="1" applyAlignment="1">
      <alignment horizontal="center" vertical="center"/>
    </xf>
    <xf numFmtId="14" fontId="88" fillId="20" borderId="253" xfId="2" applyNumberFormat="1" applyFont="1" applyFill="1" applyBorder="1" applyAlignment="1">
      <alignment horizontal="center" vertical="center"/>
    </xf>
    <xf numFmtId="0" fontId="161" fillId="22" borderId="97" xfId="2" applyFont="1" applyFill="1" applyBorder="1" applyAlignment="1">
      <alignment horizontal="center" vertical="center" wrapText="1"/>
    </xf>
    <xf numFmtId="0" fontId="8" fillId="0" borderId="249" xfId="1" applyBorder="1" applyAlignment="1" applyProtection="1">
      <alignment vertical="top" wrapText="1"/>
    </xf>
    <xf numFmtId="0" fontId="8" fillId="0" borderId="250" xfId="1" applyBorder="1" applyAlignment="1" applyProtection="1">
      <alignment vertical="top" wrapText="1"/>
    </xf>
    <xf numFmtId="0" fontId="116" fillId="0" borderId="98" xfId="2" applyFont="1" applyBorder="1" applyAlignment="1">
      <alignment horizontal="left" vertical="top" wrapText="1"/>
    </xf>
    <xf numFmtId="0" fontId="116" fillId="0" borderId="249" xfId="2" applyFont="1" applyBorder="1" applyAlignment="1">
      <alignment vertical="top" wrapText="1"/>
    </xf>
    <xf numFmtId="0" fontId="84" fillId="22" borderId="248" xfId="2" applyFont="1" applyFill="1" applyBorder="1" applyAlignment="1">
      <alignment vertical="top" wrapText="1"/>
    </xf>
    <xf numFmtId="0" fontId="84" fillId="22" borderId="249" xfId="2" applyFont="1" applyFill="1" applyBorder="1" applyAlignment="1">
      <alignment vertical="top" wrapText="1"/>
    </xf>
    <xf numFmtId="0" fontId="0" fillId="5" borderId="0" xfId="0" applyFill="1" applyAlignment="1">
      <alignment horizontal="right" vertical="center"/>
    </xf>
    <xf numFmtId="0" fontId="0" fillId="5" borderId="254" xfId="0" applyFill="1" applyBorder="1" applyAlignment="1">
      <alignment horizontal="right" vertical="center"/>
    </xf>
    <xf numFmtId="0" fontId="0" fillId="5" borderId="254" xfId="0" applyFill="1" applyBorder="1">
      <alignment vertical="center"/>
    </xf>
    <xf numFmtId="0" fontId="0" fillId="0" borderId="0" xfId="0" applyAlignment="1">
      <alignment horizontal="right" vertical="center"/>
    </xf>
    <xf numFmtId="0" fontId="118" fillId="0" borderId="0" xfId="0" applyFont="1" applyAlignment="1">
      <alignment horizontal="left" vertical="top" wrapText="1"/>
    </xf>
    <xf numFmtId="0" fontId="116" fillId="0" borderId="245" xfId="1" applyFont="1" applyBorder="1" applyAlignment="1" applyProtection="1">
      <alignment horizontal="left" vertical="top" wrapText="1"/>
    </xf>
    <xf numFmtId="0" fontId="96" fillId="18" borderId="129" xfId="17" applyFont="1" applyFill="1" applyBorder="1" applyAlignment="1">
      <alignment horizontal="center" vertical="center" wrapText="1"/>
    </xf>
    <xf numFmtId="0" fontId="21" fillId="28" borderId="246" xfId="2" applyFont="1" applyFill="1" applyBorder="1" applyAlignment="1">
      <alignment horizontal="center" vertical="center" wrapText="1"/>
    </xf>
    <xf numFmtId="0" fontId="130" fillId="28" borderId="246" xfId="2" applyFont="1" applyFill="1" applyBorder="1" applyAlignment="1">
      <alignment horizontal="center" vertical="center" wrapText="1"/>
    </xf>
    <xf numFmtId="0" fontId="21" fillId="28" borderId="246" xfId="2" applyFont="1" applyFill="1" applyBorder="1" applyAlignment="1">
      <alignment horizontal="left" vertical="center" shrinkToFit="1"/>
    </xf>
    <xf numFmtId="14" fontId="21" fillId="28" borderId="246" xfId="2" applyNumberFormat="1" applyFont="1" applyFill="1" applyBorder="1" applyAlignment="1">
      <alignment horizontal="center" vertical="center"/>
    </xf>
    <xf numFmtId="14" fontId="21" fillId="28" borderId="247" xfId="2" applyNumberFormat="1" applyFont="1" applyFill="1" applyBorder="1" applyAlignment="1">
      <alignment horizontal="center" vertical="center"/>
    </xf>
    <xf numFmtId="14" fontId="21" fillId="28" borderId="202" xfId="2" applyNumberFormat="1" applyFont="1" applyFill="1" applyBorder="1" applyAlignment="1">
      <alignment horizontal="center" vertical="center"/>
    </xf>
    <xf numFmtId="0" fontId="21" fillId="40" borderId="246" xfId="2" applyFont="1" applyFill="1" applyBorder="1" applyAlignment="1">
      <alignment horizontal="center" vertical="center" wrapText="1"/>
    </xf>
    <xf numFmtId="0" fontId="130" fillId="40" borderId="246" xfId="2" applyFont="1" applyFill="1" applyBorder="1" applyAlignment="1">
      <alignment horizontal="center" vertical="center" wrapText="1"/>
    </xf>
    <xf numFmtId="0" fontId="21" fillId="40" borderId="246" xfId="2" applyFont="1" applyFill="1" applyBorder="1" applyAlignment="1">
      <alignment horizontal="left" vertical="center" shrinkToFit="1"/>
    </xf>
    <xf numFmtId="14" fontId="21" fillId="40" borderId="246" xfId="2" applyNumberFormat="1" applyFont="1" applyFill="1" applyBorder="1" applyAlignment="1">
      <alignment horizontal="center" vertical="center"/>
    </xf>
    <xf numFmtId="14" fontId="21" fillId="40" borderId="247" xfId="2" applyNumberFormat="1" applyFont="1" applyFill="1" applyBorder="1" applyAlignment="1">
      <alignment horizontal="center" vertical="center"/>
    </xf>
    <xf numFmtId="0" fontId="116" fillId="0" borderId="0" xfId="1" applyFont="1" applyAlignment="1" applyProtection="1">
      <alignment horizontal="left" vertical="top" wrapText="1"/>
    </xf>
    <xf numFmtId="0" fontId="8" fillId="0" borderId="255" xfId="1" applyBorder="1" applyAlignment="1" applyProtection="1">
      <alignment vertical="center"/>
    </xf>
    <xf numFmtId="0" fontId="8" fillId="0" borderId="110" xfId="1" applyFill="1" applyBorder="1" applyAlignment="1" applyProtection="1">
      <alignment vertical="top" wrapText="1"/>
    </xf>
    <xf numFmtId="0" fontId="17" fillId="20" borderId="256" xfId="2" applyFont="1" applyFill="1" applyBorder="1" applyAlignment="1">
      <alignment horizontal="center" vertical="center" wrapText="1"/>
    </xf>
    <xf numFmtId="0" fontId="84" fillId="20" borderId="79" xfId="2" applyFont="1" applyFill="1" applyBorder="1" applyAlignment="1">
      <alignment horizontal="center" vertical="center"/>
    </xf>
    <xf numFmtId="0" fontId="163" fillId="20" borderId="251" xfId="2" applyFont="1" applyFill="1" applyBorder="1" applyAlignment="1">
      <alignment horizontal="center" vertical="center"/>
    </xf>
    <xf numFmtId="0" fontId="163" fillId="20" borderId="252" xfId="2" applyFont="1" applyFill="1" applyBorder="1" applyAlignment="1">
      <alignment horizontal="center" vertical="center"/>
    </xf>
    <xf numFmtId="0" fontId="33" fillId="5" borderId="0" xfId="0" applyFont="1" applyFill="1" applyAlignment="1">
      <alignment horizontal="left" vertical="center"/>
    </xf>
    <xf numFmtId="0" fontId="0" fillId="5" borderId="257" xfId="0" applyFill="1" applyBorder="1">
      <alignment vertical="center"/>
    </xf>
    <xf numFmtId="0" fontId="0" fillId="5" borderId="258" xfId="0" applyFill="1" applyBorder="1">
      <alignment vertical="center"/>
    </xf>
    <xf numFmtId="0" fontId="0" fillId="5" borderId="260" xfId="0" applyFill="1" applyBorder="1">
      <alignment vertical="center"/>
    </xf>
    <xf numFmtId="0" fontId="0" fillId="5" borderId="259" xfId="0" applyFill="1" applyBorder="1" applyAlignment="1">
      <alignment horizontal="left" vertical="center" indent="1"/>
    </xf>
    <xf numFmtId="0" fontId="0" fillId="5" borderId="261" xfId="0" applyFill="1" applyBorder="1">
      <alignment vertical="center"/>
    </xf>
    <xf numFmtId="0" fontId="0" fillId="5" borderId="262" xfId="0" applyFill="1" applyBorder="1">
      <alignment vertical="center"/>
    </xf>
    <xf numFmtId="0" fontId="0" fillId="5" borderId="262" xfId="0" applyFill="1" applyBorder="1" applyAlignment="1">
      <alignment horizontal="right" vertical="center"/>
    </xf>
    <xf numFmtId="0" fontId="0" fillId="5" borderId="263" xfId="0" applyFill="1" applyBorder="1">
      <alignment vertical="center"/>
    </xf>
    <xf numFmtId="0" fontId="0" fillId="5" borderId="0" xfId="0" applyFill="1" applyAlignment="1">
      <alignment horizontal="center" vertical="center"/>
    </xf>
    <xf numFmtId="0" fontId="35" fillId="5" borderId="0" xfId="0" applyFont="1" applyFill="1" applyAlignment="1">
      <alignment horizontal="right" vertical="center"/>
    </xf>
    <xf numFmtId="0" fontId="0" fillId="5" borderId="0" xfId="0" applyFill="1" applyAlignment="1">
      <alignment horizontal="left" vertical="center"/>
    </xf>
    <xf numFmtId="0" fontId="13" fillId="5" borderId="0" xfId="0" applyFont="1" applyFill="1" applyAlignment="1">
      <alignment horizontal="left" vertical="center"/>
    </xf>
    <xf numFmtId="0" fontId="165" fillId="5" borderId="0" xfId="0" applyFont="1" applyFill="1">
      <alignment vertical="center"/>
    </xf>
    <xf numFmtId="0" fontId="68" fillId="20" borderId="129" xfId="0" applyFont="1" applyFill="1" applyBorder="1" applyAlignment="1">
      <alignment vertical="center" wrapText="1"/>
    </xf>
    <xf numFmtId="14" fontId="96" fillId="20" borderId="130" xfId="17" applyNumberFormat="1" applyFont="1" applyFill="1" applyBorder="1" applyAlignment="1">
      <alignment horizontal="center" vertical="center" wrapText="1"/>
    </xf>
    <xf numFmtId="0" fontId="0" fillId="3" borderId="0" xfId="0" applyFill="1">
      <alignment vertical="center"/>
    </xf>
    <xf numFmtId="0" fontId="90" fillId="20" borderId="129" xfId="17" applyFont="1" applyFill="1" applyBorder="1" applyAlignment="1">
      <alignment horizontal="center" vertical="center" wrapText="1"/>
    </xf>
    <xf numFmtId="14" fontId="90" fillId="20" borderId="130" xfId="17" applyNumberFormat="1" applyFont="1" applyFill="1" applyBorder="1" applyAlignment="1">
      <alignment horizontal="center" vertical="center"/>
    </xf>
    <xf numFmtId="0" fontId="35" fillId="20" borderId="129" xfId="17" applyFont="1" applyFill="1" applyBorder="1" applyAlignment="1">
      <alignment horizontal="center" vertical="center" wrapText="1"/>
    </xf>
    <xf numFmtId="0" fontId="68" fillId="20" borderId="129" xfId="0" applyFont="1" applyFill="1" applyBorder="1" applyAlignment="1">
      <alignment horizontal="center" vertical="center" wrapText="1"/>
    </xf>
    <xf numFmtId="56" fontId="84" fillId="20" borderId="205" xfId="2" applyNumberFormat="1" applyFont="1" applyFill="1" applyBorder="1" applyAlignment="1">
      <alignment horizontal="center" vertical="center" wrapText="1"/>
    </xf>
    <xf numFmtId="14" fontId="88" fillId="20" borderId="264" xfId="2" applyNumberFormat="1" applyFont="1" applyFill="1" applyBorder="1" applyAlignment="1">
      <alignment horizontal="center" vertical="center"/>
    </xf>
    <xf numFmtId="0" fontId="21" fillId="18" borderId="187" xfId="2" applyFont="1" applyFill="1" applyBorder="1" applyAlignment="1">
      <alignment horizontal="center" vertical="center" wrapText="1"/>
    </xf>
    <xf numFmtId="0" fontId="130" fillId="18" borderId="187" xfId="2" applyFont="1" applyFill="1" applyBorder="1" applyAlignment="1">
      <alignment horizontal="center" vertical="center" wrapText="1"/>
    </xf>
    <xf numFmtId="0" fontId="21" fillId="18" borderId="187" xfId="2" applyFont="1" applyFill="1" applyBorder="1" applyAlignment="1">
      <alignment horizontal="left" vertical="center" shrinkToFit="1"/>
    </xf>
    <xf numFmtId="14" fontId="21" fillId="18" borderId="187" xfId="2" applyNumberFormat="1" applyFont="1" applyFill="1" applyBorder="1" applyAlignment="1">
      <alignment horizontal="center" vertical="center"/>
    </xf>
    <xf numFmtId="14" fontId="21" fillId="18" borderId="188" xfId="2" applyNumberFormat="1" applyFont="1" applyFill="1" applyBorder="1" applyAlignment="1">
      <alignment horizontal="center" vertical="center"/>
    </xf>
    <xf numFmtId="14" fontId="21" fillId="18" borderId="202" xfId="2" applyNumberFormat="1" applyFont="1" applyFill="1" applyBorder="1" applyAlignment="1">
      <alignment horizontal="center" vertical="center"/>
    </xf>
    <xf numFmtId="0" fontId="21" fillId="41" borderId="246" xfId="2" applyFont="1" applyFill="1" applyBorder="1" applyAlignment="1">
      <alignment horizontal="center" vertical="center" wrapText="1"/>
    </xf>
    <xf numFmtId="0" fontId="130" fillId="41" borderId="246" xfId="2" applyFont="1" applyFill="1" applyBorder="1" applyAlignment="1">
      <alignment horizontal="center" vertical="center" wrapText="1"/>
    </xf>
    <xf numFmtId="0" fontId="21" fillId="41" borderId="246" xfId="2" applyFont="1" applyFill="1" applyBorder="1" applyAlignment="1">
      <alignment horizontal="left" vertical="center" shrinkToFit="1"/>
    </xf>
    <xf numFmtId="14" fontId="21" fillId="41" borderId="246" xfId="2" applyNumberFormat="1" applyFont="1" applyFill="1" applyBorder="1" applyAlignment="1">
      <alignment horizontal="center" vertical="center"/>
    </xf>
    <xf numFmtId="14" fontId="21" fillId="41" borderId="202" xfId="2" applyNumberFormat="1" applyFont="1" applyFill="1" applyBorder="1" applyAlignment="1">
      <alignment horizontal="center" vertical="center"/>
    </xf>
    <xf numFmtId="14" fontId="21" fillId="41" borderId="247" xfId="2" applyNumberFormat="1" applyFont="1" applyFill="1" applyBorder="1" applyAlignment="1">
      <alignment horizontal="center" vertical="center"/>
    </xf>
    <xf numFmtId="14" fontId="21" fillId="27" borderId="202" xfId="2" applyNumberFormat="1" applyFont="1" applyFill="1" applyBorder="1" applyAlignment="1">
      <alignment horizontal="center" vertical="center"/>
    </xf>
    <xf numFmtId="0" fontId="21" fillId="42" borderId="246" xfId="2" applyFont="1" applyFill="1" applyBorder="1" applyAlignment="1">
      <alignment horizontal="center" vertical="center" wrapText="1"/>
    </xf>
    <xf numFmtId="0" fontId="130" fillId="42" borderId="246" xfId="2" applyFont="1" applyFill="1" applyBorder="1" applyAlignment="1">
      <alignment horizontal="center" vertical="center" wrapText="1"/>
    </xf>
    <xf numFmtId="0" fontId="21" fillId="42" borderId="246" xfId="2" applyFont="1" applyFill="1" applyBorder="1" applyAlignment="1">
      <alignment horizontal="left" vertical="center" shrinkToFit="1"/>
    </xf>
    <xf numFmtId="14" fontId="21" fillId="42" borderId="246" xfId="2" applyNumberFormat="1" applyFont="1" applyFill="1" applyBorder="1" applyAlignment="1">
      <alignment horizontal="center" vertical="center"/>
    </xf>
    <xf numFmtId="14" fontId="21" fillId="42" borderId="202" xfId="2" applyNumberFormat="1" applyFont="1" applyFill="1" applyBorder="1" applyAlignment="1">
      <alignment horizontal="center" vertical="center"/>
    </xf>
    <xf numFmtId="14" fontId="21" fillId="42" borderId="247" xfId="2" applyNumberFormat="1" applyFont="1" applyFill="1" applyBorder="1" applyAlignment="1">
      <alignment horizontal="center" vertical="center"/>
    </xf>
    <xf numFmtId="14" fontId="89" fillId="20" borderId="95" xfId="2" applyNumberFormat="1" applyFont="1" applyFill="1" applyBorder="1" applyAlignment="1">
      <alignment horizontal="center" vertical="center" wrapText="1"/>
    </xf>
    <xf numFmtId="0" fontId="12" fillId="43" borderId="0" xfId="2" applyFont="1" applyFill="1" applyAlignment="1">
      <alignment vertical="top" wrapText="1"/>
    </xf>
    <xf numFmtId="0" fontId="30" fillId="43" borderId="0" xfId="2" applyFont="1" applyFill="1" applyAlignment="1">
      <alignment vertical="top" wrapText="1"/>
    </xf>
    <xf numFmtId="0" fontId="8" fillId="43" borderId="0" xfId="1" applyFill="1" applyAlignment="1" applyProtection="1">
      <alignment horizontal="center" vertical="top" wrapText="1"/>
    </xf>
    <xf numFmtId="0" fontId="35" fillId="3" borderId="259" xfId="0" applyFont="1" applyFill="1" applyBorder="1">
      <alignment vertical="center"/>
    </xf>
    <xf numFmtId="0" fontId="35" fillId="3" borderId="0" xfId="0" applyFont="1" applyFill="1">
      <alignment vertical="center"/>
    </xf>
    <xf numFmtId="0" fontId="35" fillId="3" borderId="0" xfId="0" applyFont="1" applyFill="1" applyAlignment="1">
      <alignment horizontal="right" vertical="center"/>
    </xf>
    <xf numFmtId="0" fontId="0" fillId="3" borderId="260" xfId="0" applyFill="1" applyBorder="1">
      <alignment vertical="center"/>
    </xf>
    <xf numFmtId="0" fontId="35" fillId="3" borderId="259" xfId="0" applyFont="1" applyFill="1" applyBorder="1" applyAlignment="1">
      <alignment horizontal="left" vertical="center" indent="1"/>
    </xf>
    <xf numFmtId="0" fontId="0" fillId="3" borderId="259" xfId="0" applyFill="1" applyBorder="1" applyAlignment="1">
      <alignment horizontal="left" vertical="center" indent="1"/>
    </xf>
    <xf numFmtId="0" fontId="0" fillId="3" borderId="0" xfId="0" applyFill="1" applyAlignment="1">
      <alignment horizontal="right" vertical="center"/>
    </xf>
    <xf numFmtId="0" fontId="129" fillId="44" borderId="259" xfId="0" applyFont="1" applyFill="1" applyBorder="1">
      <alignment vertical="center"/>
    </xf>
    <xf numFmtId="0" fontId="0" fillId="44" borderId="0" xfId="0" applyFill="1">
      <alignment vertical="center"/>
    </xf>
    <xf numFmtId="0" fontId="0" fillId="44" borderId="0" xfId="0" applyFill="1" applyAlignment="1">
      <alignment horizontal="right" vertical="center"/>
    </xf>
    <xf numFmtId="0" fontId="0" fillId="44" borderId="260" xfId="0" applyFill="1" applyBorder="1">
      <alignment vertical="center"/>
    </xf>
    <xf numFmtId="0" fontId="14" fillId="44" borderId="259" xfId="0" applyFont="1" applyFill="1" applyBorder="1" applyAlignment="1">
      <alignment horizontal="left" vertical="center" indent="1"/>
    </xf>
    <xf numFmtId="0" fontId="41" fillId="5" borderId="0" xfId="0" applyFont="1" applyFill="1" applyAlignment="1">
      <alignment vertical="center" wrapText="1"/>
    </xf>
    <xf numFmtId="0" fontId="90" fillId="5" borderId="0" xfId="0" applyFont="1" applyFill="1" applyAlignment="1">
      <alignment vertical="center" wrapText="1"/>
    </xf>
    <xf numFmtId="0" fontId="0" fillId="5" borderId="0" xfId="0" applyFill="1" applyAlignment="1">
      <alignment vertical="center" wrapText="1"/>
    </xf>
    <xf numFmtId="0" fontId="0" fillId="5" borderId="0" xfId="0" applyFill="1" applyAlignment="1">
      <alignment horizontal="left" vertical="center" wrapText="1"/>
    </xf>
    <xf numFmtId="0" fontId="0" fillId="5" borderId="0" xfId="0" applyFill="1" applyAlignment="1">
      <alignment vertical="center" wrapText="1" shrinkToFit="1"/>
    </xf>
    <xf numFmtId="0" fontId="164" fillId="5" borderId="0" xfId="0" applyFont="1" applyFill="1">
      <alignment vertical="center"/>
    </xf>
    <xf numFmtId="0" fontId="90" fillId="5" borderId="0" xfId="0" applyFont="1" applyFill="1" applyAlignment="1">
      <alignment horizontal="left" vertical="center"/>
    </xf>
    <xf numFmtId="0" fontId="6" fillId="0" borderId="33"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100" fillId="5" borderId="0" xfId="0" applyFont="1" applyFill="1" applyAlignment="1">
      <alignment horizontal="left" vertical="center" wrapText="1"/>
    </xf>
    <xf numFmtId="0" fontId="100" fillId="5" borderId="35" xfId="0" applyFont="1" applyFill="1" applyBorder="1" applyAlignment="1">
      <alignment horizontal="left" vertical="center" wrapText="1"/>
    </xf>
    <xf numFmtId="0" fontId="100" fillId="5" borderId="0" xfId="0" applyFont="1" applyFill="1" applyAlignment="1">
      <alignment horizontal="left" vertical="center"/>
    </xf>
    <xf numFmtId="0" fontId="100" fillId="5" borderId="0" xfId="0" applyFont="1" applyFill="1" applyAlignment="1">
      <alignment horizontal="left" vertical="top" wrapText="1"/>
    </xf>
    <xf numFmtId="0" fontId="8" fillId="0" borderId="0" xfId="1" applyAlignment="1" applyProtection="1">
      <alignment horizontal="center" vertical="center" wrapText="1"/>
    </xf>
    <xf numFmtId="0" fontId="75" fillId="0" borderId="0" xfId="0" applyFont="1" applyAlignment="1">
      <alignment horizontal="left" vertical="center" wrapText="1"/>
    </xf>
    <xf numFmtId="0" fontId="71" fillId="0" borderId="0" xfId="0" applyFont="1" applyAlignment="1">
      <alignment horizontal="left" vertical="center" wrapText="1"/>
    </xf>
    <xf numFmtId="0" fontId="74" fillId="0" borderId="0" xfId="0" applyFont="1" applyAlignment="1">
      <alignment horizontal="left" vertical="center" wrapText="1"/>
    </xf>
    <xf numFmtId="0" fontId="72" fillId="0" borderId="0" xfId="0" applyFont="1" applyAlignment="1">
      <alignment horizontal="left" vertical="center" wrapText="1"/>
    </xf>
    <xf numFmtId="0" fontId="75" fillId="0" borderId="0" xfId="0" applyFont="1" applyAlignment="1">
      <alignment horizontal="left" vertical="top" wrapText="1"/>
    </xf>
    <xf numFmtId="0" fontId="71" fillId="0" borderId="0" xfId="0" applyFont="1" applyAlignment="1">
      <alignment horizontal="left" vertical="top" wrapText="1"/>
    </xf>
    <xf numFmtId="0" fontId="35" fillId="18" borderId="131" xfId="17" applyFont="1" applyFill="1" applyBorder="1" applyAlignment="1">
      <alignment horizontal="left" vertical="top" wrapText="1"/>
    </xf>
    <xf numFmtId="0" fontId="35" fillId="18" borderId="127" xfId="17" applyFont="1" applyFill="1" applyBorder="1" applyAlignment="1">
      <alignment horizontal="left" vertical="top" wrapText="1"/>
    </xf>
    <xf numFmtId="0" fontId="35" fillId="18" borderId="128" xfId="17" applyFont="1" applyFill="1" applyBorder="1" applyAlignment="1">
      <alignment horizontal="left" vertical="top" wrapText="1"/>
    </xf>
    <xf numFmtId="0" fontId="41" fillId="18" borderId="0" xfId="17" applyFont="1" applyFill="1" applyAlignment="1">
      <alignment horizontal="left" vertical="center"/>
    </xf>
    <xf numFmtId="0" fontId="10" fillId="6" borderId="101" xfId="17" applyFont="1" applyFill="1" applyBorder="1" applyAlignment="1">
      <alignment horizontal="center" vertical="center" wrapText="1"/>
    </xf>
    <xf numFmtId="0" fontId="10" fillId="6" borderId="99" xfId="17" applyFont="1" applyFill="1" applyBorder="1" applyAlignment="1">
      <alignment horizontal="center" vertical="center" wrapText="1"/>
    </xf>
    <xf numFmtId="0" fontId="10" fillId="6" borderId="102" xfId="17" applyFont="1" applyFill="1" applyBorder="1" applyAlignment="1">
      <alignment horizontal="center" vertical="center" wrapText="1"/>
    </xf>
    <xf numFmtId="0" fontId="35" fillId="20" borderId="131" xfId="17" applyFont="1" applyFill="1" applyBorder="1" applyAlignment="1">
      <alignment horizontal="left" vertical="top" wrapText="1"/>
    </xf>
    <xf numFmtId="0" fontId="35" fillId="20" borderId="127" xfId="17" applyFont="1" applyFill="1" applyBorder="1" applyAlignment="1">
      <alignment horizontal="left" vertical="top" wrapText="1"/>
    </xf>
    <xf numFmtId="0" fontId="35" fillId="20" borderId="128" xfId="17" applyFont="1" applyFill="1" applyBorder="1" applyAlignment="1">
      <alignment horizontal="left" vertical="top" wrapText="1"/>
    </xf>
    <xf numFmtId="0" fontId="12" fillId="18" borderId="131" xfId="2" applyFont="1" applyFill="1" applyBorder="1" applyAlignment="1">
      <alignment horizontal="left" vertical="top" wrapText="1"/>
    </xf>
    <xf numFmtId="0" fontId="12" fillId="18" borderId="127" xfId="2" applyFont="1" applyFill="1" applyBorder="1" applyAlignment="1">
      <alignment horizontal="left" vertical="top" wrapText="1"/>
    </xf>
    <xf numFmtId="0" fontId="12" fillId="18" borderId="128" xfId="2" applyFont="1" applyFill="1" applyBorder="1" applyAlignment="1">
      <alignment horizontal="left" vertical="top" wrapText="1"/>
    </xf>
    <xf numFmtId="0" fontId="92" fillId="18" borderId="131" xfId="2" applyFont="1" applyFill="1" applyBorder="1" applyAlignment="1">
      <alignment horizontal="left" vertical="top" wrapText="1"/>
    </xf>
    <xf numFmtId="0" fontId="92" fillId="18" borderId="127" xfId="2" applyFont="1" applyFill="1" applyBorder="1" applyAlignment="1">
      <alignment horizontal="left" vertical="top" wrapText="1"/>
    </xf>
    <xf numFmtId="0" fontId="92" fillId="18" borderId="128" xfId="2" applyFont="1" applyFill="1" applyBorder="1" applyAlignment="1">
      <alignment horizontal="left" vertical="top" wrapText="1"/>
    </xf>
    <xf numFmtId="0" fontId="58" fillId="11" borderId="147" xfId="17" applyFont="1" applyFill="1" applyBorder="1" applyAlignment="1">
      <alignment horizontal="right" vertical="center" wrapText="1"/>
    </xf>
    <xf numFmtId="0" fontId="59" fillId="11" borderId="147" xfId="0" applyFont="1" applyFill="1" applyBorder="1" applyAlignment="1">
      <alignment horizontal="right" vertical="center"/>
    </xf>
    <xf numFmtId="0" fontId="0" fillId="11" borderId="147" xfId="0" applyFill="1" applyBorder="1" applyAlignment="1">
      <alignment horizontal="right" vertical="center"/>
    </xf>
    <xf numFmtId="180" fontId="58" fillId="11" borderId="147" xfId="17" applyNumberFormat="1" applyFont="1" applyFill="1" applyBorder="1" applyAlignment="1">
      <alignment horizontal="center" vertical="center" wrapText="1"/>
    </xf>
    <xf numFmtId="180" fontId="0" fillId="11" borderId="147" xfId="0" applyNumberFormat="1" applyFill="1" applyBorder="1" applyAlignment="1">
      <alignment horizontal="center" vertical="center" wrapText="1"/>
    </xf>
    <xf numFmtId="0" fontId="60" fillId="12" borderId="148" xfId="17" applyFont="1" applyFill="1" applyBorder="1" applyAlignment="1">
      <alignment horizontal="center" vertical="center" wrapText="1"/>
    </xf>
    <xf numFmtId="0" fontId="61" fillId="12" borderId="148" xfId="0" applyFont="1" applyFill="1" applyBorder="1" applyAlignment="1">
      <alignment horizontal="center" vertical="center"/>
    </xf>
    <xf numFmtId="0" fontId="60" fillId="9" borderId="148" xfId="0" applyFont="1" applyFill="1" applyBorder="1" applyAlignment="1">
      <alignment horizontal="center" vertical="center"/>
    </xf>
    <xf numFmtId="0" fontId="63" fillId="9" borderId="148" xfId="0" applyFont="1" applyFill="1" applyBorder="1" applyAlignment="1">
      <alignment horizontal="center" vertical="center"/>
    </xf>
    <xf numFmtId="0" fontId="65" fillId="17" borderId="53" xfId="16" applyFont="1" applyFill="1" applyBorder="1" applyAlignment="1">
      <alignment horizontal="center" vertical="center"/>
    </xf>
    <xf numFmtId="0" fontId="65" fillId="17" borderId="58" xfId="16" applyFont="1" applyFill="1" applyBorder="1" applyAlignment="1">
      <alignment horizontal="center" vertical="center"/>
    </xf>
    <xf numFmtId="0" fontId="65" fillId="17" borderId="60" xfId="16" applyFont="1" applyFill="1" applyBorder="1" applyAlignment="1">
      <alignment horizontal="center" vertical="center"/>
    </xf>
    <xf numFmtId="0" fontId="66" fillId="2" borderId="54" xfId="16" applyFont="1" applyFill="1" applyBorder="1" applyAlignment="1">
      <alignment vertical="center" wrapText="1"/>
    </xf>
    <xf numFmtId="0" fontId="66" fillId="2" borderId="55" xfId="16" applyFont="1" applyFill="1" applyBorder="1" applyAlignment="1">
      <alignment vertical="center" wrapText="1"/>
    </xf>
    <xf numFmtId="0" fontId="66" fillId="2" borderId="56" xfId="16" applyFont="1" applyFill="1" applyBorder="1" applyAlignment="1">
      <alignment vertical="center" wrapText="1"/>
    </xf>
    <xf numFmtId="0" fontId="66" fillId="2" borderId="48" xfId="16" applyFont="1" applyFill="1" applyBorder="1" applyAlignment="1">
      <alignment vertical="center" wrapText="1"/>
    </xf>
    <xf numFmtId="0" fontId="66" fillId="2" borderId="0" xfId="16" applyFont="1" applyFill="1" applyAlignment="1">
      <alignment vertical="center" wrapText="1"/>
    </xf>
    <xf numFmtId="0" fontId="66" fillId="2" borderId="49" xfId="16" applyFont="1" applyFill="1" applyBorder="1" applyAlignment="1">
      <alignment vertical="center" wrapText="1"/>
    </xf>
    <xf numFmtId="0" fontId="66" fillId="2" borderId="61" xfId="16" applyFont="1" applyFill="1" applyBorder="1" applyAlignment="1">
      <alignment vertical="center" wrapText="1"/>
    </xf>
    <xf numFmtId="0" fontId="66" fillId="2" borderId="62" xfId="16" applyFont="1" applyFill="1" applyBorder="1" applyAlignment="1">
      <alignment vertical="center" wrapText="1"/>
    </xf>
    <xf numFmtId="0" fontId="66" fillId="2" borderId="63" xfId="16" applyFont="1" applyFill="1" applyBorder="1" applyAlignment="1">
      <alignment vertical="center" wrapText="1"/>
    </xf>
    <xf numFmtId="0" fontId="66" fillId="2" borderId="54" xfId="16" applyFont="1" applyFill="1" applyBorder="1" applyAlignment="1">
      <alignment horizontal="left" vertical="center" wrapText="1"/>
    </xf>
    <xf numFmtId="0" fontId="66" fillId="2" borderId="55" xfId="16" applyFont="1" applyFill="1" applyBorder="1" applyAlignment="1">
      <alignment horizontal="left" vertical="center" wrapText="1"/>
    </xf>
    <xf numFmtId="0" fontId="66" fillId="2" borderId="57" xfId="16" applyFont="1" applyFill="1" applyBorder="1" applyAlignment="1">
      <alignment horizontal="left" vertical="center" wrapText="1"/>
    </xf>
    <xf numFmtId="0" fontId="66" fillId="2" borderId="48" xfId="16" applyFont="1" applyFill="1" applyBorder="1" applyAlignment="1">
      <alignment horizontal="left" vertical="center" wrapText="1"/>
    </xf>
    <xf numFmtId="0" fontId="66" fillId="2" borderId="0" xfId="16" applyFont="1" applyFill="1" applyAlignment="1">
      <alignment horizontal="left" vertical="center" wrapText="1"/>
    </xf>
    <xf numFmtId="0" fontId="66" fillId="2" borderId="59" xfId="16" applyFont="1" applyFill="1" applyBorder="1" applyAlignment="1">
      <alignment horizontal="left" vertical="center" wrapText="1"/>
    </xf>
    <xf numFmtId="0" fontId="66" fillId="2" borderId="61" xfId="16" applyFont="1" applyFill="1" applyBorder="1" applyAlignment="1">
      <alignment horizontal="left" vertical="center" wrapText="1"/>
    </xf>
    <xf numFmtId="0" fontId="66" fillId="2" borderId="62" xfId="16" applyFont="1" applyFill="1" applyBorder="1" applyAlignment="1">
      <alignment horizontal="left" vertical="center" wrapText="1"/>
    </xf>
    <xf numFmtId="0" fontId="66" fillId="2" borderId="64" xfId="16" applyFont="1" applyFill="1" applyBorder="1" applyAlignment="1">
      <alignment horizontal="left" vertical="center" wrapText="1"/>
    </xf>
    <xf numFmtId="0" fontId="7" fillId="5" borderId="18" xfId="17" applyFont="1" applyFill="1" applyBorder="1" applyAlignment="1">
      <alignment horizontal="center" vertical="center" wrapText="1"/>
    </xf>
    <xf numFmtId="0" fontId="58" fillId="24" borderId="141" xfId="17" applyFont="1" applyFill="1" applyBorder="1" applyAlignment="1">
      <alignment horizontal="center" vertical="center" wrapText="1"/>
    </xf>
    <xf numFmtId="0" fontId="56" fillId="15" borderId="141" xfId="17" applyFont="1" applyFill="1" applyBorder="1" applyAlignment="1">
      <alignment horizontal="center" vertical="center" wrapText="1"/>
    </xf>
    <xf numFmtId="0" fontId="0" fillId="15" borderId="141" xfId="0" applyFill="1" applyBorder="1" applyAlignment="1">
      <alignment horizontal="center" vertical="center" wrapText="1"/>
    </xf>
    <xf numFmtId="180" fontId="58" fillId="3" borderId="143" xfId="17" applyNumberFormat="1" applyFont="1" applyFill="1" applyBorder="1" applyAlignment="1">
      <alignment horizontal="center" vertical="center" wrapText="1"/>
    </xf>
    <xf numFmtId="180" fontId="58" fillId="3" borderId="145" xfId="17" applyNumberFormat="1" applyFont="1" applyFill="1" applyBorder="1" applyAlignment="1">
      <alignment horizontal="center" vertical="center" wrapText="1"/>
    </xf>
    <xf numFmtId="0" fontId="66" fillId="3" borderId="143" xfId="17" applyFont="1" applyFill="1" applyBorder="1" applyAlignment="1">
      <alignment horizontal="center" vertical="center" wrapText="1"/>
    </xf>
    <xf numFmtId="0" fontId="66" fillId="3" borderId="144" xfId="17" applyFont="1" applyFill="1" applyBorder="1" applyAlignment="1">
      <alignment horizontal="center" vertical="center" wrapText="1"/>
    </xf>
    <xf numFmtId="0" fontId="66" fillId="3" borderId="145" xfId="17" applyFont="1" applyFill="1" applyBorder="1" applyAlignment="1">
      <alignment horizontal="center" vertical="center" wrapText="1"/>
    </xf>
    <xf numFmtId="0" fontId="90" fillId="18" borderId="131" xfId="17" applyFont="1" applyFill="1" applyBorder="1" applyAlignment="1">
      <alignment horizontal="left" vertical="top" wrapText="1"/>
    </xf>
    <xf numFmtId="0" fontId="90" fillId="18" borderId="127" xfId="17" applyFont="1" applyFill="1" applyBorder="1" applyAlignment="1">
      <alignment horizontal="left" vertical="top" wrapText="1"/>
    </xf>
    <xf numFmtId="0" fontId="90" fillId="18" borderId="128" xfId="17" applyFont="1" applyFill="1" applyBorder="1" applyAlignment="1">
      <alignment horizontal="left" vertical="top" wrapText="1"/>
    </xf>
    <xf numFmtId="0" fontId="104" fillId="18" borderId="210" xfId="17" applyFont="1" applyFill="1" applyBorder="1" applyAlignment="1">
      <alignment horizontal="left" vertical="top" wrapText="1"/>
    </xf>
    <xf numFmtId="0" fontId="48" fillId="18" borderId="208" xfId="17" applyFont="1" applyFill="1" applyBorder="1" applyAlignment="1">
      <alignment horizontal="left" vertical="top" wrapText="1"/>
    </xf>
    <xf numFmtId="0" fontId="48" fillId="18" borderId="209" xfId="17" applyFont="1" applyFill="1" applyBorder="1" applyAlignment="1">
      <alignment horizontal="left" vertical="top" wrapText="1"/>
    </xf>
    <xf numFmtId="0" fontId="12" fillId="18" borderId="131" xfId="17" applyFont="1" applyFill="1" applyBorder="1" applyAlignment="1">
      <alignment horizontal="left" vertical="top" wrapText="1"/>
    </xf>
    <xf numFmtId="0" fontId="12" fillId="18" borderId="127" xfId="17" applyFont="1" applyFill="1" applyBorder="1" applyAlignment="1">
      <alignment horizontal="left" vertical="top" wrapText="1"/>
    </xf>
    <xf numFmtId="0" fontId="12" fillId="18" borderId="128" xfId="17" applyFont="1" applyFill="1" applyBorder="1" applyAlignment="1">
      <alignment horizontal="left" vertical="top" wrapText="1"/>
    </xf>
    <xf numFmtId="0" fontId="35" fillId="18" borderId="136" xfId="17" applyFont="1" applyFill="1" applyBorder="1" applyAlignment="1">
      <alignment horizontal="left" vertical="top" wrapText="1"/>
    </xf>
    <xf numFmtId="0" fontId="35" fillId="18" borderId="129" xfId="17" applyFont="1" applyFill="1" applyBorder="1" applyAlignment="1">
      <alignment horizontal="left" vertical="top" wrapText="1"/>
    </xf>
    <xf numFmtId="0" fontId="48" fillId="18" borderId="27" xfId="17" applyFont="1" applyFill="1" applyBorder="1" applyAlignment="1">
      <alignment horizontal="center" vertical="center"/>
    </xf>
    <xf numFmtId="0" fontId="48" fillId="18" borderId="28" xfId="17" applyFont="1" applyFill="1" applyBorder="1" applyAlignment="1">
      <alignment horizontal="center" vertical="center"/>
    </xf>
    <xf numFmtId="0" fontId="48" fillId="0" borderId="28" xfId="17" applyFont="1" applyBorder="1" applyAlignment="1">
      <alignment horizontal="center" vertical="center"/>
    </xf>
    <xf numFmtId="0" fontId="48" fillId="0" borderId="29" xfId="17" applyFont="1" applyBorder="1" applyAlignment="1">
      <alignment horizontal="center" vertical="center"/>
    </xf>
    <xf numFmtId="0" fontId="1" fillId="0" borderId="36" xfId="17" applyBorder="1" applyAlignment="1">
      <alignment horizontal="center" vertical="center"/>
    </xf>
    <xf numFmtId="0" fontId="1" fillId="0" borderId="37" xfId="17" applyBorder="1" applyAlignment="1">
      <alignment horizontal="center" vertical="center"/>
    </xf>
    <xf numFmtId="0" fontId="1" fillId="0" borderId="38" xfId="17" applyBorder="1" applyAlignment="1">
      <alignment horizontal="center" vertical="center"/>
    </xf>
    <xf numFmtId="0" fontId="36" fillId="0" borderId="39" xfId="17" applyFont="1" applyBorder="1" applyAlignment="1">
      <alignment horizontal="center" vertical="center" wrapText="1"/>
    </xf>
    <xf numFmtId="0" fontId="36" fillId="0" borderId="23" xfId="17" applyFont="1" applyBorder="1" applyAlignment="1">
      <alignment horizontal="center" vertical="center" wrapText="1"/>
    </xf>
    <xf numFmtId="0" fontId="32" fillId="16" borderId="0" xfId="17" applyFont="1" applyFill="1" applyAlignment="1">
      <alignment horizontal="center" vertical="center"/>
    </xf>
    <xf numFmtId="179" fontId="129" fillId="0" borderId="118" xfId="17" applyNumberFormat="1" applyFont="1" applyBorder="1" applyAlignment="1">
      <alignment horizontal="center" vertical="center" shrinkToFit="1"/>
    </xf>
    <xf numFmtId="179" fontId="129" fillId="0" borderId="119" xfId="17" applyNumberFormat="1" applyFont="1" applyBorder="1" applyAlignment="1">
      <alignment horizontal="center" vertical="center" shrinkToFit="1"/>
    </xf>
    <xf numFmtId="0" fontId="46" fillId="0" borderId="40" xfId="17" applyFont="1" applyBorder="1" applyAlignment="1">
      <alignment horizontal="center" vertical="center"/>
    </xf>
    <xf numFmtId="0" fontId="46" fillId="0" borderId="41" xfId="17" applyFont="1" applyBorder="1" applyAlignment="1">
      <alignment horizontal="center" vertical="center"/>
    </xf>
    <xf numFmtId="0" fontId="35" fillId="18" borderId="42" xfId="18" applyFont="1" applyFill="1" applyBorder="1" applyAlignment="1">
      <alignment horizontal="center" vertical="center"/>
    </xf>
    <xf numFmtId="0" fontId="35" fillId="18" borderId="43" xfId="18" applyFont="1" applyFill="1" applyBorder="1" applyAlignment="1">
      <alignment horizontal="center" vertical="center"/>
    </xf>
    <xf numFmtId="0" fontId="11" fillId="0" borderId="123" xfId="17" applyFont="1" applyBorder="1" applyAlignment="1">
      <alignment horizontal="center" vertical="center" wrapText="1"/>
    </xf>
    <xf numFmtId="0" fontId="11" fillId="0" borderId="124" xfId="17" applyFont="1" applyBorder="1" applyAlignment="1">
      <alignment horizontal="center" vertical="center" wrapText="1"/>
    </xf>
    <xf numFmtId="0" fontId="11" fillId="0" borderId="125" xfId="17" applyFont="1" applyBorder="1" applyAlignment="1">
      <alignment horizontal="center" vertical="center" wrapText="1"/>
    </xf>
    <xf numFmtId="0" fontId="53" fillId="18" borderId="67" xfId="17" applyFont="1" applyFill="1" applyBorder="1" applyAlignment="1">
      <alignment horizontal="center" vertical="center"/>
    </xf>
    <xf numFmtId="0" fontId="53" fillId="18" borderId="68" xfId="17" applyFont="1" applyFill="1" applyBorder="1" applyAlignment="1">
      <alignment horizontal="center" vertical="center"/>
    </xf>
    <xf numFmtId="0" fontId="53" fillId="18" borderId="69" xfId="17" applyFont="1" applyFill="1" applyBorder="1" applyAlignment="1">
      <alignment horizontal="center" vertical="center"/>
    </xf>
    <xf numFmtId="0" fontId="35" fillId="20" borderId="210" xfId="17" applyFont="1" applyFill="1" applyBorder="1" applyAlignment="1">
      <alignment horizontal="left" vertical="top" wrapText="1"/>
    </xf>
    <xf numFmtId="0" fontId="35" fillId="20" borderId="208" xfId="17" applyFont="1" applyFill="1" applyBorder="1" applyAlignment="1">
      <alignment horizontal="left" vertical="top" wrapText="1"/>
    </xf>
    <xf numFmtId="0" fontId="35" fillId="20" borderId="209" xfId="17" applyFont="1" applyFill="1" applyBorder="1" applyAlignment="1">
      <alignment horizontal="left" vertical="top" wrapText="1"/>
    </xf>
    <xf numFmtId="0" fontId="104" fillId="18" borderId="207" xfId="17" applyFont="1" applyFill="1" applyBorder="1" applyAlignment="1">
      <alignment horizontal="left" vertical="top" wrapText="1"/>
    </xf>
    <xf numFmtId="0" fontId="104" fillId="18" borderId="208" xfId="17" applyFont="1" applyFill="1" applyBorder="1" applyAlignment="1">
      <alignment horizontal="left" vertical="top" wrapText="1"/>
    </xf>
    <xf numFmtId="0" fontId="104" fillId="18" borderId="209" xfId="17" applyFont="1" applyFill="1" applyBorder="1" applyAlignment="1">
      <alignment horizontal="left" vertical="top" wrapText="1"/>
    </xf>
    <xf numFmtId="0" fontId="159" fillId="5" borderId="190" xfId="0" applyFont="1" applyFill="1" applyBorder="1" applyAlignment="1">
      <alignment horizontal="justify" vertical="center"/>
    </xf>
    <xf numFmtId="0" fontId="159" fillId="5" borderId="79" xfId="0" applyFont="1" applyFill="1" applyBorder="1" applyAlignment="1">
      <alignment horizontal="justify" vertical="center"/>
    </xf>
    <xf numFmtId="0" fontId="159" fillId="5" borderId="265" xfId="0" applyFont="1" applyFill="1" applyBorder="1">
      <alignment vertical="center"/>
    </xf>
    <xf numFmtId="0" fontId="0" fillId="5" borderId="266" xfId="0" applyFill="1" applyBorder="1">
      <alignment vertical="center"/>
    </xf>
    <xf numFmtId="0" fontId="0" fillId="5" borderId="0" xfId="0" applyFill="1">
      <alignment vertical="center"/>
    </xf>
    <xf numFmtId="0" fontId="0" fillId="5" borderId="0" xfId="0" applyFill="1" applyAlignment="1">
      <alignment vertical="center" wrapText="1"/>
    </xf>
    <xf numFmtId="14" fontId="84" fillId="20" borderId="218" xfId="1" applyNumberFormat="1" applyFont="1" applyFill="1" applyBorder="1" applyAlignment="1" applyProtection="1">
      <alignment horizontal="center" vertical="center" wrapText="1"/>
    </xf>
    <xf numFmtId="14" fontId="84" fillId="20" borderId="219" xfId="1" applyNumberFormat="1" applyFont="1" applyFill="1" applyBorder="1" applyAlignment="1" applyProtection="1">
      <alignment horizontal="center" vertical="center" wrapText="1"/>
    </xf>
    <xf numFmtId="14" fontId="84" fillId="20" borderId="218" xfId="2" applyNumberFormat="1" applyFont="1" applyFill="1" applyBorder="1" applyAlignment="1">
      <alignment horizontal="center" vertical="center" wrapText="1" shrinkToFit="1"/>
    </xf>
    <xf numFmtId="14" fontId="84" fillId="20" borderId="219" xfId="2" applyNumberFormat="1" applyFont="1" applyFill="1" applyBorder="1" applyAlignment="1">
      <alignment horizontal="center" vertical="center" wrapText="1" shrinkToFit="1"/>
    </xf>
    <xf numFmtId="14" fontId="84" fillId="20" borderId="218" xfId="1" applyNumberFormat="1" applyFont="1" applyFill="1" applyBorder="1" applyAlignment="1" applyProtection="1">
      <alignment horizontal="center" vertical="center" shrinkToFit="1"/>
    </xf>
    <xf numFmtId="14" fontId="84" fillId="20" borderId="219" xfId="1" applyNumberFormat="1" applyFont="1" applyFill="1" applyBorder="1" applyAlignment="1" applyProtection="1">
      <alignment horizontal="center" vertical="center" shrinkToFit="1"/>
    </xf>
    <xf numFmtId="14" fontId="84" fillId="20" borderId="84" xfId="1" applyNumberFormat="1" applyFont="1" applyFill="1" applyBorder="1" applyAlignment="1" applyProtection="1">
      <alignment horizontal="center" vertical="center" wrapText="1"/>
    </xf>
    <xf numFmtId="14" fontId="84" fillId="20" borderId="105" xfId="1" applyNumberFormat="1" applyFont="1" applyFill="1" applyBorder="1" applyAlignment="1" applyProtection="1">
      <alignment horizontal="center" vertical="center" wrapText="1"/>
    </xf>
    <xf numFmtId="14" fontId="84" fillId="20" borderId="86" xfId="2" applyNumberFormat="1" applyFont="1" applyFill="1" applyBorder="1" applyAlignment="1">
      <alignment horizontal="center" vertical="center" wrapText="1" shrinkToFit="1"/>
    </xf>
    <xf numFmtId="14" fontId="84" fillId="20" borderId="1" xfId="2" applyNumberFormat="1" applyFont="1" applyFill="1" applyBorder="1" applyAlignment="1">
      <alignment horizontal="center" vertical="center" wrapText="1" shrinkToFit="1"/>
    </xf>
    <xf numFmtId="14" fontId="84" fillId="20" borderId="86" xfId="2" applyNumberFormat="1" applyFont="1" applyFill="1" applyBorder="1" applyAlignment="1">
      <alignment horizontal="center" vertical="center" shrinkToFit="1"/>
    </xf>
    <xf numFmtId="14" fontId="84" fillId="20" borderId="1" xfId="2" applyNumberFormat="1" applyFont="1" applyFill="1" applyBorder="1" applyAlignment="1">
      <alignment horizontal="center" vertical="center" shrinkToFit="1"/>
    </xf>
    <xf numFmtId="14" fontId="84" fillId="20" borderId="75" xfId="2" applyNumberFormat="1" applyFont="1" applyFill="1" applyBorder="1" applyAlignment="1">
      <alignment horizontal="center" vertical="center" shrinkToFit="1"/>
    </xf>
    <xf numFmtId="14" fontId="84" fillId="20" borderId="1" xfId="1" applyNumberFormat="1" applyFont="1" applyFill="1" applyBorder="1" applyAlignment="1" applyProtection="1">
      <alignment horizontal="center" vertical="center" wrapText="1" shrinkToFit="1"/>
    </xf>
    <xf numFmtId="14" fontId="84" fillId="20" borderId="75" xfId="1" applyNumberFormat="1" applyFont="1" applyFill="1" applyBorder="1" applyAlignment="1" applyProtection="1">
      <alignment horizontal="center" vertical="center" wrapText="1" shrinkToFit="1"/>
    </xf>
    <xf numFmtId="14" fontId="84" fillId="20" borderId="86" xfId="1" applyNumberFormat="1" applyFont="1" applyFill="1" applyBorder="1" applyAlignment="1" applyProtection="1">
      <alignment horizontal="center" vertical="center" shrinkToFit="1"/>
    </xf>
    <xf numFmtId="14" fontId="84" fillId="20" borderId="1" xfId="1" applyNumberFormat="1" applyFont="1" applyFill="1" applyBorder="1" applyAlignment="1" applyProtection="1">
      <alignment horizontal="center" vertical="center" shrinkToFit="1"/>
    </xf>
    <xf numFmtId="14" fontId="84" fillId="20" borderId="75" xfId="1" applyNumberFormat="1" applyFont="1" applyFill="1" applyBorder="1" applyAlignment="1" applyProtection="1">
      <alignment horizontal="center" vertical="center" shrinkToFit="1"/>
    </xf>
    <xf numFmtId="0" fontId="151" fillId="18" borderId="181" xfId="2" applyFont="1" applyFill="1" applyBorder="1" applyAlignment="1">
      <alignment horizontal="center" vertical="center" wrapText="1"/>
    </xf>
    <xf numFmtId="0" fontId="151" fillId="18" borderId="182" xfId="2" applyFont="1" applyFill="1" applyBorder="1" applyAlignment="1">
      <alignment horizontal="center" vertical="center" wrapText="1"/>
    </xf>
    <xf numFmtId="0" fontId="151" fillId="18" borderId="183" xfId="2" applyFont="1" applyFill="1" applyBorder="1" applyAlignment="1">
      <alignment horizontal="center" vertical="center" wrapText="1"/>
    </xf>
    <xf numFmtId="0" fontId="6" fillId="5" borderId="163" xfId="2" applyFill="1" applyBorder="1">
      <alignment vertical="center"/>
    </xf>
    <xf numFmtId="0" fontId="6" fillId="5" borderId="164" xfId="2" applyFill="1" applyBorder="1">
      <alignment vertical="center"/>
    </xf>
    <xf numFmtId="0" fontId="6" fillId="5" borderId="165" xfId="2" applyFill="1" applyBorder="1">
      <alignment vertical="center"/>
    </xf>
    <xf numFmtId="0" fontId="20" fillId="5" borderId="44" xfId="2" applyFont="1" applyFill="1" applyBorder="1" applyAlignment="1">
      <alignment horizontal="center" vertical="top" wrapText="1"/>
    </xf>
    <xf numFmtId="0" fontId="20" fillId="5" borderId="41" xfId="2" applyFont="1" applyFill="1" applyBorder="1" applyAlignment="1">
      <alignment horizontal="center" vertical="top" wrapText="1"/>
    </xf>
    <xf numFmtId="0" fontId="20" fillId="5" borderId="45" xfId="2" applyFont="1" applyFill="1" applyBorder="1" applyAlignment="1">
      <alignment horizontal="center" vertical="top" wrapText="1"/>
    </xf>
    <xf numFmtId="0" fontId="20" fillId="5" borderId="46" xfId="2" applyFont="1" applyFill="1" applyBorder="1" applyAlignment="1">
      <alignment horizontal="center" vertical="top" wrapText="1"/>
    </xf>
    <xf numFmtId="0" fontId="20" fillId="5" borderId="47" xfId="2" applyFont="1" applyFill="1" applyBorder="1" applyAlignment="1">
      <alignment horizontal="center" vertical="top" wrapText="1"/>
    </xf>
    <xf numFmtId="0" fontId="1" fillId="5" borderId="6" xfId="2" applyFont="1" applyFill="1" applyBorder="1" applyAlignment="1">
      <alignment vertical="top" wrapText="1"/>
    </xf>
    <xf numFmtId="0" fontId="6" fillId="5" borderId="0" xfId="2" applyFill="1" applyAlignment="1">
      <alignment vertical="top" wrapText="1"/>
    </xf>
    <xf numFmtId="0" fontId="6" fillId="5" borderId="7" xfId="2" applyFill="1" applyBorder="1" applyAlignment="1">
      <alignment vertical="top" wrapText="1"/>
    </xf>
    <xf numFmtId="0" fontId="153" fillId="22" borderId="179" xfId="2" applyFont="1" applyFill="1" applyBorder="1" applyAlignment="1">
      <alignment horizontal="center" vertical="center" shrinkToFit="1"/>
    </xf>
    <xf numFmtId="0" fontId="153" fillId="22" borderId="168" xfId="2" applyFont="1" applyFill="1" applyBorder="1" applyAlignment="1">
      <alignment horizontal="center" vertical="center" shrinkToFit="1"/>
    </xf>
    <xf numFmtId="0" fontId="78" fillId="5" borderId="176" xfId="2" applyFont="1" applyFill="1" applyBorder="1" applyAlignment="1">
      <alignment horizontal="center" vertical="center"/>
    </xf>
    <xf numFmtId="0" fontId="78" fillId="5" borderId="177" xfId="2" applyFont="1" applyFill="1" applyBorder="1" applyAlignment="1">
      <alignment horizontal="center" vertical="center"/>
    </xf>
    <xf numFmtId="0" fontId="78" fillId="5" borderId="178" xfId="2" applyFont="1" applyFill="1" applyBorder="1" applyAlignment="1">
      <alignment horizontal="center" vertical="center"/>
    </xf>
    <xf numFmtId="0" fontId="6" fillId="0" borderId="0" xfId="2" applyAlignment="1">
      <alignment horizontal="center" vertical="center" wrapText="1"/>
    </xf>
    <xf numFmtId="0" fontId="78" fillId="32" borderId="0" xfId="2" applyFont="1" applyFill="1" applyAlignment="1">
      <alignment horizontal="left" vertical="center" wrapText="1"/>
    </xf>
    <xf numFmtId="0" fontId="78" fillId="32" borderId="0" xfId="2" applyFont="1" applyFill="1" applyAlignment="1">
      <alignment horizontal="left" vertical="center"/>
    </xf>
    <xf numFmtId="0" fontId="1" fillId="14" borderId="158" xfId="2" applyFont="1" applyFill="1" applyBorder="1" applyAlignment="1">
      <alignment vertical="top" wrapText="1"/>
    </xf>
    <xf numFmtId="0" fontId="6" fillId="0" borderId="153" xfId="2" applyBorder="1" applyAlignment="1">
      <alignment vertical="top" wrapText="1"/>
    </xf>
    <xf numFmtId="0" fontId="130" fillId="0" borderId="0" xfId="1" applyFont="1" applyAlignment="1" applyProtection="1">
      <alignment vertical="center"/>
    </xf>
    <xf numFmtId="0" fontId="6" fillId="0" borderId="0" xfId="2">
      <alignment vertical="center"/>
    </xf>
    <xf numFmtId="0" fontId="6" fillId="23" borderId="155" xfId="2" applyFill="1" applyBorder="1" applyAlignment="1">
      <alignment horizontal="left" vertical="top" wrapText="1"/>
    </xf>
    <xf numFmtId="0" fontId="6" fillId="23" borderId="66" xfId="2" applyFill="1" applyBorder="1" applyAlignment="1">
      <alignment horizontal="left" vertical="top" wrapText="1"/>
    </xf>
    <xf numFmtId="0" fontId="6" fillId="23" borderId="77" xfId="2" applyFill="1" applyBorder="1" applyAlignment="1">
      <alignment horizontal="left" vertical="top" wrapText="1"/>
    </xf>
    <xf numFmtId="0" fontId="1" fillId="27" borderId="155" xfId="2" applyFont="1" applyFill="1" applyBorder="1" applyAlignment="1">
      <alignment horizontal="left" vertical="top" wrapText="1"/>
    </xf>
    <xf numFmtId="0" fontId="1" fillId="27" borderId="154" xfId="2" applyFont="1" applyFill="1" applyBorder="1" applyAlignment="1">
      <alignment horizontal="left" vertical="top" wrapText="1"/>
    </xf>
    <xf numFmtId="0" fontId="8" fillId="27" borderId="66" xfId="1" applyFill="1" applyBorder="1" applyAlignment="1" applyProtection="1">
      <alignment horizontal="left" vertical="top"/>
    </xf>
    <xf numFmtId="0" fontId="6" fillId="27" borderId="76" xfId="2" applyFill="1" applyBorder="1" applyAlignment="1">
      <alignment horizontal="left" vertical="top"/>
    </xf>
    <xf numFmtId="0" fontId="6" fillId="2" borderId="156" xfId="2" applyFill="1" applyBorder="1" applyAlignment="1">
      <alignment vertical="top" wrapText="1"/>
    </xf>
    <xf numFmtId="0" fontId="14" fillId="2" borderId="153" xfId="0" applyFont="1" applyFill="1" applyBorder="1" applyAlignment="1">
      <alignment vertical="top" wrapText="1"/>
    </xf>
    <xf numFmtId="0" fontId="1" fillId="2" borderId="156" xfId="2" applyFont="1" applyFill="1" applyBorder="1" applyAlignment="1">
      <alignment horizontal="left" vertical="top" wrapText="1"/>
    </xf>
    <xf numFmtId="0" fontId="1" fillId="2" borderId="153" xfId="2" applyFont="1" applyFill="1" applyBorder="1" applyAlignment="1">
      <alignment horizontal="left" vertical="top" wrapText="1"/>
    </xf>
    <xf numFmtId="0" fontId="24" fillId="18" borderId="0" xfId="19" applyFont="1" applyFill="1" applyAlignment="1">
      <alignment vertical="center" wrapText="1"/>
    </xf>
    <xf numFmtId="0" fontId="68" fillId="22" borderId="227" xfId="0" applyFont="1" applyFill="1" applyBorder="1" applyAlignment="1">
      <alignment horizontal="center" vertical="center"/>
    </xf>
    <xf numFmtId="0" fontId="68" fillId="22" borderId="79" xfId="0" applyFont="1" applyFill="1" applyBorder="1" applyAlignment="1">
      <alignment horizontal="center" vertical="center"/>
    </xf>
    <xf numFmtId="0" fontId="68" fillId="28" borderId="227" xfId="0" applyFont="1" applyFill="1" applyBorder="1" applyAlignment="1">
      <alignment horizontal="center" vertical="center"/>
    </xf>
    <xf numFmtId="0" fontId="68" fillId="28" borderId="79" xfId="0" applyFont="1" applyFill="1" applyBorder="1" applyAlignment="1">
      <alignment horizontal="center" vertical="center"/>
    </xf>
    <xf numFmtId="0" fontId="68" fillId="28" borderId="80" xfId="0" applyFont="1" applyFill="1" applyBorder="1" applyAlignment="1">
      <alignment horizontal="center" vertical="center"/>
    </xf>
    <xf numFmtId="0" fontId="68" fillId="37" borderId="228" xfId="0" applyFont="1" applyFill="1" applyBorder="1" applyAlignment="1">
      <alignment horizontal="center" vertical="center"/>
    </xf>
    <xf numFmtId="0" fontId="68" fillId="37" borderId="229" xfId="0" applyFont="1" applyFill="1" applyBorder="1" applyAlignment="1">
      <alignment horizontal="center" vertical="center"/>
    </xf>
    <xf numFmtId="0" fontId="68" fillId="22" borderId="228" xfId="0" applyFont="1" applyFill="1" applyBorder="1" applyAlignment="1">
      <alignment horizontal="center" vertical="center"/>
    </xf>
    <xf numFmtId="0" fontId="68" fillId="22" borderId="230" xfId="0" applyFont="1" applyFill="1" applyBorder="1" applyAlignment="1">
      <alignment horizontal="center" vertical="center"/>
    </xf>
    <xf numFmtId="0" fontId="68" fillId="22" borderId="231" xfId="0" applyFont="1" applyFill="1" applyBorder="1" applyAlignment="1">
      <alignment horizontal="center" vertical="center"/>
    </xf>
    <xf numFmtId="0" fontId="68" fillId="28" borderId="228" xfId="0" applyFont="1" applyFill="1" applyBorder="1" applyAlignment="1">
      <alignment horizontal="center" vertical="center"/>
    </xf>
    <xf numFmtId="0" fontId="68" fillId="28" borderId="230" xfId="0" applyFont="1" applyFill="1" applyBorder="1" applyAlignment="1">
      <alignment horizontal="center" vertical="center"/>
    </xf>
    <xf numFmtId="0" fontId="68" fillId="28" borderId="229" xfId="0" applyFont="1" applyFill="1" applyBorder="1" applyAlignment="1">
      <alignment horizontal="center" vertical="center"/>
    </xf>
    <xf numFmtId="0" fontId="10" fillId="0" borderId="0" xfId="2" applyFont="1" applyAlignment="1">
      <alignment vertical="center" wrapText="1"/>
    </xf>
    <xf numFmtId="0" fontId="10" fillId="0" borderId="0" xfId="2" applyFont="1">
      <alignment vertical="center"/>
    </xf>
    <xf numFmtId="0" fontId="8" fillId="0" borderId="79" xfId="1" applyBorder="1" applyAlignment="1" applyProtection="1">
      <alignment vertical="center" wrapText="1"/>
    </xf>
    <xf numFmtId="0" fontId="10" fillId="0" borderId="79" xfId="2" applyFont="1" applyBorder="1">
      <alignment vertical="center"/>
    </xf>
    <xf numFmtId="0" fontId="154" fillId="39" borderId="180" xfId="2" applyFont="1" applyFill="1" applyBorder="1" applyAlignment="1">
      <alignment horizontal="center" vertical="center" wrapText="1" shrinkToFit="1"/>
    </xf>
    <xf numFmtId="0" fontId="26" fillId="39" borderId="182" xfId="2" applyFont="1" applyFill="1" applyBorder="1" applyAlignment="1">
      <alignment horizontal="center" vertical="center" wrapText="1" shrinkToFit="1"/>
    </xf>
    <xf numFmtId="0" fontId="26" fillId="39" borderId="183" xfId="2" applyFont="1" applyFill="1" applyBorder="1" applyAlignment="1">
      <alignment horizontal="center" vertical="center" wrapText="1" shrinkToFit="1"/>
    </xf>
    <xf numFmtId="0" fontId="33" fillId="39" borderId="190" xfId="1" applyFont="1" applyFill="1" applyBorder="1" applyAlignment="1" applyProtection="1">
      <alignment horizontal="left" vertical="top" wrapText="1" shrinkToFit="1"/>
    </xf>
    <xf numFmtId="0" fontId="152" fillId="39" borderId="79" xfId="2" applyFont="1" applyFill="1" applyBorder="1" applyAlignment="1">
      <alignment horizontal="left" vertical="top" wrapText="1" shrinkToFit="1"/>
    </xf>
    <xf numFmtId="0" fontId="152" fillId="39" borderId="80" xfId="2" applyFont="1" applyFill="1" applyBorder="1" applyAlignment="1">
      <alignment horizontal="left" vertical="top" wrapText="1" shrinkToFit="1"/>
    </xf>
    <xf numFmtId="0" fontId="110" fillId="18" borderId="197" xfId="2" applyFont="1" applyFill="1" applyBorder="1" applyAlignment="1">
      <alignment horizontal="center" vertical="center" wrapText="1" shrinkToFit="1"/>
    </xf>
    <xf numFmtId="0" fontId="30" fillId="18" borderId="198" xfId="2" applyFont="1" applyFill="1" applyBorder="1" applyAlignment="1">
      <alignment horizontal="center" vertical="center" shrinkToFit="1"/>
    </xf>
    <xf numFmtId="0" fontId="30" fillId="18" borderId="199" xfId="2" applyFont="1" applyFill="1" applyBorder="1" applyAlignment="1">
      <alignment horizontal="center" vertical="center" shrinkToFit="1"/>
    </xf>
    <xf numFmtId="0" fontId="116" fillId="18" borderId="117" xfId="1" applyFont="1" applyFill="1" applyBorder="1" applyAlignment="1" applyProtection="1">
      <alignment vertical="top" wrapText="1"/>
    </xf>
    <xf numFmtId="0" fontId="19" fillId="18" borderId="195" xfId="2" applyFont="1" applyFill="1" applyBorder="1" applyAlignment="1">
      <alignment vertical="top" wrapText="1"/>
    </xf>
    <xf numFmtId="0" fontId="19" fillId="18" borderId="201" xfId="2" applyFont="1" applyFill="1" applyBorder="1" applyAlignment="1">
      <alignment vertical="top" wrapText="1"/>
    </xf>
    <xf numFmtId="0" fontId="17" fillId="18" borderId="198" xfId="2" applyFont="1" applyFill="1" applyBorder="1" applyAlignment="1">
      <alignment horizontal="center" vertical="center" shrinkToFit="1"/>
    </xf>
    <xf numFmtId="0" fontId="17" fillId="18" borderId="199" xfId="2" applyFont="1" applyFill="1" applyBorder="1" applyAlignment="1">
      <alignment horizontal="center" vertical="center" shrinkToFit="1"/>
    </xf>
    <xf numFmtId="0" fontId="118" fillId="18" borderId="120" xfId="1" applyFont="1" applyFill="1" applyBorder="1" applyAlignment="1" applyProtection="1">
      <alignment horizontal="left" vertical="top" wrapText="1"/>
    </xf>
    <xf numFmtId="0" fontId="118" fillId="18" borderId="189" xfId="1" applyFont="1" applyFill="1" applyBorder="1" applyAlignment="1" applyProtection="1">
      <alignment horizontal="left" vertical="top" wrapText="1"/>
    </xf>
    <xf numFmtId="0" fontId="118" fillId="18" borderId="200" xfId="1" applyFont="1" applyFill="1" applyBorder="1" applyAlignment="1" applyProtection="1">
      <alignment horizontal="left" vertical="top" wrapText="1"/>
    </xf>
    <xf numFmtId="0" fontId="110" fillId="28" borderId="197" xfId="2" applyFont="1" applyFill="1" applyBorder="1" applyAlignment="1">
      <alignment horizontal="center" vertical="center" wrapText="1" shrinkToFit="1"/>
    </xf>
    <xf numFmtId="0" fontId="17" fillId="28" borderId="198" xfId="2" applyFont="1" applyFill="1" applyBorder="1" applyAlignment="1">
      <alignment horizontal="center" vertical="center" shrinkToFit="1"/>
    </xf>
    <xf numFmtId="0" fontId="17" fillId="28" borderId="199" xfId="2" applyFont="1" applyFill="1" applyBorder="1" applyAlignment="1">
      <alignment horizontal="center" vertical="center" shrinkToFit="1"/>
    </xf>
    <xf numFmtId="0" fontId="118" fillId="28" borderId="120" xfId="1" applyFont="1" applyFill="1" applyBorder="1" applyAlignment="1" applyProtection="1">
      <alignment horizontal="left" vertical="top" wrapText="1"/>
    </xf>
    <xf numFmtId="0" fontId="118" fillId="28" borderId="189" xfId="1" applyFont="1" applyFill="1" applyBorder="1" applyAlignment="1" applyProtection="1">
      <alignment horizontal="left" vertical="top" wrapText="1"/>
    </xf>
    <xf numFmtId="0" fontId="118" fillId="28" borderId="200" xfId="1" applyFont="1" applyFill="1" applyBorder="1" applyAlignment="1" applyProtection="1">
      <alignment horizontal="left" vertical="top" wrapText="1"/>
    </xf>
    <xf numFmtId="0" fontId="26" fillId="20" borderId="197" xfId="2" applyFont="1" applyFill="1" applyBorder="1" applyAlignment="1">
      <alignment horizontal="center" vertical="center" shrinkToFit="1"/>
    </xf>
    <xf numFmtId="0" fontId="17" fillId="20" borderId="198" xfId="2" applyFont="1" applyFill="1" applyBorder="1" applyAlignment="1">
      <alignment horizontal="center" vertical="center" shrinkToFit="1"/>
    </xf>
    <xf numFmtId="0" fontId="17" fillId="20" borderId="199" xfId="2" applyFont="1" applyFill="1" applyBorder="1" applyAlignment="1">
      <alignment horizontal="center" vertical="center" shrinkToFit="1"/>
    </xf>
    <xf numFmtId="0" fontId="155" fillId="18" borderId="120" xfId="1" applyFont="1" applyFill="1" applyBorder="1" applyAlignment="1" applyProtection="1">
      <alignment horizontal="left" vertical="top" wrapText="1"/>
    </xf>
    <xf numFmtId="0" fontId="116" fillId="18" borderId="189" xfId="1" applyFont="1" applyFill="1" applyBorder="1" applyAlignment="1" applyProtection="1">
      <alignment horizontal="left" vertical="top" wrapText="1"/>
    </xf>
    <xf numFmtId="0" fontId="116" fillId="18" borderId="200" xfId="1" applyFont="1" applyFill="1" applyBorder="1" applyAlignment="1" applyProtection="1">
      <alignment horizontal="left" vertical="top" wrapText="1"/>
    </xf>
    <xf numFmtId="0" fontId="17" fillId="18" borderId="180" xfId="1" applyFont="1" applyFill="1" applyBorder="1" applyAlignment="1" applyProtection="1">
      <alignment horizontal="center" vertical="center" wrapText="1" shrinkToFit="1"/>
    </xf>
    <xf numFmtId="0" fontId="17" fillId="18" borderId="182" xfId="2" applyFont="1" applyFill="1" applyBorder="1" applyAlignment="1">
      <alignment horizontal="center" vertical="center" wrapText="1" shrinkToFit="1"/>
    </xf>
    <xf numFmtId="0" fontId="17" fillId="18" borderId="183" xfId="2" applyFont="1" applyFill="1" applyBorder="1" applyAlignment="1">
      <alignment horizontal="center" vertical="center" wrapText="1" shrinkToFit="1"/>
    </xf>
    <xf numFmtId="0" fontId="118" fillId="18" borderId="227" xfId="2" applyFont="1" applyFill="1" applyBorder="1" applyAlignment="1">
      <alignment horizontal="left" vertical="top" wrapText="1" shrinkToFit="1"/>
    </xf>
    <xf numFmtId="0" fontId="118" fillId="18" borderId="79" xfId="2" applyFont="1" applyFill="1" applyBorder="1" applyAlignment="1">
      <alignment horizontal="left" vertical="top" wrapText="1" shrinkToFit="1"/>
    </xf>
    <xf numFmtId="0" fontId="118" fillId="18" borderId="80" xfId="2" applyFont="1" applyFill="1" applyBorder="1" applyAlignment="1">
      <alignment horizontal="left" vertical="top" wrapText="1" shrinkToFit="1"/>
    </xf>
    <xf numFmtId="0" fontId="116" fillId="0" borderId="104" xfId="2" applyFont="1" applyBorder="1" applyAlignment="1">
      <alignment horizontal="left" vertical="top" wrapText="1"/>
    </xf>
    <xf numFmtId="178" fontId="84" fillId="3" borderId="204" xfId="2" applyNumberFormat="1" applyFont="1" applyFill="1" applyBorder="1" applyAlignment="1">
      <alignment horizontal="center" vertical="center"/>
    </xf>
    <xf numFmtId="178" fontId="84" fillId="3" borderId="205" xfId="0" applyNumberFormat="1" applyFont="1" applyFill="1" applyBorder="1" applyAlignment="1">
      <alignment horizontal="center" vertical="center"/>
    </xf>
    <xf numFmtId="0" fontId="84" fillId="20" borderId="206" xfId="2" applyFont="1" applyFill="1" applyBorder="1">
      <alignment vertical="center"/>
    </xf>
    <xf numFmtId="14" fontId="84" fillId="2" borderId="203" xfId="2" applyNumberFormat="1" applyFont="1" applyFill="1" applyBorder="1" applyAlignment="1">
      <alignment horizontal="center" vertical="center"/>
    </xf>
    <xf numFmtId="56" fontId="84" fillId="20" borderId="206" xfId="2" applyNumberFormat="1" applyFont="1" applyFill="1" applyBorder="1">
      <alignment vertical="center"/>
    </xf>
    <xf numFmtId="14" fontId="84" fillId="20" borderId="206" xfId="2" applyNumberFormat="1" applyFont="1" applyFill="1" applyBorder="1">
      <alignment vertical="center"/>
    </xf>
    <xf numFmtId="178" fontId="84" fillId="3" borderId="205" xfId="2" applyNumberFormat="1" applyFont="1" applyFill="1" applyBorder="1" applyAlignment="1">
      <alignment horizontal="center" vertical="center"/>
    </xf>
    <xf numFmtId="14" fontId="84" fillId="20" borderId="212" xfId="2" applyNumberFormat="1" applyFont="1" applyFill="1" applyBorder="1">
      <alignment vertical="center"/>
    </xf>
    <xf numFmtId="0" fontId="84" fillId="20" borderId="0" xfId="2" applyFont="1" applyFill="1">
      <alignment vertical="center"/>
    </xf>
    <xf numFmtId="178" fontId="84" fillId="3" borderId="206" xfId="0" applyNumberFormat="1" applyFont="1" applyFill="1" applyBorder="1" applyAlignment="1">
      <alignment horizontal="center" vertical="center"/>
    </xf>
    <xf numFmtId="0" fontId="8" fillId="0" borderId="249" xfId="1" applyBorder="1" applyAlignment="1" applyProtection="1">
      <alignment horizontal="left" vertical="center" wrapText="1"/>
    </xf>
    <xf numFmtId="0" fontId="167" fillId="45" borderId="0" xfId="0" applyFont="1" applyFill="1" applyAlignment="1">
      <alignment horizontal="center" vertical="center" wrapText="1"/>
    </xf>
    <xf numFmtId="0" fontId="133" fillId="45" borderId="0" xfId="0" applyFont="1" applyFill="1" applyAlignment="1">
      <alignment horizontal="center" vertical="center" wrapText="1"/>
    </xf>
    <xf numFmtId="0" fontId="0" fillId="45" borderId="0" xfId="0" applyFill="1">
      <alignment vertical="center"/>
    </xf>
    <xf numFmtId="0" fontId="173" fillId="45" borderId="0" xfId="0" applyFont="1" applyFill="1">
      <alignment vertical="center"/>
    </xf>
    <xf numFmtId="0" fontId="172" fillId="45" borderId="0" xfId="0" applyFont="1" applyFill="1">
      <alignment vertical="center"/>
    </xf>
    <xf numFmtId="0" fontId="162" fillId="45" borderId="0" xfId="0" applyFont="1" applyFill="1" applyAlignment="1">
      <alignment horizontal="center" vertical="center"/>
    </xf>
    <xf numFmtId="0" fontId="162" fillId="45" borderId="0" xfId="0" applyFont="1" applyFill="1">
      <alignment vertical="center"/>
    </xf>
    <xf numFmtId="0" fontId="170" fillId="45" borderId="0" xfId="0" applyFont="1" applyFill="1">
      <alignment vertical="center"/>
    </xf>
    <xf numFmtId="0" fontId="171" fillId="45" borderId="0" xfId="0" applyFont="1" applyFill="1">
      <alignment vertical="center"/>
    </xf>
    <xf numFmtId="0" fontId="169" fillId="45" borderId="0" xfId="0" applyFont="1" applyFill="1">
      <alignment vertical="center"/>
    </xf>
    <xf numFmtId="0" fontId="166" fillId="45" borderId="0" xfId="0" applyFont="1" applyFill="1">
      <alignment vertical="center"/>
    </xf>
    <xf numFmtId="0" fontId="168" fillId="45" borderId="0" xfId="0" applyFont="1" applyFill="1">
      <alignment vertical="center"/>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14">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left/>
        <right/>
        <top style="thin">
          <color indexed="64"/>
        </top>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border diagonalUp="0" diagonalDown="0" outline="0">
        <left/>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family val="3"/>
        <charset val="128"/>
        <scheme val="minor"/>
      </font>
      <fill>
        <patternFill patternType="solid">
          <fgColor indexed="64"/>
          <bgColor theme="0"/>
        </patternFill>
      </fill>
      <alignment horizontal="left" vertical="center" textRotation="0" wrapText="0" indent="0" justifyLastLine="0" shrinkToFit="0" readingOrder="0"/>
    </dxf>
    <dxf>
      <border outline="0">
        <bottom style="thin">
          <color indexed="64"/>
        </bottom>
      </border>
    </dxf>
    <dxf>
      <fill>
        <patternFill patternType="solid">
          <fgColor indexed="64"/>
          <bgColor theme="0"/>
        </patternFill>
      </fill>
    </dxf>
  </dxfs>
  <tableStyles count="0" defaultTableStyle="TableStyleMedium2" defaultPivotStyle="PivotStyleLight16"/>
  <colors>
    <mruColors>
      <color rgb="FFFFFFCC"/>
      <color rgb="FF6EF729"/>
      <color rgb="FF3399FF"/>
      <color rgb="FFFFE9A3"/>
      <color rgb="FF6DDDF7"/>
      <color rgb="FF95F963"/>
      <color rgb="FFBCE76F"/>
      <color rgb="FFFFD653"/>
      <color rgb="FFFFCF37"/>
      <color rgb="FF97FB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'47　感染症統計'!$A$7</c:f>
              <c:strCache>
                <c:ptCount val="1"/>
                <c:pt idx="0">
                  <c:v>2024年</c:v>
                </c:pt>
              </c:strCache>
            </c:strRef>
          </c:tx>
          <c:spPr>
            <a:ln w="38100" cap="rnd">
              <a:solidFill>
                <a:srgbClr val="FF0000"/>
              </a:solidFill>
              <a:round/>
            </a:ln>
            <a:effectLst/>
          </c:spPr>
          <c:marker>
            <c:symbol val="circle"/>
            <c:size val="5"/>
            <c:spPr>
              <a:solidFill>
                <a:srgbClr val="FF0000"/>
              </a:solidFill>
              <a:ln w="38100">
                <a:solidFill>
                  <a:srgbClr val="FF0000"/>
                </a:solidFill>
              </a:ln>
              <a:effectLst/>
            </c:spPr>
          </c:marker>
          <c:val>
            <c:numRef>
              <c:f>'47　感染症統計'!$B$7:$M$7</c:f>
              <c:numCache>
                <c:formatCode>General</c:formatCode>
                <c:ptCount val="12"/>
                <c:pt idx="0">
                  <c:v>103</c:v>
                </c:pt>
                <c:pt idx="1">
                  <c:v>102</c:v>
                </c:pt>
                <c:pt idx="2">
                  <c:v>114</c:v>
                </c:pt>
                <c:pt idx="3">
                  <c:v>122</c:v>
                </c:pt>
                <c:pt idx="4">
                  <c:v>257</c:v>
                </c:pt>
                <c:pt idx="5">
                  <c:v>307</c:v>
                </c:pt>
                <c:pt idx="6">
                  <c:v>517</c:v>
                </c:pt>
                <c:pt idx="7">
                  <c:v>708</c:v>
                </c:pt>
                <c:pt idx="8">
                  <c:v>540</c:v>
                </c:pt>
                <c:pt idx="9">
                  <c:v>531</c:v>
                </c:pt>
                <c:pt idx="10">
                  <c:v>220</c:v>
                </c:pt>
              </c:numCache>
            </c:numRef>
          </c:val>
          <c:smooth val="0"/>
          <c:extLst>
            <c:ext xmlns:c16="http://schemas.microsoft.com/office/drawing/2014/chart" uri="{C3380CC4-5D6E-409C-BE32-E72D297353CC}">
              <c16:uniqueId val="{00000008-9549-4A62-BF04-398DC0EE804A}"/>
            </c:ext>
          </c:extLst>
        </c:ser>
        <c:ser>
          <c:idx val="6"/>
          <c:order val="1"/>
          <c:tx>
            <c:strRef>
              <c:f>'47　感染症統計'!$A$8</c:f>
              <c:strCache>
                <c:ptCount val="1"/>
                <c:pt idx="0">
                  <c:v>2023年</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'47　感染症統計'!$B$8:$M$8</c:f>
              <c:numCache>
                <c:formatCode>#,##0_ </c:formatCode>
                <c:ptCount val="12"/>
                <c:pt idx="0" formatCode="General">
                  <c:v>82</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0-EF25-4824-8530-875CCEE0B185}"/>
            </c:ext>
          </c:extLst>
        </c:ser>
        <c:ser>
          <c:idx val="0"/>
          <c:order val="2"/>
          <c:tx>
            <c:strRef>
              <c:f>'47　感染症統計'!$A$9</c:f>
              <c:strCache>
                <c:ptCount val="1"/>
                <c:pt idx="0">
                  <c:v>2022年</c:v>
                </c:pt>
              </c:strCache>
            </c:strRef>
          </c:tx>
          <c:spPr>
            <a:ln w="28575" cap="rnd">
              <a:solidFill>
                <a:schemeClr val="accent1"/>
              </a:solidFill>
              <a:round/>
            </a:ln>
            <a:effectLst/>
          </c:spPr>
          <c:marker>
            <c:symbol val="none"/>
          </c:marker>
          <c:val>
            <c:numRef>
              <c:f>'47　感染症統計'!$B$9:$M$9</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0-9549-4A62-BF04-398DC0EE804A}"/>
            </c:ext>
          </c:extLst>
        </c:ser>
        <c:ser>
          <c:idx val="1"/>
          <c:order val="3"/>
          <c:tx>
            <c:strRef>
              <c:f>'47　感染症統計'!$A$10</c:f>
              <c:strCache>
                <c:ptCount val="1"/>
                <c:pt idx="0">
                  <c:v>2021年</c:v>
                </c:pt>
              </c:strCache>
            </c:strRef>
          </c:tx>
          <c:spPr>
            <a:ln w="28575" cap="rnd">
              <a:solidFill>
                <a:schemeClr val="accent2"/>
              </a:solidFill>
              <a:round/>
            </a:ln>
            <a:effectLst/>
          </c:spPr>
          <c:marker>
            <c:symbol val="none"/>
          </c:marker>
          <c:val>
            <c:numRef>
              <c:f>'47　感染症統計'!$B$10:$M$10</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9549-4A62-BF04-398DC0EE804A}"/>
            </c:ext>
          </c:extLst>
        </c:ser>
        <c:ser>
          <c:idx val="2"/>
          <c:order val="4"/>
          <c:tx>
            <c:strRef>
              <c:f>'47　感染症統計'!$A$11</c:f>
              <c:strCache>
                <c:ptCount val="1"/>
                <c:pt idx="0">
                  <c:v>2020年</c:v>
                </c:pt>
              </c:strCache>
            </c:strRef>
          </c:tx>
          <c:spPr>
            <a:ln w="28575" cap="rnd">
              <a:solidFill>
                <a:schemeClr val="accent3"/>
              </a:solidFill>
              <a:round/>
            </a:ln>
            <a:effectLst/>
          </c:spPr>
          <c:marker>
            <c:symbol val="none"/>
          </c:marker>
          <c:val>
            <c:numRef>
              <c:f>'47　感染症統計'!$B$11:$M$11</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9549-4A62-BF04-398DC0EE804A}"/>
            </c:ext>
          </c:extLst>
        </c:ser>
        <c:ser>
          <c:idx val="3"/>
          <c:order val="5"/>
          <c:tx>
            <c:strRef>
              <c:f>'47　感染症統計'!$A$12</c:f>
              <c:strCache>
                <c:ptCount val="1"/>
                <c:pt idx="0">
                  <c:v>2019年</c:v>
                </c:pt>
              </c:strCache>
            </c:strRef>
          </c:tx>
          <c:spPr>
            <a:ln w="28575" cap="rnd">
              <a:solidFill>
                <a:schemeClr val="accent4"/>
              </a:solidFill>
              <a:round/>
            </a:ln>
            <a:effectLst/>
          </c:spPr>
          <c:marker>
            <c:symbol val="none"/>
          </c:marker>
          <c:val>
            <c:numRef>
              <c:f>'47　感染症統計'!$B$12:$M$12</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9549-4A62-BF04-398DC0EE804A}"/>
            </c:ext>
          </c:extLst>
        </c:ser>
        <c:ser>
          <c:idx val="4"/>
          <c:order val="6"/>
          <c:tx>
            <c:strRef>
              <c:f>'47　感染症統計'!$A$13</c:f>
              <c:strCache>
                <c:ptCount val="1"/>
                <c:pt idx="0">
                  <c:v>2018年</c:v>
                </c:pt>
              </c:strCache>
            </c:strRef>
          </c:tx>
          <c:spPr>
            <a:ln w="28575" cap="rnd">
              <a:solidFill>
                <a:schemeClr val="accent5"/>
              </a:solidFill>
              <a:round/>
            </a:ln>
            <a:effectLst/>
          </c:spPr>
          <c:marker>
            <c:symbol val="none"/>
          </c:marker>
          <c:val>
            <c:numRef>
              <c:f>'47　感染症統計'!$B$13:$M$13</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9549-4A62-BF04-398DC0EE804A}"/>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title>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151596407712806"/>
          <c:y val="0.15416790138811245"/>
          <c:w val="0.12798558763714724"/>
          <c:h val="0.7518134805988511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'47　感染症統計'!$P$7</c:f>
              <c:strCache>
                <c:ptCount val="1"/>
                <c:pt idx="0">
                  <c:v>2024年</c:v>
                </c:pt>
              </c:strCache>
            </c:strRef>
          </c:tx>
          <c:spPr>
            <a:ln w="63500" cap="rnd">
              <a:solidFill>
                <a:srgbClr val="FF0000"/>
              </a:solidFill>
              <a:round/>
            </a:ln>
            <a:effectLst/>
          </c:spPr>
          <c:marker>
            <c:symbol val="none"/>
          </c:marker>
          <c:val>
            <c:numRef>
              <c:f>'47　感染症統計'!$Q$7:$AB$7</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numCache>
            </c:numRef>
          </c:val>
          <c:smooth val="0"/>
          <c:extLst>
            <c:ext xmlns:c16="http://schemas.microsoft.com/office/drawing/2014/chart" uri="{C3380CC4-5D6E-409C-BE32-E72D297353CC}">
              <c16:uniqueId val="{00000000-691A-4A61-BF12-3A5977548A2F}"/>
            </c:ext>
          </c:extLst>
        </c:ser>
        <c:ser>
          <c:idx val="0"/>
          <c:order val="1"/>
          <c:tx>
            <c:strRef>
              <c:f>'47　感染症統計'!$P$8</c:f>
              <c:strCache>
                <c:ptCount val="1"/>
                <c:pt idx="0">
                  <c:v>2023年</c:v>
                </c:pt>
              </c:strCache>
            </c:strRef>
          </c:tx>
          <c:spPr>
            <a:ln w="28575" cap="rnd">
              <a:solidFill>
                <a:schemeClr val="accent1"/>
              </a:solidFill>
              <a:round/>
            </a:ln>
            <a:effectLst/>
          </c:spPr>
          <c:marker>
            <c:symbol val="none"/>
          </c:marker>
          <c:val>
            <c:numRef>
              <c:f>'47　感染症統計'!$Q$8:$AB$8</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1-0D40-4B2F-8512-1EC6AC1905A3}"/>
            </c:ext>
          </c:extLst>
        </c:ser>
        <c:ser>
          <c:idx val="1"/>
          <c:order val="2"/>
          <c:tx>
            <c:strRef>
              <c:f>'47　感染症統計'!$P$9</c:f>
              <c:strCache>
                <c:ptCount val="1"/>
                <c:pt idx="0">
                  <c:v>2022年</c:v>
                </c:pt>
              </c:strCache>
            </c:strRef>
          </c:tx>
          <c:spPr>
            <a:ln w="28575" cap="rnd">
              <a:solidFill>
                <a:schemeClr val="accent2"/>
              </a:solidFill>
              <a:round/>
            </a:ln>
            <a:effectLst/>
          </c:spPr>
          <c:marker>
            <c:symbol val="none"/>
          </c:marker>
          <c:val>
            <c:numRef>
              <c:f>'47　感染症統計'!$Q$9:$AB$9</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2-0D40-4B2F-8512-1EC6AC1905A3}"/>
            </c:ext>
          </c:extLst>
        </c:ser>
        <c:ser>
          <c:idx val="2"/>
          <c:order val="3"/>
          <c:tx>
            <c:strRef>
              <c:f>'47　感染症統計'!$P$10</c:f>
              <c:strCache>
                <c:ptCount val="1"/>
                <c:pt idx="0">
                  <c:v>2021年</c:v>
                </c:pt>
              </c:strCache>
            </c:strRef>
          </c:tx>
          <c:spPr>
            <a:ln w="28575" cap="rnd">
              <a:solidFill>
                <a:schemeClr val="accent3"/>
              </a:solidFill>
              <a:round/>
            </a:ln>
            <a:effectLst/>
          </c:spPr>
          <c:marker>
            <c:symbol val="none"/>
          </c:marker>
          <c:val>
            <c:numRef>
              <c:f>'47　感染症統計'!$Q$10:$AB$10</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3-0D40-4B2F-8512-1EC6AC1905A3}"/>
            </c:ext>
          </c:extLst>
        </c:ser>
        <c:ser>
          <c:idx val="3"/>
          <c:order val="4"/>
          <c:tx>
            <c:strRef>
              <c:f>'47　感染症統計'!$P$11</c:f>
              <c:strCache>
                <c:ptCount val="1"/>
                <c:pt idx="0">
                  <c:v>2020年</c:v>
                </c:pt>
              </c:strCache>
            </c:strRef>
          </c:tx>
          <c:spPr>
            <a:ln w="28575" cap="rnd">
              <a:solidFill>
                <a:schemeClr val="accent4"/>
              </a:solidFill>
              <a:round/>
            </a:ln>
            <a:effectLst/>
          </c:spPr>
          <c:marker>
            <c:symbol val="none"/>
          </c:marker>
          <c:val>
            <c:numRef>
              <c:f>'47　感染症統計'!$Q$11:$AB$11</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4-0D40-4B2F-8512-1EC6AC1905A3}"/>
            </c:ext>
          </c:extLst>
        </c:ser>
        <c:ser>
          <c:idx val="4"/>
          <c:order val="5"/>
          <c:tx>
            <c:strRef>
              <c:f>'47　感染症統計'!$P$12</c:f>
              <c:strCache>
                <c:ptCount val="1"/>
                <c:pt idx="0">
                  <c:v>2019年</c:v>
                </c:pt>
              </c:strCache>
            </c:strRef>
          </c:tx>
          <c:spPr>
            <a:ln w="28575" cap="rnd">
              <a:solidFill>
                <a:schemeClr val="accent5"/>
              </a:solidFill>
              <a:round/>
            </a:ln>
            <a:effectLst/>
          </c:spPr>
          <c:marker>
            <c:symbol val="none"/>
          </c:marker>
          <c:val>
            <c:numRef>
              <c:f>'47　感染症統計'!$Q$12:$AB$12</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5-0D40-4B2F-8512-1EC6AC1905A3}"/>
            </c:ext>
          </c:extLst>
        </c:ser>
        <c:ser>
          <c:idx val="5"/>
          <c:order val="6"/>
          <c:tx>
            <c:strRef>
              <c:f>'47　感染症統計'!$P$13</c:f>
              <c:strCache>
                <c:ptCount val="1"/>
                <c:pt idx="0">
                  <c:v>2018年</c:v>
                </c:pt>
              </c:strCache>
            </c:strRef>
          </c:tx>
          <c:spPr>
            <a:ln w="28575" cap="rnd">
              <a:solidFill>
                <a:schemeClr val="accent6"/>
              </a:solidFill>
              <a:round/>
            </a:ln>
            <a:effectLst/>
          </c:spPr>
          <c:marker>
            <c:symbol val="none"/>
          </c:marker>
          <c:val>
            <c:numRef>
              <c:f>'47　感染症統計'!$Q$13:$AB$13</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6-0D40-4B2F-8512-1EC6AC1905A3}"/>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5543391131567292"/>
          <c:y val="8.9866993536922485E-2"/>
          <c:w val="0.14456608538169238"/>
          <c:h val="0.780275612984926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gi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403860</xdr:colOff>
      <xdr:row>0</xdr:row>
      <xdr:rowOff>114300</xdr:rowOff>
    </xdr:from>
    <xdr:to>
      <xdr:col>21</xdr:col>
      <xdr:colOff>563880</xdr:colOff>
      <xdr:row>24</xdr:row>
      <xdr:rowOff>22860</xdr:rowOff>
    </xdr:to>
    <xdr:sp macro="" textlink="">
      <xdr:nvSpPr>
        <xdr:cNvPr id="38" name="四角形: 角を丸くする 37">
          <a:extLst>
            <a:ext uri="{FF2B5EF4-FFF2-40B4-BE49-F238E27FC236}">
              <a16:creationId xmlns:a16="http://schemas.microsoft.com/office/drawing/2014/main" id="{04F4B784-2EB3-A157-7542-E8EB8D9B1270}"/>
            </a:ext>
          </a:extLst>
        </xdr:cNvPr>
        <xdr:cNvSpPr/>
      </xdr:nvSpPr>
      <xdr:spPr>
        <a:xfrm>
          <a:off x="10157460" y="114300"/>
          <a:ext cx="3208020" cy="4945380"/>
        </a:xfrm>
        <a:prstGeom prst="roundRect">
          <a:avLst/>
        </a:prstGeom>
        <a:solidFill>
          <a:schemeClr val="accent2">
            <a:lumMod val="40000"/>
            <a:lumOff val="60000"/>
            <a:alpha val="0"/>
          </a:schemeClr>
        </a:solidFill>
        <a:ln w="603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10</xdr:col>
      <xdr:colOff>243840</xdr:colOff>
      <xdr:row>1</xdr:row>
      <xdr:rowOff>22860</xdr:rowOff>
    </xdr:from>
    <xdr:to>
      <xdr:col>15</xdr:col>
      <xdr:colOff>45720</xdr:colOff>
      <xdr:row>24</xdr:row>
      <xdr:rowOff>76200</xdr:rowOff>
    </xdr:to>
    <xdr:sp macro="" textlink="">
      <xdr:nvSpPr>
        <xdr:cNvPr id="35" name="四角形: 角を丸くする 34">
          <a:extLst>
            <a:ext uri="{FF2B5EF4-FFF2-40B4-BE49-F238E27FC236}">
              <a16:creationId xmlns:a16="http://schemas.microsoft.com/office/drawing/2014/main" id="{175B2C99-E1D2-821F-60F7-90A07D49BED1}"/>
            </a:ext>
          </a:extLst>
        </xdr:cNvPr>
        <xdr:cNvSpPr/>
      </xdr:nvSpPr>
      <xdr:spPr>
        <a:xfrm>
          <a:off x="6339840" y="190500"/>
          <a:ext cx="2849880" cy="4861560"/>
        </a:xfrm>
        <a:prstGeom prst="roundRect">
          <a:avLst/>
        </a:prstGeom>
        <a:solidFill>
          <a:schemeClr val="accent2">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b="1" kern="1200"/>
            <a:t>屠場　　　精肉工場</a:t>
          </a:r>
        </a:p>
      </xdr:txBody>
    </xdr:sp>
    <xdr:clientData/>
  </xdr:twoCellAnchor>
  <xdr:twoCellAnchor editAs="oneCell">
    <xdr:from>
      <xdr:col>1</xdr:col>
      <xdr:colOff>15240</xdr:colOff>
      <xdr:row>3</xdr:row>
      <xdr:rowOff>160020</xdr:rowOff>
    </xdr:from>
    <xdr:to>
      <xdr:col>9</xdr:col>
      <xdr:colOff>419389</xdr:colOff>
      <xdr:row>21</xdr:row>
      <xdr:rowOff>106680</xdr:rowOff>
    </xdr:to>
    <xdr:pic>
      <xdr:nvPicPr>
        <xdr:cNvPr id="2" name="図 1">
          <a:extLst>
            <a:ext uri="{FF2B5EF4-FFF2-40B4-BE49-F238E27FC236}">
              <a16:creationId xmlns:a16="http://schemas.microsoft.com/office/drawing/2014/main" id="{904DB896-4A46-2EBC-1F41-26590ABAEA8A}"/>
            </a:ext>
          </a:extLst>
        </xdr:cNvPr>
        <xdr:cNvPicPr>
          <a:picLocks noChangeAspect="1"/>
        </xdr:cNvPicPr>
      </xdr:nvPicPr>
      <xdr:blipFill>
        <a:blip xmlns:r="http://schemas.openxmlformats.org/officeDocument/2006/relationships" r:embed="rId1"/>
        <a:stretch>
          <a:fillRect/>
        </a:stretch>
      </xdr:blipFill>
      <xdr:spPr>
        <a:xfrm>
          <a:off x="624840" y="891540"/>
          <a:ext cx="5280949" cy="3688080"/>
        </a:xfrm>
        <a:prstGeom prst="rect">
          <a:avLst/>
        </a:prstGeom>
      </xdr:spPr>
    </xdr:pic>
    <xdr:clientData/>
  </xdr:twoCellAnchor>
  <xdr:twoCellAnchor editAs="oneCell">
    <xdr:from>
      <xdr:col>1</xdr:col>
      <xdr:colOff>83820</xdr:colOff>
      <xdr:row>15</xdr:row>
      <xdr:rowOff>149846</xdr:rowOff>
    </xdr:from>
    <xdr:to>
      <xdr:col>1</xdr:col>
      <xdr:colOff>556510</xdr:colOff>
      <xdr:row>19</xdr:row>
      <xdr:rowOff>116610</xdr:rowOff>
    </xdr:to>
    <xdr:pic>
      <xdr:nvPicPr>
        <xdr:cNvPr id="7" name="図 6">
          <a:extLst>
            <a:ext uri="{FF2B5EF4-FFF2-40B4-BE49-F238E27FC236}">
              <a16:creationId xmlns:a16="http://schemas.microsoft.com/office/drawing/2014/main" id="{2B79B2C7-F16E-97FA-E17A-20E0742072F1}"/>
            </a:ext>
          </a:extLst>
        </xdr:cNvPr>
        <xdr:cNvPicPr>
          <a:picLocks noChangeAspect="1"/>
        </xdr:cNvPicPr>
      </xdr:nvPicPr>
      <xdr:blipFill>
        <a:blip xmlns:r="http://schemas.openxmlformats.org/officeDocument/2006/relationships" r:embed="rId2">
          <a:duotone>
            <a:prstClr val="black"/>
            <a:schemeClr val="accent3">
              <a:tint val="45000"/>
              <a:satMod val="400000"/>
            </a:schemeClr>
          </a:duotone>
        </a:blip>
        <a:stretch>
          <a:fillRect/>
        </a:stretch>
      </xdr:blipFill>
      <xdr:spPr>
        <a:xfrm>
          <a:off x="693420" y="3548366"/>
          <a:ext cx="472690" cy="766864"/>
        </a:xfrm>
        <a:prstGeom prst="rect">
          <a:avLst/>
        </a:prstGeom>
        <a:solidFill>
          <a:srgbClr val="00B0F0"/>
        </a:solidFill>
      </xdr:spPr>
    </xdr:pic>
    <xdr:clientData/>
  </xdr:twoCellAnchor>
  <xdr:twoCellAnchor editAs="oneCell">
    <xdr:from>
      <xdr:col>4</xdr:col>
      <xdr:colOff>327660</xdr:colOff>
      <xdr:row>10</xdr:row>
      <xdr:rowOff>7620</xdr:rowOff>
    </xdr:from>
    <xdr:to>
      <xdr:col>5</xdr:col>
      <xdr:colOff>190750</xdr:colOff>
      <xdr:row>13</xdr:row>
      <xdr:rowOff>142024</xdr:rowOff>
    </xdr:to>
    <xdr:pic>
      <xdr:nvPicPr>
        <xdr:cNvPr id="10" name="図 9">
          <a:extLst>
            <a:ext uri="{FF2B5EF4-FFF2-40B4-BE49-F238E27FC236}">
              <a16:creationId xmlns:a16="http://schemas.microsoft.com/office/drawing/2014/main" id="{059BEABC-B189-4BE5-AC44-2B191CE186B9}"/>
            </a:ext>
          </a:extLst>
        </xdr:cNvPr>
        <xdr:cNvPicPr>
          <a:picLocks noChangeAspect="1"/>
        </xdr:cNvPicPr>
      </xdr:nvPicPr>
      <xdr:blipFill>
        <a:blip xmlns:r="http://schemas.openxmlformats.org/officeDocument/2006/relationships" r:embed="rId2"/>
        <a:stretch>
          <a:fillRect/>
        </a:stretch>
      </xdr:blipFill>
      <xdr:spPr>
        <a:xfrm>
          <a:off x="2766060" y="2202180"/>
          <a:ext cx="472690" cy="766864"/>
        </a:xfrm>
        <a:prstGeom prst="rect">
          <a:avLst/>
        </a:prstGeom>
      </xdr:spPr>
    </xdr:pic>
    <xdr:clientData/>
  </xdr:twoCellAnchor>
  <xdr:twoCellAnchor editAs="oneCell">
    <xdr:from>
      <xdr:col>5</xdr:col>
      <xdr:colOff>563880</xdr:colOff>
      <xdr:row>4</xdr:row>
      <xdr:rowOff>243840</xdr:rowOff>
    </xdr:from>
    <xdr:to>
      <xdr:col>6</xdr:col>
      <xdr:colOff>426970</xdr:colOff>
      <xdr:row>8</xdr:row>
      <xdr:rowOff>4864</xdr:rowOff>
    </xdr:to>
    <xdr:pic>
      <xdr:nvPicPr>
        <xdr:cNvPr id="11" name="図 10">
          <a:extLst>
            <a:ext uri="{FF2B5EF4-FFF2-40B4-BE49-F238E27FC236}">
              <a16:creationId xmlns:a16="http://schemas.microsoft.com/office/drawing/2014/main" id="{FE82BAD3-679E-4036-91E1-9B2D13772C39}"/>
            </a:ext>
          </a:extLst>
        </xdr:cNvPr>
        <xdr:cNvPicPr>
          <a:picLocks noChangeAspect="1"/>
        </xdr:cNvPicPr>
      </xdr:nvPicPr>
      <xdr:blipFill>
        <a:blip xmlns:r="http://schemas.openxmlformats.org/officeDocument/2006/relationships" r:embed="rId2"/>
        <a:stretch>
          <a:fillRect/>
        </a:stretch>
      </xdr:blipFill>
      <xdr:spPr>
        <a:xfrm>
          <a:off x="3611880" y="1173480"/>
          <a:ext cx="472690" cy="766864"/>
        </a:xfrm>
        <a:prstGeom prst="rect">
          <a:avLst/>
        </a:prstGeom>
      </xdr:spPr>
    </xdr:pic>
    <xdr:clientData/>
  </xdr:twoCellAnchor>
  <xdr:twoCellAnchor editAs="oneCell">
    <xdr:from>
      <xdr:col>6</xdr:col>
      <xdr:colOff>365760</xdr:colOff>
      <xdr:row>9</xdr:row>
      <xdr:rowOff>7620</xdr:rowOff>
    </xdr:from>
    <xdr:to>
      <xdr:col>7</xdr:col>
      <xdr:colOff>228850</xdr:colOff>
      <xdr:row>12</xdr:row>
      <xdr:rowOff>142024</xdr:rowOff>
    </xdr:to>
    <xdr:pic>
      <xdr:nvPicPr>
        <xdr:cNvPr id="13" name="図 12">
          <a:extLst>
            <a:ext uri="{FF2B5EF4-FFF2-40B4-BE49-F238E27FC236}">
              <a16:creationId xmlns:a16="http://schemas.microsoft.com/office/drawing/2014/main" id="{FC4DEBA4-CF20-42B3-A4F8-10293FF06432}"/>
            </a:ext>
          </a:extLst>
        </xdr:cNvPr>
        <xdr:cNvPicPr>
          <a:picLocks noChangeAspect="1"/>
        </xdr:cNvPicPr>
      </xdr:nvPicPr>
      <xdr:blipFill>
        <a:blip xmlns:r="http://schemas.openxmlformats.org/officeDocument/2006/relationships" r:embed="rId2"/>
        <a:stretch>
          <a:fillRect/>
        </a:stretch>
      </xdr:blipFill>
      <xdr:spPr>
        <a:xfrm>
          <a:off x="4023360" y="2034540"/>
          <a:ext cx="472690" cy="766864"/>
        </a:xfrm>
        <a:prstGeom prst="rect">
          <a:avLst/>
        </a:prstGeom>
      </xdr:spPr>
    </xdr:pic>
    <xdr:clientData/>
  </xdr:twoCellAnchor>
  <xdr:twoCellAnchor>
    <xdr:from>
      <xdr:col>11</xdr:col>
      <xdr:colOff>45720</xdr:colOff>
      <xdr:row>8</xdr:row>
      <xdr:rowOff>129540</xdr:rowOff>
    </xdr:from>
    <xdr:to>
      <xdr:col>11</xdr:col>
      <xdr:colOff>571500</xdr:colOff>
      <xdr:row>11</xdr:row>
      <xdr:rowOff>99060</xdr:rowOff>
    </xdr:to>
    <xdr:grpSp>
      <xdr:nvGrpSpPr>
        <xdr:cNvPr id="22" name="グループ化 21">
          <a:extLst>
            <a:ext uri="{FF2B5EF4-FFF2-40B4-BE49-F238E27FC236}">
              <a16:creationId xmlns:a16="http://schemas.microsoft.com/office/drawing/2014/main" id="{6C891AF3-3E31-D3E3-1590-4FBA93F4C288}"/>
            </a:ext>
          </a:extLst>
        </xdr:cNvPr>
        <xdr:cNvGrpSpPr/>
      </xdr:nvGrpSpPr>
      <xdr:grpSpPr>
        <a:xfrm>
          <a:off x="6751320" y="2225040"/>
          <a:ext cx="525780" cy="472440"/>
          <a:chOff x="6751320" y="1988820"/>
          <a:chExt cx="525780" cy="472440"/>
        </a:xfrm>
      </xdr:grpSpPr>
      <xdr:cxnSp macro="">
        <xdr:nvCxnSpPr>
          <xdr:cNvPr id="18" name="直線コネクタ 17">
            <a:extLst>
              <a:ext uri="{FF2B5EF4-FFF2-40B4-BE49-F238E27FC236}">
                <a16:creationId xmlns:a16="http://schemas.microsoft.com/office/drawing/2014/main" id="{C0F93B8F-4D48-9CBC-83EB-C1E2CAE566A0}"/>
              </a:ext>
            </a:extLst>
          </xdr:cNvPr>
          <xdr:cNvCxnSpPr/>
        </xdr:nvCxnSpPr>
        <xdr:spPr>
          <a:xfrm>
            <a:off x="6774180" y="1988820"/>
            <a:ext cx="457200" cy="472440"/>
          </a:xfrm>
          <a:prstGeom prst="line">
            <a:avLst/>
          </a:prstGeom>
          <a:ln w="47625">
            <a:solidFill>
              <a:srgbClr val="FF0000"/>
            </a:solidFill>
          </a:ln>
        </xdr:spPr>
        <xdr:style>
          <a:lnRef idx="2">
            <a:schemeClr val="accent2"/>
          </a:lnRef>
          <a:fillRef idx="0">
            <a:schemeClr val="accent2"/>
          </a:fillRef>
          <a:effectRef idx="1">
            <a:schemeClr val="accent2"/>
          </a:effectRef>
          <a:fontRef idx="minor">
            <a:schemeClr val="tx1"/>
          </a:fontRef>
        </xdr:style>
      </xdr:cxnSp>
      <xdr:cxnSp macro="">
        <xdr:nvCxnSpPr>
          <xdr:cNvPr id="20" name="直線コネクタ 19">
            <a:extLst>
              <a:ext uri="{FF2B5EF4-FFF2-40B4-BE49-F238E27FC236}">
                <a16:creationId xmlns:a16="http://schemas.microsoft.com/office/drawing/2014/main" id="{5F4C25EC-DC2E-8E0A-3E74-14B6226167AD}"/>
              </a:ext>
            </a:extLst>
          </xdr:cNvPr>
          <xdr:cNvCxnSpPr/>
        </xdr:nvCxnSpPr>
        <xdr:spPr>
          <a:xfrm flipV="1">
            <a:off x="6751320" y="2019300"/>
            <a:ext cx="525780" cy="441960"/>
          </a:xfrm>
          <a:prstGeom prst="line">
            <a:avLst/>
          </a:prstGeom>
          <a:ln w="41275">
            <a:solidFill>
              <a:srgbClr val="FF0000"/>
            </a:solidFill>
          </a:ln>
        </xdr:spPr>
        <xdr:style>
          <a:lnRef idx="2">
            <a:schemeClr val="accent2"/>
          </a:lnRef>
          <a:fillRef idx="0">
            <a:schemeClr val="accent2"/>
          </a:fillRef>
          <a:effectRef idx="1">
            <a:schemeClr val="accent2"/>
          </a:effectRef>
          <a:fontRef idx="minor">
            <a:schemeClr val="tx1"/>
          </a:fontRef>
        </xdr:style>
      </xdr:cxnSp>
    </xdr:grpSp>
    <xdr:clientData/>
  </xdr:twoCellAnchor>
  <xdr:twoCellAnchor>
    <xdr:from>
      <xdr:col>12</xdr:col>
      <xdr:colOff>15240</xdr:colOff>
      <xdr:row>7</xdr:row>
      <xdr:rowOff>22860</xdr:rowOff>
    </xdr:from>
    <xdr:to>
      <xdr:col>13</xdr:col>
      <xdr:colOff>274320</xdr:colOff>
      <xdr:row>13</xdr:row>
      <xdr:rowOff>137160</xdr:rowOff>
    </xdr:to>
    <xdr:sp macro="" textlink="">
      <xdr:nvSpPr>
        <xdr:cNvPr id="23" name="テキスト ボックス 22">
          <a:extLst>
            <a:ext uri="{FF2B5EF4-FFF2-40B4-BE49-F238E27FC236}">
              <a16:creationId xmlns:a16="http://schemas.microsoft.com/office/drawing/2014/main" id="{ECC2C0AB-374C-74F3-8E12-20DB9D454940}"/>
            </a:ext>
          </a:extLst>
        </xdr:cNvPr>
        <xdr:cNvSpPr txBox="1"/>
      </xdr:nvSpPr>
      <xdr:spPr>
        <a:xfrm>
          <a:off x="7330440" y="1714500"/>
          <a:ext cx="868680" cy="1249680"/>
        </a:xfrm>
        <a:prstGeom prst="rect">
          <a:avLst/>
        </a:prstGeom>
        <a:solidFill>
          <a:srgbClr val="FFE9A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kern="1200">
              <a:solidFill>
                <a:srgbClr val="FF0000"/>
              </a:solidFill>
            </a:rPr>
            <a:t>混ざらないように</a:t>
          </a:r>
        </a:p>
      </xdr:txBody>
    </xdr:sp>
    <xdr:clientData/>
  </xdr:twoCellAnchor>
  <xdr:twoCellAnchor>
    <xdr:from>
      <xdr:col>1</xdr:col>
      <xdr:colOff>601980</xdr:colOff>
      <xdr:row>19</xdr:row>
      <xdr:rowOff>15240</xdr:rowOff>
    </xdr:from>
    <xdr:to>
      <xdr:col>9</xdr:col>
      <xdr:colOff>198120</xdr:colOff>
      <xdr:row>21</xdr:row>
      <xdr:rowOff>68580</xdr:rowOff>
    </xdr:to>
    <xdr:sp macro="" textlink="">
      <xdr:nvSpPr>
        <xdr:cNvPr id="24" name="テキスト ボックス 23">
          <a:extLst>
            <a:ext uri="{FF2B5EF4-FFF2-40B4-BE49-F238E27FC236}">
              <a16:creationId xmlns:a16="http://schemas.microsoft.com/office/drawing/2014/main" id="{1C799D8D-63E7-CCC2-5FC1-044A749F8F62}"/>
            </a:ext>
          </a:extLst>
        </xdr:cNvPr>
        <xdr:cNvSpPr txBox="1"/>
      </xdr:nvSpPr>
      <xdr:spPr>
        <a:xfrm>
          <a:off x="1211580" y="4076700"/>
          <a:ext cx="4472940" cy="3886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2000"/>
            <a:t>病原性大腸菌保有率　</a:t>
          </a:r>
          <a:r>
            <a:rPr lang="ja-JP" altLang="en-US" sz="2000" b="1" u="sng">
              <a:solidFill>
                <a:srgbClr val="FF0000"/>
              </a:solidFill>
            </a:rPr>
            <a:t>約</a:t>
          </a:r>
          <a:r>
            <a:rPr lang="en-US" altLang="ja-JP" sz="2000" b="1" u="sng">
              <a:solidFill>
                <a:srgbClr val="FF0000"/>
              </a:solidFill>
            </a:rPr>
            <a:t>50%</a:t>
          </a:r>
          <a:r>
            <a:rPr lang="ja-JP" altLang="en-US" sz="2000" b="1" u="sng">
              <a:solidFill>
                <a:srgbClr val="FF0000"/>
              </a:solidFill>
            </a:rPr>
            <a:t>から</a:t>
          </a:r>
          <a:r>
            <a:rPr lang="en-US" altLang="ja-JP" sz="2000" b="1" u="sng">
              <a:solidFill>
                <a:srgbClr val="FF0000"/>
              </a:solidFill>
            </a:rPr>
            <a:t>90%</a:t>
          </a:r>
          <a:endParaRPr kumimoji="1" lang="ja-JP" altLang="en-US" sz="2000" b="1" u="sng" kern="1200">
            <a:solidFill>
              <a:srgbClr val="FF0000"/>
            </a:solidFill>
          </a:endParaRPr>
        </a:p>
      </xdr:txBody>
    </xdr:sp>
    <xdr:clientData/>
  </xdr:twoCellAnchor>
  <xdr:twoCellAnchor>
    <xdr:from>
      <xdr:col>12</xdr:col>
      <xdr:colOff>22860</xdr:colOff>
      <xdr:row>3</xdr:row>
      <xdr:rowOff>7620</xdr:rowOff>
    </xdr:from>
    <xdr:to>
      <xdr:col>14</xdr:col>
      <xdr:colOff>563880</xdr:colOff>
      <xdr:row>5</xdr:row>
      <xdr:rowOff>266700</xdr:rowOff>
    </xdr:to>
    <xdr:sp macro="" textlink="">
      <xdr:nvSpPr>
        <xdr:cNvPr id="25" name="テキスト ボックス 24">
          <a:extLst>
            <a:ext uri="{FF2B5EF4-FFF2-40B4-BE49-F238E27FC236}">
              <a16:creationId xmlns:a16="http://schemas.microsoft.com/office/drawing/2014/main" id="{44373F3A-8D6F-9588-E447-4CAD0AE43155}"/>
            </a:ext>
          </a:extLst>
        </xdr:cNvPr>
        <xdr:cNvSpPr txBox="1"/>
      </xdr:nvSpPr>
      <xdr:spPr>
        <a:xfrm>
          <a:off x="7338060" y="739140"/>
          <a:ext cx="1760220" cy="853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2000">
              <a:solidFill>
                <a:srgbClr val="FF0000"/>
              </a:solidFill>
            </a:rPr>
            <a:t>保有率は　　約</a:t>
          </a:r>
          <a:r>
            <a:rPr lang="en-US" altLang="ja-JP" sz="2000">
              <a:solidFill>
                <a:srgbClr val="FF0000"/>
              </a:solidFill>
            </a:rPr>
            <a:t>5-10%</a:t>
          </a:r>
          <a:r>
            <a:rPr lang="ja-JP" altLang="en-US" sz="2000">
              <a:solidFill>
                <a:srgbClr val="FF0000"/>
              </a:solidFill>
            </a:rPr>
            <a:t>有力</a:t>
          </a:r>
          <a:endParaRPr kumimoji="1" lang="ja-JP" altLang="en-US" sz="2000" kern="1200">
            <a:solidFill>
              <a:srgbClr val="FF0000"/>
            </a:solidFill>
          </a:endParaRPr>
        </a:p>
      </xdr:txBody>
    </xdr:sp>
    <xdr:clientData/>
  </xdr:twoCellAnchor>
  <xdr:twoCellAnchor>
    <xdr:from>
      <xdr:col>9</xdr:col>
      <xdr:colOff>308165</xdr:colOff>
      <xdr:row>19</xdr:row>
      <xdr:rowOff>15240</xdr:rowOff>
    </xdr:from>
    <xdr:to>
      <xdr:col>10</xdr:col>
      <xdr:colOff>516697</xdr:colOff>
      <xdr:row>22</xdr:row>
      <xdr:rowOff>2256</xdr:rowOff>
    </xdr:to>
    <xdr:sp macro="" textlink="">
      <xdr:nvSpPr>
        <xdr:cNvPr id="26" name="矢印: 下 25">
          <a:extLst>
            <a:ext uri="{FF2B5EF4-FFF2-40B4-BE49-F238E27FC236}">
              <a16:creationId xmlns:a16="http://schemas.microsoft.com/office/drawing/2014/main" id="{D35F4089-59C5-8C28-8D34-D63249A11552}"/>
            </a:ext>
          </a:extLst>
        </xdr:cNvPr>
        <xdr:cNvSpPr/>
      </xdr:nvSpPr>
      <xdr:spPr>
        <a:xfrm rot="16200000">
          <a:off x="5958663" y="3912602"/>
          <a:ext cx="489936" cy="818132"/>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11</xdr:col>
      <xdr:colOff>0</xdr:colOff>
      <xdr:row>18</xdr:row>
      <xdr:rowOff>0</xdr:rowOff>
    </xdr:from>
    <xdr:to>
      <xdr:col>13</xdr:col>
      <xdr:colOff>541020</xdr:colOff>
      <xdr:row>23</xdr:row>
      <xdr:rowOff>15240</xdr:rowOff>
    </xdr:to>
    <xdr:sp macro="" textlink="">
      <xdr:nvSpPr>
        <xdr:cNvPr id="28" name="テキスト ボックス 27">
          <a:extLst>
            <a:ext uri="{FF2B5EF4-FFF2-40B4-BE49-F238E27FC236}">
              <a16:creationId xmlns:a16="http://schemas.microsoft.com/office/drawing/2014/main" id="{4DD464B6-431A-494A-90BC-6EDC120B7DAB}"/>
            </a:ext>
          </a:extLst>
        </xdr:cNvPr>
        <xdr:cNvSpPr txBox="1"/>
      </xdr:nvSpPr>
      <xdr:spPr>
        <a:xfrm>
          <a:off x="6705600" y="3893820"/>
          <a:ext cx="1760220" cy="8534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ja-JP" altLang="en-US" sz="2000">
              <a:solidFill>
                <a:srgbClr val="FF0000"/>
              </a:solidFill>
            </a:rPr>
            <a:t>保有率は　　約</a:t>
          </a:r>
          <a:r>
            <a:rPr lang="en-US" altLang="ja-JP" sz="2000">
              <a:solidFill>
                <a:srgbClr val="FF0000"/>
              </a:solidFill>
            </a:rPr>
            <a:t>30-50%</a:t>
          </a:r>
          <a:r>
            <a:rPr lang="ja-JP" altLang="en-US" sz="2000">
              <a:solidFill>
                <a:srgbClr val="FF0000"/>
              </a:solidFill>
            </a:rPr>
            <a:t>付着</a:t>
          </a:r>
          <a:endParaRPr kumimoji="1" lang="ja-JP" altLang="en-US" sz="2000" kern="1200">
            <a:solidFill>
              <a:srgbClr val="FF0000"/>
            </a:solidFill>
          </a:endParaRPr>
        </a:p>
      </xdr:txBody>
    </xdr:sp>
    <xdr:clientData/>
  </xdr:twoCellAnchor>
  <xdr:twoCellAnchor>
    <xdr:from>
      <xdr:col>18</xdr:col>
      <xdr:colOff>327660</xdr:colOff>
      <xdr:row>16</xdr:row>
      <xdr:rowOff>38100</xdr:rowOff>
    </xdr:from>
    <xdr:to>
      <xdr:col>21</xdr:col>
      <xdr:colOff>259080</xdr:colOff>
      <xdr:row>22</xdr:row>
      <xdr:rowOff>99060</xdr:rowOff>
    </xdr:to>
    <xdr:sp macro="" textlink="">
      <xdr:nvSpPr>
        <xdr:cNvPr id="32" name="テキスト ボックス 31">
          <a:extLst>
            <a:ext uri="{FF2B5EF4-FFF2-40B4-BE49-F238E27FC236}">
              <a16:creationId xmlns:a16="http://schemas.microsoft.com/office/drawing/2014/main" id="{AAA6A897-0C35-41ED-B6E2-F84A7F9F8729}"/>
            </a:ext>
          </a:extLst>
        </xdr:cNvPr>
        <xdr:cNvSpPr txBox="1"/>
      </xdr:nvSpPr>
      <xdr:spPr>
        <a:xfrm>
          <a:off x="11300460" y="3543300"/>
          <a:ext cx="1760220" cy="11963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0" lang="ja-JP" altLang="en-US" sz="2000" kern="0">
              <a:solidFill>
                <a:srgbClr val="FF0000"/>
              </a:solidFill>
            </a:rPr>
            <a:t>長時間の加熱</a:t>
          </a:r>
        </a:p>
        <a:p>
          <a:pPr algn="l"/>
          <a:r>
            <a:rPr kumimoji="0" lang="ja-JP" altLang="en-US" sz="2000" kern="0">
              <a:solidFill>
                <a:srgbClr val="FF0000"/>
              </a:solidFill>
            </a:rPr>
            <a:t>良く</a:t>
          </a:r>
          <a:r>
            <a:rPr kumimoji="0" lang="ja-JP" altLang="en-US" sz="2000" u="sng" kern="0">
              <a:solidFill>
                <a:srgbClr val="FF0000"/>
              </a:solidFill>
            </a:rPr>
            <a:t>焼いたものを提供</a:t>
          </a:r>
          <a:endParaRPr kumimoji="1" lang="ja-JP" altLang="en-US" sz="2000" u="sng" kern="1200">
            <a:solidFill>
              <a:srgbClr val="FF0000"/>
            </a:solidFill>
          </a:endParaRPr>
        </a:p>
      </xdr:txBody>
    </xdr:sp>
    <xdr:clientData/>
  </xdr:twoCellAnchor>
  <xdr:twoCellAnchor>
    <xdr:from>
      <xdr:col>18</xdr:col>
      <xdr:colOff>502920</xdr:colOff>
      <xdr:row>3</xdr:row>
      <xdr:rowOff>114300</xdr:rowOff>
    </xdr:from>
    <xdr:to>
      <xdr:col>21</xdr:col>
      <xdr:colOff>434340</xdr:colOff>
      <xdr:row>10</xdr:row>
      <xdr:rowOff>99060</xdr:rowOff>
    </xdr:to>
    <xdr:sp macro="" textlink="">
      <xdr:nvSpPr>
        <xdr:cNvPr id="34" name="テキスト ボックス 33">
          <a:extLst>
            <a:ext uri="{FF2B5EF4-FFF2-40B4-BE49-F238E27FC236}">
              <a16:creationId xmlns:a16="http://schemas.microsoft.com/office/drawing/2014/main" id="{D310113F-59A6-49FE-823D-C24F0DEF7A6E}"/>
            </a:ext>
          </a:extLst>
        </xdr:cNvPr>
        <xdr:cNvSpPr txBox="1"/>
      </xdr:nvSpPr>
      <xdr:spPr>
        <a:xfrm>
          <a:off x="11475720" y="845820"/>
          <a:ext cx="1760220" cy="162306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0" lang="ja-JP" altLang="en-US" sz="2000" kern="0">
              <a:solidFill>
                <a:srgbClr val="FF0000"/>
              </a:solidFill>
            </a:rPr>
            <a:t>十分加熱して</a:t>
          </a:r>
        </a:p>
        <a:p>
          <a:pPr algn="l"/>
          <a:r>
            <a:rPr kumimoji="0" lang="ja-JP" altLang="en-US" sz="2000" u="sng" kern="0">
              <a:solidFill>
                <a:srgbClr val="FF0000"/>
              </a:solidFill>
            </a:rPr>
            <a:t>提供する。</a:t>
          </a:r>
        </a:p>
        <a:p>
          <a:pPr algn="l"/>
          <a:r>
            <a:rPr kumimoji="0" lang="ja-JP" altLang="en-US" sz="2000" u="sng" kern="0">
              <a:solidFill>
                <a:srgbClr val="FF0000"/>
              </a:solidFill>
            </a:rPr>
            <a:t>レア・生焼け</a:t>
          </a:r>
        </a:p>
        <a:p>
          <a:pPr algn="l"/>
          <a:r>
            <a:rPr kumimoji="0" lang="ja-JP" altLang="en-US" sz="2000" u="sng" kern="0">
              <a:solidFill>
                <a:srgbClr val="FF0000"/>
              </a:solidFill>
            </a:rPr>
            <a:t>提供禁止</a:t>
          </a:r>
          <a:endParaRPr kumimoji="1" lang="ja-JP" altLang="en-US" sz="2000" u="sng" kern="1200">
            <a:solidFill>
              <a:srgbClr val="FF0000"/>
            </a:solidFill>
          </a:endParaRPr>
        </a:p>
      </xdr:txBody>
    </xdr:sp>
    <xdr:clientData/>
  </xdr:twoCellAnchor>
  <xdr:twoCellAnchor editAs="oneCell">
    <xdr:from>
      <xdr:col>10</xdr:col>
      <xdr:colOff>326638</xdr:colOff>
      <xdr:row>3</xdr:row>
      <xdr:rowOff>259080</xdr:rowOff>
    </xdr:from>
    <xdr:to>
      <xdr:col>11</xdr:col>
      <xdr:colOff>605232</xdr:colOff>
      <xdr:row>6</xdr:row>
      <xdr:rowOff>190500</xdr:rowOff>
    </xdr:to>
    <xdr:pic>
      <xdr:nvPicPr>
        <xdr:cNvPr id="36" name="図 35">
          <a:extLst>
            <a:ext uri="{FF2B5EF4-FFF2-40B4-BE49-F238E27FC236}">
              <a16:creationId xmlns:a16="http://schemas.microsoft.com/office/drawing/2014/main" id="{D757A81F-AE9D-7B54-C419-F36EFE45181F}"/>
            </a:ext>
          </a:extLst>
        </xdr:cNvPr>
        <xdr:cNvPicPr>
          <a:picLocks noChangeAspect="1"/>
        </xdr:cNvPicPr>
      </xdr:nvPicPr>
      <xdr:blipFill>
        <a:blip xmlns:r="http://schemas.openxmlformats.org/officeDocument/2006/relationships" r:embed="rId3"/>
        <a:stretch>
          <a:fillRect/>
        </a:stretch>
      </xdr:blipFill>
      <xdr:spPr>
        <a:xfrm>
          <a:off x="6422638" y="990600"/>
          <a:ext cx="888194" cy="822960"/>
        </a:xfrm>
        <a:prstGeom prst="rect">
          <a:avLst/>
        </a:prstGeom>
      </xdr:spPr>
    </xdr:pic>
    <xdr:clientData/>
  </xdr:twoCellAnchor>
  <xdr:twoCellAnchor editAs="oneCell">
    <xdr:from>
      <xdr:col>10</xdr:col>
      <xdr:colOff>361767</xdr:colOff>
      <xdr:row>13</xdr:row>
      <xdr:rowOff>144780</xdr:rowOff>
    </xdr:from>
    <xdr:to>
      <xdr:col>12</xdr:col>
      <xdr:colOff>7620</xdr:colOff>
      <xdr:row>17</xdr:row>
      <xdr:rowOff>95465</xdr:rowOff>
    </xdr:to>
    <xdr:pic>
      <xdr:nvPicPr>
        <xdr:cNvPr id="37" name="図 36">
          <a:extLst>
            <a:ext uri="{FF2B5EF4-FFF2-40B4-BE49-F238E27FC236}">
              <a16:creationId xmlns:a16="http://schemas.microsoft.com/office/drawing/2014/main" id="{B4B35924-29A1-E217-58E4-94F3386843B6}"/>
            </a:ext>
          </a:extLst>
        </xdr:cNvPr>
        <xdr:cNvPicPr>
          <a:picLocks noChangeAspect="1"/>
        </xdr:cNvPicPr>
      </xdr:nvPicPr>
      <xdr:blipFill>
        <a:blip xmlns:r="http://schemas.openxmlformats.org/officeDocument/2006/relationships" r:embed="rId4"/>
        <a:stretch>
          <a:fillRect/>
        </a:stretch>
      </xdr:blipFill>
      <xdr:spPr>
        <a:xfrm>
          <a:off x="6457767" y="3147060"/>
          <a:ext cx="865053" cy="750785"/>
        </a:xfrm>
        <a:prstGeom prst="rect">
          <a:avLst/>
        </a:prstGeom>
      </xdr:spPr>
    </xdr:pic>
    <xdr:clientData/>
  </xdr:twoCellAnchor>
  <xdr:twoCellAnchor>
    <xdr:from>
      <xdr:col>11</xdr:col>
      <xdr:colOff>304800</xdr:colOff>
      <xdr:row>5</xdr:row>
      <xdr:rowOff>152400</xdr:rowOff>
    </xdr:from>
    <xdr:to>
      <xdr:col>11</xdr:col>
      <xdr:colOff>327660</xdr:colOff>
      <xdr:row>15</xdr:row>
      <xdr:rowOff>7620</xdr:rowOff>
    </xdr:to>
    <xdr:cxnSp macro="">
      <xdr:nvCxnSpPr>
        <xdr:cNvPr id="15" name="直線矢印コネクタ 14">
          <a:extLst>
            <a:ext uri="{FF2B5EF4-FFF2-40B4-BE49-F238E27FC236}">
              <a16:creationId xmlns:a16="http://schemas.microsoft.com/office/drawing/2014/main" id="{7A540B27-CE24-1823-774F-641BB0129F51}"/>
            </a:ext>
          </a:extLst>
        </xdr:cNvPr>
        <xdr:cNvCxnSpPr/>
      </xdr:nvCxnSpPr>
      <xdr:spPr>
        <a:xfrm flipH="1">
          <a:off x="7010400" y="1379220"/>
          <a:ext cx="22860" cy="1790700"/>
        </a:xfrm>
        <a:prstGeom prst="straightConnector1">
          <a:avLst/>
        </a:prstGeom>
        <a:ln w="60325">
          <a:prstDash val="sysDash"/>
          <a:headEnd type="triangle"/>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16</xdr:col>
      <xdr:colOff>586740</xdr:colOff>
      <xdr:row>1</xdr:row>
      <xdr:rowOff>243840</xdr:rowOff>
    </xdr:from>
    <xdr:to>
      <xdr:col>21</xdr:col>
      <xdr:colOff>518160</xdr:colOff>
      <xdr:row>3</xdr:row>
      <xdr:rowOff>53340</xdr:rowOff>
    </xdr:to>
    <xdr:sp macro="" textlink="">
      <xdr:nvSpPr>
        <xdr:cNvPr id="39" name="テキスト ボックス 38">
          <a:extLst>
            <a:ext uri="{FF2B5EF4-FFF2-40B4-BE49-F238E27FC236}">
              <a16:creationId xmlns:a16="http://schemas.microsoft.com/office/drawing/2014/main" id="{F0DB2A5E-3735-9F49-1CB1-507298948828}"/>
            </a:ext>
          </a:extLst>
        </xdr:cNvPr>
        <xdr:cNvSpPr txBox="1"/>
      </xdr:nvSpPr>
      <xdr:spPr>
        <a:xfrm>
          <a:off x="10340340" y="411480"/>
          <a:ext cx="2979420" cy="37338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800" kern="1200">
              <a:solidFill>
                <a:schemeClr val="bg1"/>
              </a:solidFill>
            </a:rPr>
            <a:t>ホテル・レストラン・飲食店</a:t>
          </a:r>
        </a:p>
      </xdr:txBody>
    </xdr:sp>
    <xdr:clientData/>
  </xdr:twoCellAnchor>
  <xdr:twoCellAnchor>
    <xdr:from>
      <xdr:col>15</xdr:col>
      <xdr:colOff>464820</xdr:colOff>
      <xdr:row>5</xdr:row>
      <xdr:rowOff>160020</xdr:rowOff>
    </xdr:from>
    <xdr:to>
      <xdr:col>16</xdr:col>
      <xdr:colOff>289560</xdr:colOff>
      <xdr:row>19</xdr:row>
      <xdr:rowOff>99060</xdr:rowOff>
    </xdr:to>
    <xdr:sp macro="" textlink="">
      <xdr:nvSpPr>
        <xdr:cNvPr id="40" name="テキスト ボックス 39">
          <a:extLst>
            <a:ext uri="{FF2B5EF4-FFF2-40B4-BE49-F238E27FC236}">
              <a16:creationId xmlns:a16="http://schemas.microsoft.com/office/drawing/2014/main" id="{20233B0F-44D4-F5C6-7B74-52786EBA765D}"/>
            </a:ext>
          </a:extLst>
        </xdr:cNvPr>
        <xdr:cNvSpPr txBox="1"/>
      </xdr:nvSpPr>
      <xdr:spPr>
        <a:xfrm>
          <a:off x="9608820" y="1485900"/>
          <a:ext cx="434340" cy="275082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kern="1200">
              <a:solidFill>
                <a:srgbClr val="FF0000"/>
              </a:solidFill>
            </a:rPr>
            <a:t>リスクの高い食品</a:t>
          </a:r>
        </a:p>
      </xdr:txBody>
    </xdr:sp>
    <xdr:clientData/>
  </xdr:twoCellAnchor>
  <xdr:twoCellAnchor>
    <xdr:from>
      <xdr:col>15</xdr:col>
      <xdr:colOff>45720</xdr:colOff>
      <xdr:row>18</xdr:row>
      <xdr:rowOff>114300</xdr:rowOff>
    </xdr:from>
    <xdr:to>
      <xdr:col>16</xdr:col>
      <xdr:colOff>254252</xdr:colOff>
      <xdr:row>21</xdr:row>
      <xdr:rowOff>101316</xdr:rowOff>
    </xdr:to>
    <xdr:sp macro="" textlink="">
      <xdr:nvSpPr>
        <xdr:cNvPr id="29" name="矢印: 下 28">
          <a:extLst>
            <a:ext uri="{FF2B5EF4-FFF2-40B4-BE49-F238E27FC236}">
              <a16:creationId xmlns:a16="http://schemas.microsoft.com/office/drawing/2014/main" id="{1515ED15-5D2F-4BD8-B571-160C86523FDC}"/>
            </a:ext>
          </a:extLst>
        </xdr:cNvPr>
        <xdr:cNvSpPr/>
      </xdr:nvSpPr>
      <xdr:spPr>
        <a:xfrm rot="16200000">
          <a:off x="9353818" y="3844022"/>
          <a:ext cx="489936" cy="818132"/>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15</xdr:col>
      <xdr:colOff>83820</xdr:colOff>
      <xdr:row>4</xdr:row>
      <xdr:rowOff>114300</xdr:rowOff>
    </xdr:from>
    <xdr:to>
      <xdr:col>16</xdr:col>
      <xdr:colOff>292352</xdr:colOff>
      <xdr:row>6</xdr:row>
      <xdr:rowOff>9876</xdr:rowOff>
    </xdr:to>
    <xdr:sp macro="" textlink="">
      <xdr:nvSpPr>
        <xdr:cNvPr id="31" name="矢印: 下 30">
          <a:extLst>
            <a:ext uri="{FF2B5EF4-FFF2-40B4-BE49-F238E27FC236}">
              <a16:creationId xmlns:a16="http://schemas.microsoft.com/office/drawing/2014/main" id="{AD3D44CD-B8DC-4DF3-9385-BD4B31257163}"/>
            </a:ext>
          </a:extLst>
        </xdr:cNvPr>
        <xdr:cNvSpPr/>
      </xdr:nvSpPr>
      <xdr:spPr>
        <a:xfrm rot="16200000">
          <a:off x="9391918" y="1039862"/>
          <a:ext cx="489936" cy="818132"/>
        </a:xfrm>
        <a:prstGeom prst="downArrow">
          <a:avLst/>
        </a:prstGeom>
        <a:no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editAs="oneCell">
    <xdr:from>
      <xdr:col>5</xdr:col>
      <xdr:colOff>563880</xdr:colOff>
      <xdr:row>4</xdr:row>
      <xdr:rowOff>83820</xdr:rowOff>
    </xdr:from>
    <xdr:to>
      <xdr:col>6</xdr:col>
      <xdr:colOff>426970</xdr:colOff>
      <xdr:row>7</xdr:row>
      <xdr:rowOff>50584</xdr:rowOff>
    </xdr:to>
    <xdr:pic>
      <xdr:nvPicPr>
        <xdr:cNvPr id="3" name="図 2">
          <a:extLst>
            <a:ext uri="{FF2B5EF4-FFF2-40B4-BE49-F238E27FC236}">
              <a16:creationId xmlns:a16="http://schemas.microsoft.com/office/drawing/2014/main" id="{BCB192E7-C73E-4B73-B23F-BA2E3D3983D7}"/>
            </a:ext>
          </a:extLst>
        </xdr:cNvPr>
        <xdr:cNvPicPr>
          <a:picLocks noChangeAspect="1"/>
        </xdr:cNvPicPr>
      </xdr:nvPicPr>
      <xdr:blipFill>
        <a:blip xmlns:r="http://schemas.openxmlformats.org/officeDocument/2006/relationships" r:embed="rId2">
          <a:duotone>
            <a:prstClr val="black"/>
            <a:schemeClr val="accent3">
              <a:tint val="45000"/>
              <a:satMod val="400000"/>
            </a:schemeClr>
          </a:duotone>
        </a:blip>
        <a:stretch>
          <a:fillRect/>
        </a:stretch>
      </xdr:blipFill>
      <xdr:spPr>
        <a:xfrm>
          <a:off x="3611880" y="1173480"/>
          <a:ext cx="472690" cy="766864"/>
        </a:xfrm>
        <a:prstGeom prst="rect">
          <a:avLst/>
        </a:prstGeom>
        <a:solidFill>
          <a:srgbClr val="00B0F0"/>
        </a:solidFill>
      </xdr:spPr>
    </xdr:pic>
    <xdr:clientData/>
  </xdr:twoCellAnchor>
  <xdr:twoCellAnchor editAs="oneCell">
    <xdr:from>
      <xdr:col>6</xdr:col>
      <xdr:colOff>365760</xdr:colOff>
      <xdr:row>7</xdr:row>
      <xdr:rowOff>144780</xdr:rowOff>
    </xdr:from>
    <xdr:to>
      <xdr:col>7</xdr:col>
      <xdr:colOff>228850</xdr:colOff>
      <xdr:row>11</xdr:row>
      <xdr:rowOff>202984</xdr:rowOff>
    </xdr:to>
    <xdr:pic>
      <xdr:nvPicPr>
        <xdr:cNvPr id="4" name="図 3">
          <a:extLst>
            <a:ext uri="{FF2B5EF4-FFF2-40B4-BE49-F238E27FC236}">
              <a16:creationId xmlns:a16="http://schemas.microsoft.com/office/drawing/2014/main" id="{A80FB0CA-2F85-4B82-9C24-2DB88C95D346}"/>
            </a:ext>
          </a:extLst>
        </xdr:cNvPr>
        <xdr:cNvPicPr>
          <a:picLocks noChangeAspect="1"/>
        </xdr:cNvPicPr>
      </xdr:nvPicPr>
      <xdr:blipFill>
        <a:blip xmlns:r="http://schemas.openxmlformats.org/officeDocument/2006/relationships" r:embed="rId2">
          <a:duotone>
            <a:prstClr val="black"/>
            <a:schemeClr val="accent3">
              <a:tint val="45000"/>
              <a:satMod val="400000"/>
            </a:schemeClr>
          </a:duotone>
        </a:blip>
        <a:stretch>
          <a:fillRect/>
        </a:stretch>
      </xdr:blipFill>
      <xdr:spPr>
        <a:xfrm>
          <a:off x="4023360" y="2034540"/>
          <a:ext cx="472690" cy="766864"/>
        </a:xfrm>
        <a:prstGeom prst="rect">
          <a:avLst/>
        </a:prstGeom>
        <a:solidFill>
          <a:srgbClr val="00B0F0"/>
        </a:solidFill>
      </xdr:spPr>
    </xdr:pic>
    <xdr:clientData/>
  </xdr:twoCellAnchor>
  <xdr:twoCellAnchor editAs="oneCell">
    <xdr:from>
      <xdr:col>4</xdr:col>
      <xdr:colOff>327660</xdr:colOff>
      <xdr:row>8</xdr:row>
      <xdr:rowOff>106680</xdr:rowOff>
    </xdr:from>
    <xdr:to>
      <xdr:col>5</xdr:col>
      <xdr:colOff>190750</xdr:colOff>
      <xdr:row>12</xdr:row>
      <xdr:rowOff>73444</xdr:rowOff>
    </xdr:to>
    <xdr:pic>
      <xdr:nvPicPr>
        <xdr:cNvPr id="5" name="図 4">
          <a:extLst>
            <a:ext uri="{FF2B5EF4-FFF2-40B4-BE49-F238E27FC236}">
              <a16:creationId xmlns:a16="http://schemas.microsoft.com/office/drawing/2014/main" id="{19FD1C86-42C6-40B1-89E6-47DE25D78C63}"/>
            </a:ext>
          </a:extLst>
        </xdr:cNvPr>
        <xdr:cNvPicPr>
          <a:picLocks noChangeAspect="1"/>
        </xdr:cNvPicPr>
      </xdr:nvPicPr>
      <xdr:blipFill>
        <a:blip xmlns:r="http://schemas.openxmlformats.org/officeDocument/2006/relationships" r:embed="rId2">
          <a:duotone>
            <a:prstClr val="black"/>
            <a:schemeClr val="accent3">
              <a:tint val="45000"/>
              <a:satMod val="400000"/>
            </a:schemeClr>
          </a:duotone>
        </a:blip>
        <a:stretch>
          <a:fillRect/>
        </a:stretch>
      </xdr:blipFill>
      <xdr:spPr>
        <a:xfrm>
          <a:off x="2766060" y="2202180"/>
          <a:ext cx="472690" cy="766864"/>
        </a:xfrm>
        <a:prstGeom prst="rect">
          <a:avLst/>
        </a:prstGeom>
        <a:solidFill>
          <a:srgbClr val="00B0F0"/>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38878</xdr:colOff>
      <xdr:row>3</xdr:row>
      <xdr:rowOff>209938</xdr:rowOff>
    </xdr:from>
    <xdr:to>
      <xdr:col>13</xdr:col>
      <xdr:colOff>178838</xdr:colOff>
      <xdr:row>18</xdr:row>
      <xdr:rowOff>7776</xdr:rowOff>
    </xdr:to>
    <xdr:pic>
      <xdr:nvPicPr>
        <xdr:cNvPr id="68" name="図 67" descr="感染性胃腸炎患者報告数　直近5シーズン">
          <a:extLst>
            <a:ext uri="{FF2B5EF4-FFF2-40B4-BE49-F238E27FC236}">
              <a16:creationId xmlns:a16="http://schemas.microsoft.com/office/drawing/2014/main" id="{3CB1E397-47F6-A24E-3141-5CA709412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9776" y="971938"/>
          <a:ext cx="7355633" cy="2814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643192</xdr:colOff>
      <xdr:row>9</xdr:row>
      <xdr:rowOff>144915</xdr:rowOff>
    </xdr:from>
    <xdr:to>
      <xdr:col>13</xdr:col>
      <xdr:colOff>460313</xdr:colOff>
      <xdr:row>16</xdr:row>
      <xdr:rowOff>76339</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184090" y="1979935"/>
          <a:ext cx="7032794" cy="1128853"/>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1</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3.08</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521836</xdr:colOff>
      <xdr:row>4</xdr:row>
      <xdr:rowOff>101082</xdr:rowOff>
    </xdr:from>
    <xdr:to>
      <xdr:col>12</xdr:col>
      <xdr:colOff>655564</xdr:colOff>
      <xdr:row>8</xdr:row>
      <xdr:rowOff>15734</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8888285" y="1080796"/>
          <a:ext cx="2598565" cy="598897"/>
        </a:xfrm>
        <a:prstGeom prst="borderCallout2">
          <a:avLst>
            <a:gd name="adj1" fmla="val 50645"/>
            <a:gd name="adj2" fmla="val -406"/>
            <a:gd name="adj3" fmla="val 54689"/>
            <a:gd name="adj4" fmla="val -69231"/>
            <a:gd name="adj5" fmla="val 293271"/>
            <a:gd name="adj6" fmla="val -8588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400" b="1" i="0" u="none" strike="noStrike" baseline="0">
              <a:solidFill>
                <a:srgbClr val="FF0000"/>
              </a:solidFill>
              <a:latin typeface="ＭＳ Ｐゴシック"/>
              <a:ea typeface="ＭＳ Ｐゴシック"/>
            </a:rPr>
            <a:t>今週ですが、</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5</a:t>
          </a:r>
          <a:r>
            <a:rPr lang="ja-JP" altLang="en-US" sz="1600" b="1" i="0" u="none" strike="noStrike" baseline="0">
              <a:solidFill>
                <a:srgbClr val="FF0000"/>
              </a:solidFill>
              <a:latin typeface="ＭＳ Ｐゴシック"/>
              <a:ea typeface="ＭＳ Ｐゴシック"/>
            </a:rPr>
            <a:t>件</a:t>
          </a:r>
          <a:endParaRPr lang="en-US" altLang="ja-JP" sz="1600" b="1" i="0" u="none" strike="noStrike" baseline="0">
            <a:solidFill>
              <a:srgbClr val="FF0000"/>
            </a:solidFill>
            <a:latin typeface="ＭＳ Ｐゴシック"/>
            <a:ea typeface="ＭＳ Ｐゴシック"/>
          </a:endParaRPr>
        </a:p>
      </xdr:txBody>
    </xdr:sp>
    <xdr:clientData/>
  </xdr:twoCellAnchor>
  <xdr:twoCellAnchor>
    <xdr:from>
      <xdr:col>8</xdr:col>
      <xdr:colOff>87426</xdr:colOff>
      <xdr:row>14</xdr:row>
      <xdr:rowOff>29256</xdr:rowOff>
    </xdr:from>
    <xdr:to>
      <xdr:col>8</xdr:col>
      <xdr:colOff>413382</xdr:colOff>
      <xdr:row>15</xdr:row>
      <xdr:rowOff>169837</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455569" y="2719583"/>
          <a:ext cx="325956" cy="311642"/>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777090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5</xdr:col>
      <xdr:colOff>31104</xdr:colOff>
      <xdr:row>2</xdr:row>
      <xdr:rowOff>7776</xdr:rowOff>
    </xdr:from>
    <xdr:to>
      <xdr:col>6</xdr:col>
      <xdr:colOff>759252</xdr:colOff>
      <xdr:row>16</xdr:row>
      <xdr:rowOff>54429</xdr:rowOff>
    </xdr:to>
    <xdr:pic>
      <xdr:nvPicPr>
        <xdr:cNvPr id="34" name="図 33">
          <a:extLst>
            <a:ext uri="{FF2B5EF4-FFF2-40B4-BE49-F238E27FC236}">
              <a16:creationId xmlns:a16="http://schemas.microsoft.com/office/drawing/2014/main" id="{A1717D02-8048-202A-4F90-0904660B82BA}"/>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92492" y="552062"/>
          <a:ext cx="1630107" cy="2534816"/>
        </a:xfrm>
        <a:prstGeom prst="rect">
          <a:avLst/>
        </a:prstGeom>
      </xdr:spPr>
    </xdr:pic>
    <xdr:clientData/>
  </xdr:two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144985</xdr:colOff>
      <xdr:row>16</xdr:row>
      <xdr:rowOff>46653</xdr:rowOff>
    </xdr:to>
    <xdr:pic>
      <xdr:nvPicPr>
        <xdr:cNvPr id="72" name="図 71">
          <a:extLst>
            <a:ext uri="{FF2B5EF4-FFF2-40B4-BE49-F238E27FC236}">
              <a16:creationId xmlns:a16="http://schemas.microsoft.com/office/drawing/2014/main" id="{B7B44E1C-07A3-4978-9A66-26793FF3323C}"/>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4286"/>
          <a:ext cx="1630107" cy="25348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12</xdr:row>
      <xdr:rowOff>28575</xdr:rowOff>
    </xdr:from>
    <xdr:to>
      <xdr:col>2</xdr:col>
      <xdr:colOff>152400</xdr:colOff>
      <xdr:row>39</xdr:row>
      <xdr:rowOff>142875</xdr:rowOff>
    </xdr:to>
    <xdr:pic>
      <xdr:nvPicPr>
        <xdr:cNvPr id="2" name="図 5">
          <a:extLst>
            <a:ext uri="{FF2B5EF4-FFF2-40B4-BE49-F238E27FC236}">
              <a16:creationId xmlns:a16="http://schemas.microsoft.com/office/drawing/2014/main" id="{6866567C-83E1-413E-B313-0F3B21A92D87}"/>
            </a:ext>
          </a:extLst>
        </xdr:cNvPr>
        <xdr:cNvPicPr>
          <a:picLocks noChangeAspect="1"/>
        </xdr:cNvPicPr>
      </xdr:nvPicPr>
      <xdr:blipFill>
        <a:blip xmlns:r="http://schemas.openxmlformats.org/officeDocument/2006/relationships" r:embed="rId1" cstate="print"/>
        <a:srcRect/>
        <a:stretch>
          <a:fillRect/>
        </a:stretch>
      </xdr:blipFill>
      <xdr:spPr bwMode="auto">
        <a:xfrm>
          <a:off x="628650" y="2276475"/>
          <a:ext cx="2609850" cy="4686300"/>
        </a:xfrm>
        <a:prstGeom prst="rect">
          <a:avLst/>
        </a:prstGeom>
        <a:noFill/>
        <a:ln w="15875">
          <a:solidFill>
            <a:srgbClr val="558ED5"/>
          </a:solidFill>
          <a:miter lim="800000"/>
          <a:headEnd/>
          <a:tailEnd/>
        </a:ln>
      </xdr:spPr>
    </xdr:pic>
    <xdr:clientData/>
  </xdr:twoCellAnchor>
  <xdr:twoCellAnchor>
    <xdr:from>
      <xdr:col>1</xdr:col>
      <xdr:colOff>2419350</xdr:colOff>
      <xdr:row>6</xdr:row>
      <xdr:rowOff>66675</xdr:rowOff>
    </xdr:from>
    <xdr:to>
      <xdr:col>2</xdr:col>
      <xdr:colOff>333375</xdr:colOff>
      <xdr:row>8</xdr:row>
      <xdr:rowOff>19050</xdr:rowOff>
    </xdr:to>
    <xdr:sp macro="" textlink="">
      <xdr:nvSpPr>
        <xdr:cNvPr id="3" name="下矢印 3">
          <a:extLst>
            <a:ext uri="{FF2B5EF4-FFF2-40B4-BE49-F238E27FC236}">
              <a16:creationId xmlns:a16="http://schemas.microsoft.com/office/drawing/2014/main" id="{42DC4130-0D57-4633-BC13-7496E07DFD64}"/>
            </a:ext>
          </a:extLst>
        </xdr:cNvPr>
        <xdr:cNvSpPr/>
      </xdr:nvSpPr>
      <xdr:spPr>
        <a:xfrm>
          <a:off x="3028950" y="1263015"/>
          <a:ext cx="390525" cy="287655"/>
        </a:xfrm>
        <a:prstGeom prst="downArrow">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xdr:col>
      <xdr:colOff>276226</xdr:colOff>
      <xdr:row>31</xdr:row>
      <xdr:rowOff>104775</xdr:rowOff>
    </xdr:from>
    <xdr:to>
      <xdr:col>4</xdr:col>
      <xdr:colOff>171450</xdr:colOff>
      <xdr:row>33</xdr:row>
      <xdr:rowOff>123825</xdr:rowOff>
    </xdr:to>
    <xdr:sp macro="" textlink="">
      <xdr:nvSpPr>
        <xdr:cNvPr id="4" name="線吹き出し 1 (枠付き) 6">
          <a:extLst>
            <a:ext uri="{FF2B5EF4-FFF2-40B4-BE49-F238E27FC236}">
              <a16:creationId xmlns:a16="http://schemas.microsoft.com/office/drawing/2014/main" id="{5C134A36-B476-4329-8162-5D0D8ADC9A39}"/>
            </a:ext>
          </a:extLst>
        </xdr:cNvPr>
        <xdr:cNvSpPr/>
      </xdr:nvSpPr>
      <xdr:spPr>
        <a:xfrm>
          <a:off x="3362326" y="5553075"/>
          <a:ext cx="2082164" cy="354330"/>
        </a:xfrm>
        <a:prstGeom prst="borderCallout1">
          <a:avLst>
            <a:gd name="adj1" fmla="val 18750"/>
            <a:gd name="adj2" fmla="val -8333"/>
            <a:gd name="adj3" fmla="val -550508"/>
            <a:gd name="adj4" fmla="val -32910"/>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冷蔵庫・冷凍庫の温度管理</a:t>
          </a:r>
        </a:p>
      </xdr:txBody>
    </xdr:sp>
    <xdr:clientData/>
  </xdr:twoCellAnchor>
  <xdr:twoCellAnchor>
    <xdr:from>
      <xdr:col>2</xdr:col>
      <xdr:colOff>314325</xdr:colOff>
      <xdr:row>42</xdr:row>
      <xdr:rowOff>38100</xdr:rowOff>
    </xdr:from>
    <xdr:to>
      <xdr:col>3</xdr:col>
      <xdr:colOff>1104900</xdr:colOff>
      <xdr:row>44</xdr:row>
      <xdr:rowOff>85725</xdr:rowOff>
    </xdr:to>
    <xdr:sp macro="" textlink="">
      <xdr:nvSpPr>
        <xdr:cNvPr id="5" name="線吹き出し 1 (枠付き) 20">
          <a:extLst>
            <a:ext uri="{FF2B5EF4-FFF2-40B4-BE49-F238E27FC236}">
              <a16:creationId xmlns:a16="http://schemas.microsoft.com/office/drawing/2014/main" id="{56C9DB55-FAD0-4CD7-96D8-44EE298DC00B}"/>
            </a:ext>
          </a:extLst>
        </xdr:cNvPr>
        <xdr:cNvSpPr/>
      </xdr:nvSpPr>
      <xdr:spPr>
        <a:xfrm>
          <a:off x="3400425" y="7360920"/>
          <a:ext cx="1682115" cy="382905"/>
        </a:xfrm>
        <a:prstGeom prst="borderCallout1">
          <a:avLst>
            <a:gd name="adj1" fmla="val 18750"/>
            <a:gd name="adj2" fmla="val -8333"/>
            <a:gd name="adj3" fmla="val -864085"/>
            <a:gd name="adj4" fmla="val -4884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t>トイレの掃除</a:t>
          </a:r>
        </a:p>
      </xdr:txBody>
    </xdr:sp>
    <xdr:clientData/>
  </xdr:twoCellAnchor>
  <xdr:twoCellAnchor>
    <xdr:from>
      <xdr:col>2</xdr:col>
      <xdr:colOff>304801</xdr:colOff>
      <xdr:row>13</xdr:row>
      <xdr:rowOff>152400</xdr:rowOff>
    </xdr:from>
    <xdr:to>
      <xdr:col>4</xdr:col>
      <xdr:colOff>85726</xdr:colOff>
      <xdr:row>16</xdr:row>
      <xdr:rowOff>104775</xdr:rowOff>
    </xdr:to>
    <xdr:sp macro="" textlink="">
      <xdr:nvSpPr>
        <xdr:cNvPr id="6" name="線吹き出し 1 (枠付き) 21">
          <a:extLst>
            <a:ext uri="{FF2B5EF4-FFF2-40B4-BE49-F238E27FC236}">
              <a16:creationId xmlns:a16="http://schemas.microsoft.com/office/drawing/2014/main" id="{FC830711-C6DE-48CD-9AF2-9D56B91D127B}"/>
            </a:ext>
          </a:extLst>
        </xdr:cNvPr>
        <xdr:cNvSpPr/>
      </xdr:nvSpPr>
      <xdr:spPr>
        <a:xfrm>
          <a:off x="3390901" y="2567940"/>
          <a:ext cx="1967865" cy="455295"/>
        </a:xfrm>
        <a:prstGeom prst="borderCallout1">
          <a:avLst>
            <a:gd name="adj1" fmla="val 18750"/>
            <a:gd name="adj2" fmla="val -8333"/>
            <a:gd name="adj3" fmla="val 180868"/>
            <a:gd name="adj4" fmla="val -42062"/>
          </a:avLst>
        </a:prstGeom>
        <a:solidFill>
          <a:schemeClr val="bg1"/>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a:t>食材の検品</a:t>
          </a:r>
          <a:r>
            <a:rPr kumimoji="1" lang="en-US" altLang="ja-JP" sz="1800"/>
            <a:t>(</a:t>
          </a:r>
          <a:r>
            <a:rPr kumimoji="1" lang="ja-JP" altLang="en-US" sz="1800"/>
            <a:t>チェック</a:t>
          </a:r>
          <a:r>
            <a:rPr kumimoji="1" lang="en-US" altLang="ja-JP" sz="1800"/>
            <a:t>)</a:t>
          </a:r>
          <a:endParaRPr kumimoji="1" lang="ja-JP" altLang="en-US" sz="1800"/>
        </a:p>
      </xdr:txBody>
    </xdr:sp>
    <xdr:clientData/>
  </xdr:twoCellAnchor>
  <xdr:twoCellAnchor>
    <xdr:from>
      <xdr:col>2</xdr:col>
      <xdr:colOff>314325</xdr:colOff>
      <xdr:row>11</xdr:row>
      <xdr:rowOff>47624</xdr:rowOff>
    </xdr:from>
    <xdr:to>
      <xdr:col>4</xdr:col>
      <xdr:colOff>714375</xdr:colOff>
      <xdr:row>13</xdr:row>
      <xdr:rowOff>76199</xdr:rowOff>
    </xdr:to>
    <xdr:sp macro="" textlink="">
      <xdr:nvSpPr>
        <xdr:cNvPr id="7" name="テキスト ボックス 6">
          <a:extLst>
            <a:ext uri="{FF2B5EF4-FFF2-40B4-BE49-F238E27FC236}">
              <a16:creationId xmlns:a16="http://schemas.microsoft.com/office/drawing/2014/main" id="{8794A635-385B-4683-A0D4-A032436C769D}"/>
            </a:ext>
          </a:extLst>
        </xdr:cNvPr>
        <xdr:cNvSpPr txBox="1"/>
      </xdr:nvSpPr>
      <xdr:spPr>
        <a:xfrm>
          <a:off x="3400425" y="2127884"/>
          <a:ext cx="2586990" cy="36385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多くのお店の事例を紹介します</a:t>
          </a:r>
        </a:p>
      </xdr:txBody>
    </xdr:sp>
    <xdr:clientData/>
  </xdr:twoCellAnchor>
  <xdr:twoCellAnchor editAs="oneCell">
    <xdr:from>
      <xdr:col>4</xdr:col>
      <xdr:colOff>190500</xdr:colOff>
      <xdr:row>14</xdr:row>
      <xdr:rowOff>0</xdr:rowOff>
    </xdr:from>
    <xdr:to>
      <xdr:col>7</xdr:col>
      <xdr:colOff>413385</xdr:colOff>
      <xdr:row>30</xdr:row>
      <xdr:rowOff>152400</xdr:rowOff>
    </xdr:to>
    <xdr:pic>
      <xdr:nvPicPr>
        <xdr:cNvPr id="8" name="図 1">
          <a:extLst>
            <a:ext uri="{FF2B5EF4-FFF2-40B4-BE49-F238E27FC236}">
              <a16:creationId xmlns:a16="http://schemas.microsoft.com/office/drawing/2014/main" id="{E6EC7377-A85E-41C6-AA10-D82CFABD3369}"/>
            </a:ext>
          </a:extLst>
        </xdr:cNvPr>
        <xdr:cNvPicPr>
          <a:picLocks noChangeAspect="1"/>
        </xdr:cNvPicPr>
      </xdr:nvPicPr>
      <xdr:blipFill>
        <a:blip xmlns:r="http://schemas.openxmlformats.org/officeDocument/2006/relationships" r:embed="rId2" cstate="print"/>
        <a:srcRect/>
        <a:stretch>
          <a:fillRect/>
        </a:stretch>
      </xdr:blipFill>
      <xdr:spPr bwMode="auto">
        <a:xfrm>
          <a:off x="5463540" y="2583180"/>
          <a:ext cx="2516505" cy="2849880"/>
        </a:xfrm>
        <a:prstGeom prst="rect">
          <a:avLst/>
        </a:prstGeom>
        <a:noFill/>
        <a:ln w="25400">
          <a:solidFill>
            <a:srgbClr val="002060"/>
          </a:solidFill>
          <a:miter lim="800000"/>
          <a:headEnd/>
          <a:tailEnd/>
        </a:ln>
      </xdr:spPr>
    </xdr:pic>
    <xdr:clientData/>
  </xdr:twoCellAnchor>
  <xdr:twoCellAnchor editAs="oneCell">
    <xdr:from>
      <xdr:col>4</xdr:col>
      <xdr:colOff>228600</xdr:colOff>
      <xdr:row>31</xdr:row>
      <xdr:rowOff>95250</xdr:rowOff>
    </xdr:from>
    <xdr:to>
      <xdr:col>7</xdr:col>
      <xdr:colOff>432435</xdr:colOff>
      <xdr:row>41</xdr:row>
      <xdr:rowOff>161925</xdr:rowOff>
    </xdr:to>
    <xdr:pic>
      <xdr:nvPicPr>
        <xdr:cNvPr id="9" name="図 2">
          <a:extLst>
            <a:ext uri="{FF2B5EF4-FFF2-40B4-BE49-F238E27FC236}">
              <a16:creationId xmlns:a16="http://schemas.microsoft.com/office/drawing/2014/main" id="{4085E3D0-E5CC-4632-88AE-04E60F05C118}"/>
            </a:ext>
          </a:extLst>
        </xdr:cNvPr>
        <xdr:cNvPicPr>
          <a:picLocks noChangeAspect="1"/>
        </xdr:cNvPicPr>
      </xdr:nvPicPr>
      <xdr:blipFill>
        <a:blip xmlns:r="http://schemas.openxmlformats.org/officeDocument/2006/relationships" r:embed="rId3" cstate="print"/>
        <a:srcRect/>
        <a:stretch>
          <a:fillRect/>
        </a:stretch>
      </xdr:blipFill>
      <xdr:spPr bwMode="auto">
        <a:xfrm>
          <a:off x="5501640" y="5543550"/>
          <a:ext cx="2497455" cy="1773555"/>
        </a:xfrm>
        <a:prstGeom prst="rect">
          <a:avLst/>
        </a:prstGeom>
        <a:noFill/>
        <a:ln w="25400">
          <a:solidFill>
            <a:srgbClr val="00B050"/>
          </a:solidFill>
          <a:miter lim="800000"/>
          <a:headEnd/>
          <a:tailEnd/>
        </a:ln>
      </xdr:spPr>
    </xdr:pic>
    <xdr:clientData/>
  </xdr:twoCellAnchor>
  <xdr:twoCellAnchor editAs="oneCell">
    <xdr:from>
      <xdr:col>4</xdr:col>
      <xdr:colOff>247650</xdr:colOff>
      <xdr:row>42</xdr:row>
      <xdr:rowOff>85725</xdr:rowOff>
    </xdr:from>
    <xdr:to>
      <xdr:col>7</xdr:col>
      <xdr:colOff>422910</xdr:colOff>
      <xdr:row>59</xdr:row>
      <xdr:rowOff>161925</xdr:rowOff>
    </xdr:to>
    <xdr:pic>
      <xdr:nvPicPr>
        <xdr:cNvPr id="10" name="図 4">
          <a:extLst>
            <a:ext uri="{FF2B5EF4-FFF2-40B4-BE49-F238E27FC236}">
              <a16:creationId xmlns:a16="http://schemas.microsoft.com/office/drawing/2014/main" id="{6F997CC6-166C-4E03-9F74-0E8F5137A978}"/>
            </a:ext>
          </a:extLst>
        </xdr:cNvPr>
        <xdr:cNvPicPr>
          <a:picLocks noChangeAspect="1"/>
        </xdr:cNvPicPr>
      </xdr:nvPicPr>
      <xdr:blipFill>
        <a:blip xmlns:r="http://schemas.openxmlformats.org/officeDocument/2006/relationships" r:embed="rId4" cstate="print"/>
        <a:srcRect/>
        <a:stretch>
          <a:fillRect/>
        </a:stretch>
      </xdr:blipFill>
      <xdr:spPr bwMode="auto">
        <a:xfrm>
          <a:off x="5520690" y="7408545"/>
          <a:ext cx="2468880" cy="2926080"/>
        </a:xfrm>
        <a:prstGeom prst="rect">
          <a:avLst/>
        </a:prstGeom>
        <a:noFill/>
        <a:ln w="9525">
          <a:noFill/>
          <a:miter lim="800000"/>
          <a:headEnd/>
          <a:tailEnd/>
        </a:ln>
      </xdr:spPr>
    </xdr:pic>
    <xdr:clientData/>
  </xdr:twoCellAnchor>
  <xdr:twoCellAnchor>
    <xdr:from>
      <xdr:col>7</xdr:col>
      <xdr:colOff>666750</xdr:colOff>
      <xdr:row>13</xdr:row>
      <xdr:rowOff>152400</xdr:rowOff>
    </xdr:from>
    <xdr:to>
      <xdr:col>9</xdr:col>
      <xdr:colOff>209550</xdr:colOff>
      <xdr:row>30</xdr:row>
      <xdr:rowOff>142875</xdr:rowOff>
    </xdr:to>
    <xdr:sp macro="" textlink="">
      <xdr:nvSpPr>
        <xdr:cNvPr id="11" name="テキスト ボックス 10">
          <a:extLst>
            <a:ext uri="{FF2B5EF4-FFF2-40B4-BE49-F238E27FC236}">
              <a16:creationId xmlns:a16="http://schemas.microsoft.com/office/drawing/2014/main" id="{C220C61B-A467-493D-B9A4-260362E387B4}"/>
            </a:ext>
          </a:extLst>
        </xdr:cNvPr>
        <xdr:cNvSpPr txBox="1"/>
      </xdr:nvSpPr>
      <xdr:spPr>
        <a:xfrm>
          <a:off x="8233410" y="2567940"/>
          <a:ext cx="1501140" cy="2855595"/>
        </a:xfrm>
        <a:prstGeom prst="rect">
          <a:avLst/>
        </a:prstGeom>
        <a:noFill/>
        <a:ln w="25400"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表面温度計が便利です。</a:t>
          </a:r>
        </a:p>
        <a:p>
          <a:r>
            <a:rPr kumimoji="1" lang="ja-JP" altLang="en-US" sz="1100"/>
            <a:t>それほど高額ではありません。一つ用意し、実測値を書くと大変良いと思います。</a:t>
          </a:r>
        </a:p>
        <a:p>
          <a:r>
            <a:rPr kumimoji="1" lang="ja-JP" altLang="en-US" sz="1100" b="1" u="sng"/>
            <a:t>精肉、鮮魚は意外と温度管理されていません。</a:t>
          </a:r>
        </a:p>
        <a:p>
          <a:endParaRPr kumimoji="1" lang="ja-JP" altLang="en-US" sz="1100"/>
        </a:p>
        <a:p>
          <a:r>
            <a:rPr kumimoji="1" lang="ja-JP" altLang="en-US" sz="1100" b="1">
              <a:solidFill>
                <a:srgbClr val="FF0000"/>
              </a:solidFill>
            </a:rPr>
            <a:t>ポイントは</a:t>
          </a:r>
        </a:p>
        <a:p>
          <a:r>
            <a:rPr kumimoji="1" lang="ja-JP" altLang="en-US" sz="1100" b="1">
              <a:solidFill>
                <a:srgbClr val="FF0000"/>
              </a:solidFill>
            </a:rPr>
            <a:t>決めた温度より高温の場合にどうするか納品業者さんと予め決めておくことが大切です。</a:t>
          </a:r>
        </a:p>
      </xdr:txBody>
    </xdr:sp>
    <xdr:clientData/>
  </xdr:twoCellAnchor>
  <xdr:twoCellAnchor>
    <xdr:from>
      <xdr:col>7</xdr:col>
      <xdr:colOff>685800</xdr:colOff>
      <xdr:row>31</xdr:row>
      <xdr:rowOff>95250</xdr:rowOff>
    </xdr:from>
    <xdr:to>
      <xdr:col>9</xdr:col>
      <xdr:colOff>219075</xdr:colOff>
      <xdr:row>41</xdr:row>
      <xdr:rowOff>161925</xdr:rowOff>
    </xdr:to>
    <xdr:sp macro="" textlink="">
      <xdr:nvSpPr>
        <xdr:cNvPr id="12" name="テキスト ボックス 11">
          <a:extLst>
            <a:ext uri="{FF2B5EF4-FFF2-40B4-BE49-F238E27FC236}">
              <a16:creationId xmlns:a16="http://schemas.microsoft.com/office/drawing/2014/main" id="{737075D0-D1A5-4231-8E05-CC46A59E643A}"/>
            </a:ext>
          </a:extLst>
        </xdr:cNvPr>
        <xdr:cNvSpPr txBox="1"/>
      </xdr:nvSpPr>
      <xdr:spPr>
        <a:xfrm>
          <a:off x="8252460" y="5543550"/>
          <a:ext cx="1491615" cy="1773555"/>
        </a:xfrm>
        <a:prstGeom prst="rect">
          <a:avLst/>
        </a:prstGeom>
        <a:solidFill>
          <a:schemeClr val="lt1"/>
        </a:solidFill>
        <a:ln w="254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冷蔵庫・冷凍庫は表示されている</a:t>
          </a:r>
          <a:r>
            <a:rPr kumimoji="1" lang="ja-JP" altLang="en-US" sz="1100" b="1">
              <a:solidFill>
                <a:srgbClr val="FF0000"/>
              </a:solidFill>
            </a:rPr>
            <a:t>温度計の温度を</a:t>
          </a:r>
        </a:p>
        <a:p>
          <a:r>
            <a:rPr kumimoji="1" lang="ja-JP" altLang="en-US" sz="1100" b="1">
              <a:solidFill>
                <a:srgbClr val="FF0000"/>
              </a:solidFill>
            </a:rPr>
            <a:t>数字で書くことがポイント</a:t>
          </a:r>
        </a:p>
        <a:p>
          <a:endParaRPr kumimoji="1" lang="ja-JP" altLang="en-US" sz="1100"/>
        </a:p>
        <a:p>
          <a:r>
            <a:rPr kumimoji="1" lang="ja-JP" altLang="en-US" sz="1100"/>
            <a:t>○や判子で代用すると</a:t>
          </a:r>
        </a:p>
        <a:p>
          <a:r>
            <a:rPr kumimoji="1" lang="ja-JP" altLang="en-US" sz="1100"/>
            <a:t>異常を見落とします。</a:t>
          </a:r>
        </a:p>
        <a:p>
          <a:r>
            <a:rPr kumimoji="1" lang="ja-JP" altLang="en-US" sz="1100" b="1" u="sng"/>
            <a:t>いつ見たのか時間も書きましょう。仕事の終わりにまとめて記入は全くダメ。</a:t>
          </a:r>
        </a:p>
      </xdr:txBody>
    </xdr:sp>
    <xdr:clientData/>
  </xdr:twoCellAnchor>
  <xdr:twoCellAnchor>
    <xdr:from>
      <xdr:col>7</xdr:col>
      <xdr:colOff>666750</xdr:colOff>
      <xdr:row>42</xdr:row>
      <xdr:rowOff>85725</xdr:rowOff>
    </xdr:from>
    <xdr:to>
      <xdr:col>9</xdr:col>
      <xdr:colOff>209550</xdr:colOff>
      <xdr:row>60</xdr:row>
      <xdr:rowOff>0</xdr:rowOff>
    </xdr:to>
    <xdr:sp macro="" textlink="">
      <xdr:nvSpPr>
        <xdr:cNvPr id="13" name="テキスト ボックス 12">
          <a:extLst>
            <a:ext uri="{FF2B5EF4-FFF2-40B4-BE49-F238E27FC236}">
              <a16:creationId xmlns:a16="http://schemas.microsoft.com/office/drawing/2014/main" id="{8EEF9AAA-B546-49A0-B361-73A43F40E5E9}"/>
            </a:ext>
          </a:extLst>
        </xdr:cNvPr>
        <xdr:cNvSpPr txBox="1"/>
      </xdr:nvSpPr>
      <xdr:spPr>
        <a:xfrm>
          <a:off x="8233410" y="7408545"/>
          <a:ext cx="1501140" cy="2931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確認時間を書きましょう。</a:t>
          </a:r>
        </a:p>
        <a:p>
          <a:r>
            <a:rPr kumimoji="1" lang="ja-JP" altLang="en-US" sz="1100" b="1">
              <a:solidFill>
                <a:srgbClr val="FF0000"/>
              </a:solidFill>
            </a:rPr>
            <a:t>判子がいつも同じ人という</a:t>
          </a:r>
        </a:p>
        <a:p>
          <a:r>
            <a:rPr kumimoji="1" lang="ja-JP" altLang="en-US" sz="1100" b="1">
              <a:solidFill>
                <a:srgbClr val="FF0000"/>
              </a:solidFill>
            </a:rPr>
            <a:t>記録は、プロの監視員さんには通用しません。</a:t>
          </a:r>
        </a:p>
        <a:p>
          <a:endParaRPr kumimoji="1" lang="ja-JP" altLang="en-US" sz="1100"/>
        </a:p>
        <a:p>
          <a:r>
            <a:rPr kumimoji="1" lang="ja-JP" altLang="en-US" sz="1100"/>
            <a:t>これをまとめ書きと称します。全然書かれていないもの、一か月分先に書かれたもの。現場には意外と多い書類作成のやっつけ仕事。</a:t>
          </a:r>
        </a:p>
        <a:p>
          <a:endParaRPr kumimoji="1" lang="ja-JP" altLang="en-US" sz="1100"/>
        </a:p>
        <a:p>
          <a:r>
            <a:rPr kumimoji="1" lang="ja-JP" altLang="en-US" sz="1100"/>
            <a:t>これではつける意味がありません。</a:t>
          </a:r>
        </a:p>
        <a:p>
          <a:endParaRPr kumimoji="1" lang="ja-JP" altLang="en-US" sz="1100"/>
        </a:p>
      </xdr:txBody>
    </xdr:sp>
    <xdr:clientData/>
  </xdr:twoCellAnchor>
  <xdr:twoCellAnchor>
    <xdr:from>
      <xdr:col>3</xdr:col>
      <xdr:colOff>0</xdr:colOff>
      <xdr:row>49</xdr:row>
      <xdr:rowOff>0</xdr:rowOff>
    </xdr:from>
    <xdr:to>
      <xdr:col>3</xdr:col>
      <xdr:colOff>914400</xdr:colOff>
      <xdr:row>54</xdr:row>
      <xdr:rowOff>47625</xdr:rowOff>
    </xdr:to>
    <xdr:sp macro="" textlink="">
      <xdr:nvSpPr>
        <xdr:cNvPr id="14" name="右矢印 17">
          <a:extLst>
            <a:ext uri="{FF2B5EF4-FFF2-40B4-BE49-F238E27FC236}">
              <a16:creationId xmlns:a16="http://schemas.microsoft.com/office/drawing/2014/main" id="{07F01BBD-5EFF-4525-BA84-B3215FD5D7B3}"/>
            </a:ext>
          </a:extLst>
        </xdr:cNvPr>
        <xdr:cNvSpPr/>
      </xdr:nvSpPr>
      <xdr:spPr>
        <a:xfrm rot="10800000">
          <a:off x="3977640" y="8496300"/>
          <a:ext cx="914400" cy="885825"/>
        </a:xfrm>
        <a:prstGeom prst="rightArrow">
          <a:avLst/>
        </a:prstGeom>
        <a:ln>
          <a:solidFill>
            <a:schemeClr val="bg1">
              <a:lumMod val="95000"/>
            </a:schemeClr>
          </a:solidFill>
        </a:ln>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xdr:col>
      <xdr:colOff>598170</xdr:colOff>
      <xdr:row>48</xdr:row>
      <xdr:rowOff>55245</xdr:rowOff>
    </xdr:from>
    <xdr:to>
      <xdr:col>2</xdr:col>
      <xdr:colOff>741045</xdr:colOff>
      <xdr:row>55</xdr:row>
      <xdr:rowOff>22860</xdr:rowOff>
    </xdr:to>
    <xdr:sp macro="" textlink="">
      <xdr:nvSpPr>
        <xdr:cNvPr id="15" name="テキスト ボックス 14">
          <a:extLst>
            <a:ext uri="{FF2B5EF4-FFF2-40B4-BE49-F238E27FC236}">
              <a16:creationId xmlns:a16="http://schemas.microsoft.com/office/drawing/2014/main" id="{E5D403C4-A56D-4781-AD98-AE60E88BF002}"/>
            </a:ext>
          </a:extLst>
        </xdr:cNvPr>
        <xdr:cNvSpPr txBox="1"/>
      </xdr:nvSpPr>
      <xdr:spPr>
        <a:xfrm>
          <a:off x="1207770" y="8383905"/>
          <a:ext cx="2619375" cy="114109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飲食店では、個別に記録用紙を作るのではなく、初めは一冊の大学ノートに業務日誌というスタイルで書いてみることをお勧めします。</a:t>
          </a:r>
        </a:p>
        <a:p>
          <a:r>
            <a:rPr kumimoji="1" lang="ja-JP" altLang="en-US" sz="1100"/>
            <a:t>次週はノートの紹介をします。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36</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24</xdr:row>
      <xdr:rowOff>66675</xdr:rowOff>
    </xdr:from>
    <xdr:to>
      <xdr:col>9</xdr:col>
      <xdr:colOff>447674</xdr:colOff>
      <xdr:row>26</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16</xdr:row>
      <xdr:rowOff>0</xdr:rowOff>
    </xdr:from>
    <xdr:to>
      <xdr:col>24</xdr:col>
      <xdr:colOff>851</xdr:colOff>
      <xdr:row>22</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20</xdr:row>
      <xdr:rowOff>95250</xdr:rowOff>
    </xdr:from>
    <xdr:to>
      <xdr:col>27</xdr:col>
      <xdr:colOff>171450</xdr:colOff>
      <xdr:row>24</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9525</xdr:rowOff>
    </xdr:from>
    <xdr:to>
      <xdr:col>31</xdr:col>
      <xdr:colOff>613410</xdr:colOff>
      <xdr:row>16</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94288" y="2672244"/>
          <a:ext cx="3476583" cy="452812"/>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13</xdr:row>
      <xdr:rowOff>129541</xdr:rowOff>
    </xdr:from>
    <xdr:to>
      <xdr:col>13</xdr:col>
      <xdr:colOff>447675</xdr:colOff>
      <xdr:row>23</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98620" y="3023429"/>
          <a:ext cx="2370740" cy="805836"/>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16</xdr:row>
      <xdr:rowOff>0</xdr:rowOff>
    </xdr:from>
    <xdr:to>
      <xdr:col>9</xdr:col>
      <xdr:colOff>68580</xdr:colOff>
      <xdr:row>23</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75389" y="3125056"/>
          <a:ext cx="1765528" cy="7042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26</xdr:row>
      <xdr:rowOff>39794</xdr:rowOff>
    </xdr:from>
    <xdr:to>
      <xdr:col>14</xdr:col>
      <xdr:colOff>5080</xdr:colOff>
      <xdr:row>53</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59266</xdr:colOff>
      <xdr:row>26</xdr:row>
      <xdr:rowOff>45720</xdr:rowOff>
    </xdr:from>
    <xdr:to>
      <xdr:col>28</xdr:col>
      <xdr:colOff>126152</xdr:colOff>
      <xdr:row>53</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111303</xdr:colOff>
      <xdr:row>6</xdr:row>
      <xdr:rowOff>231169</xdr:rowOff>
    </xdr:from>
    <xdr:to>
      <xdr:col>26</xdr:col>
      <xdr:colOff>8561</xdr:colOff>
      <xdr:row>23</xdr:row>
      <xdr:rowOff>0</xdr:rowOff>
    </xdr:to>
    <xdr:cxnSp macro="">
      <xdr:nvCxnSpPr>
        <xdr:cNvPr id="23" name="直線矢印コネクタ 22">
          <a:extLst>
            <a:ext uri="{FF2B5EF4-FFF2-40B4-BE49-F238E27FC236}">
              <a16:creationId xmlns:a16="http://schemas.microsoft.com/office/drawing/2014/main" id="{7A29144E-041C-9143-99EF-12ABB118F1F4}"/>
            </a:ext>
          </a:extLst>
        </xdr:cNvPr>
        <xdr:cNvCxnSpPr/>
      </xdr:nvCxnSpPr>
      <xdr:spPr>
        <a:xfrm flipV="1">
          <a:off x="8750157" y="1489753"/>
          <a:ext cx="3595955" cy="2149011"/>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393842</xdr:colOff>
      <xdr:row>6</xdr:row>
      <xdr:rowOff>205483</xdr:rowOff>
    </xdr:from>
    <xdr:to>
      <xdr:col>11</xdr:col>
      <xdr:colOff>34247</xdr:colOff>
      <xdr:row>23</xdr:row>
      <xdr:rowOff>0</xdr:rowOff>
    </xdr:to>
    <xdr:cxnSp macro="">
      <xdr:nvCxnSpPr>
        <xdr:cNvPr id="21" name="直線矢印コネクタ 20">
          <a:extLst>
            <a:ext uri="{FF2B5EF4-FFF2-40B4-BE49-F238E27FC236}">
              <a16:creationId xmlns:a16="http://schemas.microsoft.com/office/drawing/2014/main" id="{E84FB067-99CA-4696-946D-6E3B5F007F0C}"/>
            </a:ext>
          </a:extLst>
        </xdr:cNvPr>
        <xdr:cNvCxnSpPr/>
      </xdr:nvCxnSpPr>
      <xdr:spPr>
        <a:xfrm flipV="1">
          <a:off x="1892157" y="1464067"/>
          <a:ext cx="3339101" cy="2174697"/>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24</xdr:row>
      <xdr:rowOff>17124</xdr:rowOff>
    </xdr:from>
    <xdr:to>
      <xdr:col>11</xdr:col>
      <xdr:colOff>239731</xdr:colOff>
      <xdr:row>40</xdr:row>
      <xdr:rowOff>59933</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2037708" y="4075416"/>
          <a:ext cx="3399034" cy="2842517"/>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196921</xdr:colOff>
      <xdr:row>24</xdr:row>
      <xdr:rowOff>8562</xdr:rowOff>
    </xdr:from>
    <xdr:to>
      <xdr:col>24</xdr:col>
      <xdr:colOff>231169</xdr:colOff>
      <xdr:row>44</xdr:row>
      <xdr:rowOff>77056</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835775" y="4066854"/>
          <a:ext cx="2808270" cy="3553146"/>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38881</xdr:rowOff>
    </xdr:from>
    <xdr:to>
      <xdr:col>2</xdr:col>
      <xdr:colOff>4136572</xdr:colOff>
      <xdr:row>32</xdr:row>
      <xdr:rowOff>155186</xdr:rowOff>
    </xdr:to>
    <xdr:pic>
      <xdr:nvPicPr>
        <xdr:cNvPr id="4" name="図 3">
          <a:extLst>
            <a:ext uri="{FF2B5EF4-FFF2-40B4-BE49-F238E27FC236}">
              <a16:creationId xmlns:a16="http://schemas.microsoft.com/office/drawing/2014/main" id="{5DE179FC-A4F8-8D7A-6FDE-1D069E74B86E}"/>
            </a:ext>
          </a:extLst>
        </xdr:cNvPr>
        <xdr:cNvPicPr>
          <a:picLocks noChangeAspect="1"/>
        </xdr:cNvPicPr>
      </xdr:nvPicPr>
      <xdr:blipFill>
        <a:blip xmlns:r="http://schemas.openxmlformats.org/officeDocument/2006/relationships" r:embed="rId2"/>
        <a:stretch>
          <a:fillRect/>
        </a:stretch>
      </xdr:blipFill>
      <xdr:spPr>
        <a:xfrm>
          <a:off x="2107163" y="6453677"/>
          <a:ext cx="4136572" cy="33042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46</xdr:row>
      <xdr:rowOff>249381</xdr:rowOff>
    </xdr:from>
    <xdr:to>
      <xdr:col>2</xdr:col>
      <xdr:colOff>5666509</xdr:colOff>
      <xdr:row>49</xdr:row>
      <xdr:rowOff>84553</xdr:rowOff>
    </xdr:to>
    <xdr:pic>
      <xdr:nvPicPr>
        <xdr:cNvPr id="2" name="図 1">
          <a:extLst>
            <a:ext uri="{FF2B5EF4-FFF2-40B4-BE49-F238E27FC236}">
              <a16:creationId xmlns:a16="http://schemas.microsoft.com/office/drawing/2014/main" id="{C4CC1DCD-A5F6-7183-9B50-C0C3C53C2C86}"/>
            </a:ext>
          </a:extLst>
        </xdr:cNvPr>
        <xdr:cNvPicPr>
          <a:picLocks noChangeAspect="1"/>
        </xdr:cNvPicPr>
      </xdr:nvPicPr>
      <xdr:blipFill>
        <a:blip xmlns:r="http://schemas.openxmlformats.org/officeDocument/2006/relationships" r:embed="rId1"/>
        <a:stretch>
          <a:fillRect/>
        </a:stretch>
      </xdr:blipFill>
      <xdr:spPr>
        <a:xfrm>
          <a:off x="2826327" y="13909963"/>
          <a:ext cx="5666509" cy="5833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07841D-8FC2-43DF-96B5-3B91945092C3}" name="テーブル1" displayName="テーブル1" ref="C46:E47" totalsRowShown="0" headerRowDxfId="13" dataDxfId="11" headerRowBorderDxfId="12" tableBorderDxfId="10" totalsRowBorderDxfId="9" headerRowCellStyle="標準 2">
  <autoFilter ref="C46:E47" xr:uid="{9807841D-8FC2-43DF-96B5-3B91945092C3}"/>
  <tableColumns count="3">
    <tableColumn id="1" xr3:uid="{6E006F73-B265-4EE3-8391-E71F4B22D1F6}" name="　" dataDxfId="8"/>
    <tableColumn id="2" xr3:uid="{988D7C61-172E-45E7-B531-3776D2125DCE}" name="列1" dataDxfId="7"/>
    <tableColumn id="3" xr3:uid="{85CE4AB0-DF1D-4633-A7C5-2B9921906653}" name="列2"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maff.go.jp/j/fs/handwashing/index.html" TargetMode="External"/><Relationship Id="rId7" Type="http://schemas.openxmlformats.org/officeDocument/2006/relationships/printerSettings" Target="../printerSettings/printerSettings9.bin"/><Relationship Id="rId2" Type="http://schemas.openxmlformats.org/officeDocument/2006/relationships/hyperlink" Target="https://news.yahoo.co.jp/articles/33ec4400f8ab3b5c97c98e0a04e5af242aa0d7d0" TargetMode="External"/><Relationship Id="rId1" Type="http://schemas.openxmlformats.org/officeDocument/2006/relationships/hyperlink" Target="https://wellness-news.co.jp/posts/241124-1/" TargetMode="External"/><Relationship Id="rId6" Type="http://schemas.openxmlformats.org/officeDocument/2006/relationships/hyperlink" Target="https://wellness-news.co.jp/posts/241124-1/" TargetMode="External"/><Relationship Id="rId5" Type="http://schemas.openxmlformats.org/officeDocument/2006/relationships/hyperlink" Target="https://www.maff.go.jp/j/press/yusyutu_kokusai/chiiki/241128.html" TargetMode="External"/><Relationship Id="rId4" Type="http://schemas.openxmlformats.org/officeDocument/2006/relationships/hyperlink" Target="https://wellness-news.co.jp/posts/241129-1/"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ity.kobe.lg.jp/a99427/083174460767.html" TargetMode="External"/><Relationship Id="rId13" Type="http://schemas.openxmlformats.org/officeDocument/2006/relationships/printerSettings" Target="../printerSettings/printerSettings4.bin"/><Relationship Id="rId3" Type="http://schemas.openxmlformats.org/officeDocument/2006/relationships/hyperlink" Target="https://www.fukuishimbun.co.jp/articles/-/2184807" TargetMode="External"/><Relationship Id="rId7" Type="http://schemas.openxmlformats.org/officeDocument/2006/relationships/hyperlink" Target="https://news.yahoo.co.jp/articles/c3ba9af7914b876e2ad0c9d2c666bfb795c17ded" TargetMode="External"/><Relationship Id="rId12" Type="http://schemas.openxmlformats.org/officeDocument/2006/relationships/hyperlink" Target="https://www.youtube.com/watch?v=DLaCS82q3vI" TargetMode="External"/><Relationship Id="rId2" Type="http://schemas.openxmlformats.org/officeDocument/2006/relationships/hyperlink" Target="https://www.pref.niigata.lg.jp/site/jouetsu-kenkou/06112910.html" TargetMode="External"/><Relationship Id="rId1" Type="http://schemas.openxmlformats.org/officeDocument/2006/relationships/hyperlink" Target="https://www.pref.aomori.lg.jp/release/2024/77252.html" TargetMode="External"/><Relationship Id="rId6" Type="http://schemas.openxmlformats.org/officeDocument/2006/relationships/hyperlink" Target="https://www.niihama-nct.ac.jp/2024/11/27/entry-event-41268/" TargetMode="External"/><Relationship Id="rId11" Type="http://schemas.openxmlformats.org/officeDocument/2006/relationships/hyperlink" Target="https://www.data-max.co.jp/article/74914" TargetMode="External"/><Relationship Id="rId5" Type="http://schemas.openxmlformats.org/officeDocument/2006/relationships/hyperlink" Target="https://www.saitama-np.co.jp/articles/111363" TargetMode="External"/><Relationship Id="rId10" Type="http://schemas.openxmlformats.org/officeDocument/2006/relationships/hyperlink" Target="https://news.ntv.co.jp/n/tos/category/society/to780d6d1336494f8b9ed69f09d22ec294" TargetMode="External"/><Relationship Id="rId4" Type="http://schemas.openxmlformats.org/officeDocument/2006/relationships/hyperlink" Target="https://news.yahoo.co.jp/articles/3d76035d829d1e178c6ca7dc23d190b775c32629" TargetMode="External"/><Relationship Id="rId9" Type="http://schemas.openxmlformats.org/officeDocument/2006/relationships/hyperlink" Target="https://www.fnn.jp/articles/-/79266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4/11/3622f1f0b684b9cd.html" TargetMode="External"/><Relationship Id="rId3" Type="http://schemas.openxmlformats.org/officeDocument/2006/relationships/hyperlink" Target="https://www.nikkei.com/article/DGKKZO85079370X21C24A1FFJ000" TargetMode="External"/><Relationship Id="rId7" Type="http://schemas.openxmlformats.org/officeDocument/2006/relationships/hyperlink" Target="https://diamond-rm.net/feature/special-241201/" TargetMode="External"/><Relationship Id="rId12" Type="http://schemas.openxmlformats.org/officeDocument/2006/relationships/printerSettings" Target="../printerSettings/printerSettings5.bin"/><Relationship Id="rId2" Type="http://schemas.openxmlformats.org/officeDocument/2006/relationships/hyperlink" Target="https://www.visiontimesjp.com/?p=47568" TargetMode="External"/><Relationship Id="rId1" Type="http://schemas.openxmlformats.org/officeDocument/2006/relationships/hyperlink" Target="https://www.vietnam.vn/ja/da-co-gan-300-nguoi-nhap-vien-tham-kham-dieu-tri-sau-khi-an-banh-mi-o-vung-tau/" TargetMode="External"/><Relationship Id="rId6" Type="http://schemas.openxmlformats.org/officeDocument/2006/relationships/hyperlink" Target="https://foods-ch.infomart.co.jp/news/133000" TargetMode="External"/><Relationship Id="rId11" Type="http://schemas.openxmlformats.org/officeDocument/2006/relationships/hyperlink" Target="https://www3.nhk.or.jp/news/html/20241126/k10014649521000.html" TargetMode="External"/><Relationship Id="rId5" Type="http://schemas.openxmlformats.org/officeDocument/2006/relationships/hyperlink" Target="https://gendai.media/articles/-/141884" TargetMode="External"/><Relationship Id="rId10" Type="http://schemas.openxmlformats.org/officeDocument/2006/relationships/hyperlink" Target="https://www.jetro.go.jp/biznews/2024/11/0df4256a164b7887.html" TargetMode="External"/><Relationship Id="rId4" Type="http://schemas.openxmlformats.org/officeDocument/2006/relationships/hyperlink" Target="https://www3.nhk.or.jp/news/html/20241125/k10014648291000.html" TargetMode="External"/><Relationship Id="rId9" Type="http://schemas.openxmlformats.org/officeDocument/2006/relationships/hyperlink" Target="https://fujisankei.com/video_library/news/post-473.htm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Normal="100" workbookViewId="0">
      <selection activeCell="F20" sqref="A10:H20"/>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83" t="s">
        <v>0</v>
      </c>
      <c r="B1" s="84"/>
      <c r="C1" s="84" t="s">
        <v>1</v>
      </c>
      <c r="D1" s="84"/>
      <c r="E1" s="84"/>
      <c r="F1" s="84"/>
      <c r="G1" s="84"/>
      <c r="H1" s="84"/>
      <c r="I1" s="60"/>
    </row>
    <row r="2" spans="1:9">
      <c r="A2" s="85" t="s">
        <v>2</v>
      </c>
      <c r="B2" s="86"/>
      <c r="C2" s="86"/>
      <c r="D2" s="86"/>
      <c r="E2" s="86"/>
      <c r="F2" s="86"/>
      <c r="G2" s="86"/>
      <c r="H2" s="86"/>
      <c r="I2" s="60"/>
    </row>
    <row r="3" spans="1:9" ht="15.75" customHeight="1">
      <c r="A3" s="636" t="s">
        <v>3</v>
      </c>
      <c r="B3" s="637"/>
      <c r="C3" s="637"/>
      <c r="D3" s="637"/>
      <c r="E3" s="637"/>
      <c r="F3" s="637"/>
      <c r="G3" s="637"/>
      <c r="H3" s="638"/>
      <c r="I3" s="60"/>
    </row>
    <row r="4" spans="1:9">
      <c r="A4" s="85" t="s">
        <v>4</v>
      </c>
      <c r="B4" s="86"/>
      <c r="C4" s="86"/>
      <c r="D4" s="86"/>
      <c r="E4" s="86"/>
      <c r="F4" s="86"/>
      <c r="G4" s="86"/>
      <c r="H4" s="86"/>
      <c r="I4" s="60"/>
    </row>
    <row r="5" spans="1:9">
      <c r="A5" s="85" t="s">
        <v>5</v>
      </c>
      <c r="B5" s="86"/>
      <c r="C5" s="86"/>
      <c r="D5" s="86"/>
      <c r="E5" s="86"/>
      <c r="F5" s="86"/>
      <c r="G5" s="86"/>
      <c r="H5" s="86"/>
      <c r="I5" s="60"/>
    </row>
    <row r="6" spans="1:9">
      <c r="A6" s="87" t="s">
        <v>2</v>
      </c>
      <c r="B6" s="88"/>
      <c r="C6" s="88"/>
      <c r="D6" s="88"/>
      <c r="E6" s="88"/>
      <c r="F6" s="88"/>
      <c r="G6" s="88"/>
      <c r="H6" s="88"/>
      <c r="I6" s="60"/>
    </row>
    <row r="7" spans="1:9">
      <c r="A7" s="87"/>
      <c r="B7" s="88"/>
      <c r="C7" s="88"/>
      <c r="D7" s="88"/>
      <c r="E7" s="88"/>
      <c r="F7" s="88"/>
      <c r="G7" s="88"/>
      <c r="H7" s="88"/>
      <c r="I7" s="60"/>
    </row>
    <row r="8" spans="1:9">
      <c r="A8" s="87" t="s">
        <v>6</v>
      </c>
      <c r="B8" s="88"/>
      <c r="C8" s="88"/>
      <c r="D8" s="88"/>
      <c r="E8" s="88"/>
      <c r="F8" s="88"/>
      <c r="G8" s="88"/>
      <c r="H8" s="88"/>
      <c r="I8" s="60"/>
    </row>
    <row r="9" spans="1:9">
      <c r="A9" s="89" t="s">
        <v>7</v>
      </c>
      <c r="B9" s="90"/>
      <c r="C9" s="90"/>
      <c r="D9" s="90"/>
      <c r="E9" s="90"/>
      <c r="F9" s="90"/>
      <c r="G9" s="90"/>
      <c r="H9" s="90"/>
      <c r="I9" s="60"/>
    </row>
    <row r="10" spans="1:9" ht="15" customHeight="1">
      <c r="A10" s="196" t="s">
        <v>8</v>
      </c>
      <c r="B10" s="101" t="str">
        <f>+'47　食中毒記事等 '!A2</f>
        <v>食中毒が発生しました(青森県:キャンピロパンター)</v>
      </c>
      <c r="C10" s="101"/>
      <c r="D10" s="103"/>
      <c r="E10" s="101"/>
      <c r="F10" s="104"/>
      <c r="G10" s="102"/>
      <c r="H10" s="102"/>
      <c r="I10" s="60"/>
    </row>
    <row r="11" spans="1:9" ht="15" customHeight="1">
      <c r="A11" s="196" t="s">
        <v>9</v>
      </c>
      <c r="B11" s="101" t="str">
        <f>+'47　ノロウイルス関連情報 '!H72</f>
        <v>管理レベル「1」　</v>
      </c>
      <c r="C11" s="101"/>
      <c r="D11" s="101" t="s">
        <v>10</v>
      </c>
      <c r="E11" s="101"/>
      <c r="F11" s="103">
        <f>+'47　ノロウイルス関連情報 '!G73</f>
        <v>3.08</v>
      </c>
      <c r="G11" s="101" t="str">
        <f>+'47　ノロウイルス関連情報 '!H73</f>
        <v>　：先週より</v>
      </c>
      <c r="H11" s="224">
        <f>+'47　ノロウイルス関連情報 '!I73</f>
        <v>-0.10000000000000009</v>
      </c>
      <c r="I11" s="60"/>
    </row>
    <row r="12" spans="1:9" s="68" customFormat="1" ht="15" customHeight="1">
      <c r="A12" s="105" t="s">
        <v>11</v>
      </c>
      <c r="B12" s="642" t="str">
        <f>+'47 残留農薬など'!A2</f>
        <v xml:space="preserve">鉾田産シュンギク 基準値58倍超の殺虫剤検出 健康への影響「極めて低い」 茨城県 </v>
      </c>
      <c r="C12" s="642"/>
      <c r="D12" s="642"/>
      <c r="E12" s="642"/>
      <c r="F12" s="642"/>
      <c r="G12" s="642"/>
      <c r="H12" s="106"/>
      <c r="I12" s="67"/>
    </row>
    <row r="13" spans="1:9" ht="15" customHeight="1">
      <c r="A13" s="100" t="s">
        <v>12</v>
      </c>
      <c r="B13" s="642" t="str">
        <f>+'47　食品表示'!A2</f>
        <v xml:space="preserve">経産省、公取委に措置請求権を行使 公取委、アマゾンジャパンに立入検査 </v>
      </c>
      <c r="C13" s="642"/>
      <c r="D13" s="642"/>
      <c r="E13" s="642"/>
      <c r="F13" s="642"/>
      <c r="G13" s="642"/>
      <c r="H13" s="102"/>
      <c r="I13" s="60"/>
    </row>
    <row r="14" spans="1:9" ht="15" customHeight="1">
      <c r="A14" s="100" t="s">
        <v>13</v>
      </c>
      <c r="B14" s="102" t="str">
        <f>+'47 海外情報'!A2</f>
        <v xml:space="preserve">ブンタウでパンを食べた後、300人近くが検査と治療のために入院 - </v>
      </c>
      <c r="D14" s="102"/>
      <c r="E14" s="102"/>
      <c r="F14" s="102"/>
      <c r="G14" s="102"/>
      <c r="H14" s="102"/>
      <c r="I14" s="60"/>
    </row>
    <row r="15" spans="1:9" ht="15" customHeight="1">
      <c r="A15" s="107" t="s">
        <v>14</v>
      </c>
      <c r="B15" s="108" t="str">
        <f>+'47 海外情報'!A5</f>
        <v xml:space="preserve">ノロウイルス デング熱 新型コロナが同時に中国で猛威を振るう 看中国 / VisionTimesJP </v>
      </c>
      <c r="C15" s="639" t="s">
        <v>15</v>
      </c>
      <c r="D15" s="639"/>
      <c r="E15" s="639"/>
      <c r="F15" s="639"/>
      <c r="G15" s="639"/>
      <c r="H15" s="640"/>
      <c r="I15" s="60"/>
    </row>
    <row r="16" spans="1:9" ht="15" customHeight="1">
      <c r="A16" s="100" t="s">
        <v>16</v>
      </c>
      <c r="B16" s="101" t="str">
        <f>+'47　感染症統計'!A22</f>
        <v>※2024年 第47週（11/18～11/24） 現在</v>
      </c>
      <c r="C16" s="102"/>
      <c r="D16" s="101" t="s">
        <v>17</v>
      </c>
      <c r="E16" s="102"/>
      <c r="F16" s="102"/>
      <c r="G16" s="102"/>
      <c r="H16" s="102"/>
      <c r="I16" s="60"/>
    </row>
    <row r="17" spans="1:16" ht="15" customHeight="1">
      <c r="A17" s="100" t="s">
        <v>18</v>
      </c>
      <c r="B17" s="641" t="str">
        <f>+'46　感染症情報'!B2</f>
        <v>2024年第46週（11月11日〜11月17日)</v>
      </c>
      <c r="C17" s="641"/>
      <c r="D17" s="641"/>
      <c r="E17" s="641"/>
      <c r="F17" s="641"/>
      <c r="G17" s="641"/>
      <c r="H17" s="102"/>
      <c r="I17" s="60"/>
    </row>
    <row r="18" spans="1:16" ht="15" customHeight="1">
      <c r="A18" s="100" t="s">
        <v>19</v>
      </c>
      <c r="B18" s="164" t="str">
        <f>+'47　 衛生教養'!B2</f>
        <v>食の安全を目指す　③　記録を付けなさい?</v>
      </c>
      <c r="C18" s="102" t="s">
        <v>199</v>
      </c>
      <c r="D18" s="102"/>
      <c r="E18" s="102"/>
      <c r="F18" s="109"/>
      <c r="G18" s="102"/>
      <c r="H18" s="102"/>
      <c r="I18" s="60"/>
    </row>
    <row r="19" spans="1:16" ht="15" customHeight="1">
      <c r="A19" s="100" t="s">
        <v>20</v>
      </c>
      <c r="B19" s="164" t="str">
        <f>+スポンサー告知!B2</f>
        <v>食肉事故はこうして起こります</v>
      </c>
      <c r="C19" s="102"/>
      <c r="D19" s="102"/>
      <c r="E19" s="102"/>
      <c r="F19" s="102" t="s">
        <v>17</v>
      </c>
      <c r="G19" s="102"/>
      <c r="H19" s="102"/>
      <c r="I19" s="60"/>
      <c r="P19" t="s">
        <v>21</v>
      </c>
    </row>
    <row r="20" spans="1:16" ht="15" customHeight="1">
      <c r="A20" s="100" t="s">
        <v>17</v>
      </c>
      <c r="C20" s="102"/>
      <c r="D20" s="102"/>
      <c r="E20" s="102"/>
      <c r="F20" s="102"/>
      <c r="G20" s="102"/>
      <c r="H20" s="102"/>
      <c r="I20" s="60"/>
      <c r="L20" t="s">
        <v>15</v>
      </c>
    </row>
    <row r="21" spans="1:16">
      <c r="A21" s="89" t="s">
        <v>7</v>
      </c>
      <c r="B21" s="90"/>
      <c r="C21" s="90"/>
      <c r="D21" s="90"/>
      <c r="E21" s="90"/>
      <c r="F21" s="90"/>
      <c r="G21" s="90"/>
      <c r="H21" s="90"/>
      <c r="I21" s="60"/>
    </row>
    <row r="22" spans="1:16">
      <c r="A22" s="87" t="s">
        <v>17</v>
      </c>
      <c r="B22" s="88"/>
      <c r="C22" s="88"/>
      <c r="D22" s="88"/>
      <c r="E22" s="88"/>
      <c r="F22" s="88"/>
      <c r="G22" s="88"/>
      <c r="H22" s="88"/>
      <c r="I22" s="60"/>
    </row>
    <row r="23" spans="1:16">
      <c r="A23" s="61" t="s">
        <v>22</v>
      </c>
      <c r="I23" s="60"/>
    </row>
    <row r="24" spans="1:16">
      <c r="A24" s="60"/>
      <c r="I24" s="60"/>
    </row>
    <row r="25" spans="1:16">
      <c r="A25" s="60"/>
      <c r="I25" s="60"/>
    </row>
    <row r="26" spans="1:16">
      <c r="A26" s="60"/>
      <c r="I26" s="60"/>
    </row>
    <row r="27" spans="1:16">
      <c r="A27" s="60"/>
      <c r="I27" s="60"/>
    </row>
    <row r="28" spans="1:16">
      <c r="A28" s="60"/>
      <c r="I28" s="60"/>
    </row>
    <row r="29" spans="1:16">
      <c r="A29" s="60"/>
      <c r="I29" s="60"/>
    </row>
    <row r="30" spans="1:16">
      <c r="A30" s="60"/>
      <c r="H30" t="s">
        <v>23</v>
      </c>
      <c r="I30" s="60"/>
    </row>
    <row r="31" spans="1:16">
      <c r="A31" s="60"/>
      <c r="I31" s="60"/>
    </row>
    <row r="32" spans="1:16">
      <c r="A32" s="60"/>
      <c r="I32" s="60"/>
    </row>
    <row r="33" spans="1:9">
      <c r="A33" s="60"/>
      <c r="I33" s="60"/>
    </row>
    <row r="34" spans="1:9" ht="13.8" thickBot="1">
      <c r="A34" s="62"/>
      <c r="B34" s="63"/>
      <c r="C34" s="63"/>
      <c r="D34" s="63"/>
      <c r="E34" s="63"/>
      <c r="F34" s="63"/>
      <c r="G34" s="63"/>
      <c r="H34" s="63"/>
      <c r="I34" s="60"/>
    </row>
    <row r="35" spans="1:9" ht="13.8" thickTop="1"/>
    <row r="38" spans="1:9" ht="24.6">
      <c r="A38" s="70" t="s">
        <v>24</v>
      </c>
    </row>
    <row r="39" spans="1:9" ht="40.5" customHeight="1">
      <c r="A39" s="643" t="s">
        <v>25</v>
      </c>
      <c r="B39" s="643"/>
      <c r="C39" s="643"/>
      <c r="D39" s="643"/>
      <c r="E39" s="643"/>
      <c r="F39" s="643"/>
      <c r="G39" s="643"/>
    </row>
    <row r="40" spans="1:9" ht="30.75" customHeight="1">
      <c r="A40" s="647" t="s">
        <v>26</v>
      </c>
      <c r="B40" s="647"/>
      <c r="C40" s="647"/>
      <c r="D40" s="647"/>
      <c r="E40" s="647"/>
      <c r="F40" s="647"/>
      <c r="G40" s="647"/>
    </row>
    <row r="41" spans="1:9" ht="15">
      <c r="A41" s="71"/>
    </row>
    <row r="42" spans="1:9" ht="69.75" customHeight="1">
      <c r="A42" s="645" t="s">
        <v>27</v>
      </c>
      <c r="B42" s="645"/>
      <c r="C42" s="645"/>
      <c r="D42" s="645"/>
      <c r="E42" s="645"/>
      <c r="F42" s="645"/>
      <c r="G42" s="645"/>
    </row>
    <row r="43" spans="1:9" ht="35.25" customHeight="1">
      <c r="A43" s="647" t="s">
        <v>28</v>
      </c>
      <c r="B43" s="647"/>
      <c r="C43" s="647"/>
      <c r="D43" s="647"/>
      <c r="E43" s="647"/>
      <c r="F43" s="647"/>
      <c r="G43" s="647"/>
    </row>
    <row r="44" spans="1:9" ht="59.25" customHeight="1">
      <c r="A44" s="645" t="s">
        <v>29</v>
      </c>
      <c r="B44" s="645"/>
      <c r="C44" s="645"/>
      <c r="D44" s="645"/>
      <c r="E44" s="645"/>
      <c r="F44" s="645"/>
      <c r="G44" s="645"/>
    </row>
    <row r="45" spans="1:9" ht="15">
      <c r="A45" s="72"/>
    </row>
    <row r="46" spans="1:9" ht="27.75" customHeight="1">
      <c r="A46" s="646" t="s">
        <v>30</v>
      </c>
      <c r="B46" s="646"/>
      <c r="C46" s="646"/>
      <c r="D46" s="646"/>
      <c r="E46" s="646"/>
      <c r="F46" s="646"/>
      <c r="G46" s="646"/>
    </row>
    <row r="47" spans="1:9" ht="53.25" customHeight="1">
      <c r="A47" s="644" t="s">
        <v>31</v>
      </c>
      <c r="B47" s="645"/>
      <c r="C47" s="645"/>
      <c r="D47" s="645"/>
      <c r="E47" s="645"/>
      <c r="F47" s="645"/>
      <c r="G47" s="645"/>
    </row>
    <row r="48" spans="1:9" ht="15">
      <c r="A48" s="72"/>
    </row>
    <row r="49" spans="1:7" ht="32.25" customHeight="1">
      <c r="A49" s="646" t="s">
        <v>32</v>
      </c>
      <c r="B49" s="646"/>
      <c r="C49" s="646"/>
      <c r="D49" s="646"/>
      <c r="E49" s="646"/>
      <c r="F49" s="646"/>
      <c r="G49" s="646"/>
    </row>
    <row r="50" spans="1:7" ht="15">
      <c r="A50" s="71"/>
    </row>
    <row r="51" spans="1:7" ht="87" customHeight="1">
      <c r="A51" s="644" t="s">
        <v>33</v>
      </c>
      <c r="B51" s="645"/>
      <c r="C51" s="645"/>
      <c r="D51" s="645"/>
      <c r="E51" s="645"/>
      <c r="F51" s="645"/>
      <c r="G51" s="645"/>
    </row>
    <row r="52" spans="1:7" ht="15">
      <c r="A52" s="72"/>
    </row>
    <row r="53" spans="1:7" ht="32.25" customHeight="1">
      <c r="A53" s="646" t="s">
        <v>34</v>
      </c>
      <c r="B53" s="646"/>
      <c r="C53" s="646"/>
      <c r="D53" s="646"/>
      <c r="E53" s="646"/>
      <c r="F53" s="646"/>
      <c r="G53" s="646"/>
    </row>
    <row r="54" spans="1:7" ht="29.25" customHeight="1">
      <c r="A54" s="645" t="s">
        <v>35</v>
      </c>
      <c r="B54" s="645"/>
      <c r="C54" s="645"/>
      <c r="D54" s="645"/>
      <c r="E54" s="645"/>
      <c r="F54" s="645"/>
      <c r="G54" s="645"/>
    </row>
    <row r="55" spans="1:7" ht="15">
      <c r="A55" s="72"/>
    </row>
    <row r="56" spans="1:7" s="68" customFormat="1" ht="110.25" customHeight="1">
      <c r="A56" s="648" t="s">
        <v>36</v>
      </c>
      <c r="B56" s="649"/>
      <c r="C56" s="649"/>
      <c r="D56" s="649"/>
      <c r="E56" s="649"/>
      <c r="F56" s="649"/>
      <c r="G56" s="649"/>
    </row>
    <row r="57" spans="1:7" ht="34.5" customHeight="1">
      <c r="A57" s="647" t="s">
        <v>37</v>
      </c>
      <c r="B57" s="647"/>
      <c r="C57" s="647"/>
      <c r="D57" s="647"/>
      <c r="E57" s="647"/>
      <c r="F57" s="647"/>
      <c r="G57" s="647"/>
    </row>
    <row r="58" spans="1:7" ht="114" customHeight="1">
      <c r="A58" s="644" t="s">
        <v>38</v>
      </c>
      <c r="B58" s="645"/>
      <c r="C58" s="645"/>
      <c r="D58" s="645"/>
      <c r="E58" s="645"/>
      <c r="F58" s="645"/>
      <c r="G58" s="645"/>
    </row>
    <row r="59" spans="1:7" ht="109.5" customHeight="1">
      <c r="A59" s="645"/>
      <c r="B59" s="645"/>
      <c r="C59" s="645"/>
      <c r="D59" s="645"/>
      <c r="E59" s="645"/>
      <c r="F59" s="645"/>
      <c r="G59" s="645"/>
    </row>
    <row r="60" spans="1:7" ht="15">
      <c r="A60" s="72"/>
    </row>
    <row r="61" spans="1:7" s="69" customFormat="1" ht="57.75" customHeight="1">
      <c r="A61" s="645"/>
      <c r="B61" s="645"/>
      <c r="C61" s="645"/>
      <c r="D61" s="645"/>
      <c r="E61" s="645"/>
      <c r="F61" s="645"/>
      <c r="G61" s="645"/>
    </row>
  </sheetData>
  <mergeCells count="21">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s>
  <phoneticPr fontId="31"/>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1:Z24"/>
  <sheetViews>
    <sheetView topLeftCell="C1" workbookViewId="0">
      <selection activeCell="U19" sqref="U19"/>
    </sheetView>
  </sheetViews>
  <sheetFormatPr defaultRowHeight="13.2"/>
  <cols>
    <col min="4" max="9" width="7.21875" customWidth="1"/>
    <col min="14" max="14" width="9.44140625" bestFit="1" customWidth="1"/>
  </cols>
  <sheetData>
    <row r="1" spans="1:26">
      <c r="A1" s="478"/>
      <c r="D1" t="s">
        <v>201</v>
      </c>
      <c r="E1" s="479" t="s">
        <v>202</v>
      </c>
      <c r="F1" t="s">
        <v>203</v>
      </c>
      <c r="G1" t="s">
        <v>204</v>
      </c>
      <c r="H1" t="s">
        <v>205</v>
      </c>
      <c r="I1" t="s">
        <v>206</v>
      </c>
      <c r="J1" t="s">
        <v>207</v>
      </c>
    </row>
    <row r="2" spans="1:26">
      <c r="E2" t="s">
        <v>193</v>
      </c>
    </row>
    <row r="3" spans="1:26">
      <c r="D3" s="480">
        <v>10</v>
      </c>
      <c r="E3" s="480">
        <v>8</v>
      </c>
      <c r="F3" s="481">
        <v>4</v>
      </c>
      <c r="G3" s="482">
        <v>8</v>
      </c>
      <c r="H3" s="481">
        <v>3</v>
      </c>
      <c r="I3" s="481">
        <v>1</v>
      </c>
      <c r="J3" s="481">
        <v>9</v>
      </c>
      <c r="L3" s="483"/>
      <c r="M3">
        <f>SUM(D3:L3)</f>
        <v>43</v>
      </c>
    </row>
    <row r="4" spans="1:26">
      <c r="D4" s="484">
        <f>+D3/$M$3</f>
        <v>0.23255813953488372</v>
      </c>
      <c r="E4" s="484">
        <f t="shared" ref="E4:J4" si="0">+E3/$M$3</f>
        <v>0.18604651162790697</v>
      </c>
      <c r="F4" s="485">
        <f t="shared" si="0"/>
        <v>9.3023255813953487E-2</v>
      </c>
      <c r="G4" s="486">
        <f t="shared" si="0"/>
        <v>0.18604651162790697</v>
      </c>
      <c r="H4" s="485">
        <f t="shared" si="0"/>
        <v>6.9767441860465115E-2</v>
      </c>
      <c r="I4" s="485">
        <f t="shared" si="0"/>
        <v>2.3255813953488372E-2</v>
      </c>
      <c r="J4" s="485">
        <f t="shared" si="0"/>
        <v>0.20930232558139536</v>
      </c>
    </row>
    <row r="7" spans="1:26" ht="13.8" thickBot="1"/>
    <row r="8" spans="1:26" ht="13.8" thickBot="1">
      <c r="N8" s="811" t="s">
        <v>226</v>
      </c>
      <c r="O8" s="812"/>
      <c r="P8" s="173"/>
      <c r="Q8" s="173"/>
      <c r="R8" s="173"/>
      <c r="S8" s="173"/>
    </row>
    <row r="9" spans="1:26" ht="13.8" thickBot="1">
      <c r="N9" s="813" t="s">
        <v>208</v>
      </c>
      <c r="O9" s="814"/>
      <c r="P9" s="815"/>
      <c r="Q9" s="816" t="s">
        <v>209</v>
      </c>
      <c r="R9" s="817"/>
      <c r="S9" s="818"/>
    </row>
    <row r="10" spans="1:26" ht="13.8" thickBot="1">
      <c r="N10" s="487" t="s">
        <v>210</v>
      </c>
      <c r="O10" s="488" t="s">
        <v>210</v>
      </c>
      <c r="P10" s="489" t="s">
        <v>210</v>
      </c>
      <c r="Q10" s="487" t="s">
        <v>210</v>
      </c>
      <c r="R10" s="488" t="s">
        <v>210</v>
      </c>
      <c r="S10" s="490" t="s">
        <v>210</v>
      </c>
    </row>
    <row r="11" spans="1:26" ht="13.8" thickTop="1">
      <c r="N11" s="491" t="s">
        <v>211</v>
      </c>
      <c r="O11" s="492" t="s">
        <v>212</v>
      </c>
      <c r="P11" s="493" t="s">
        <v>213</v>
      </c>
      <c r="Q11" s="491" t="s">
        <v>211</v>
      </c>
      <c r="R11" s="492" t="s">
        <v>212</v>
      </c>
      <c r="S11" s="494" t="s">
        <v>213</v>
      </c>
    </row>
    <row r="12" spans="1:26" ht="13.8" thickBot="1">
      <c r="N12" s="495">
        <f>+U12</f>
        <v>5252</v>
      </c>
      <c r="O12" s="496">
        <f t="shared" ref="O12:S12" si="1">+V12</f>
        <v>2688</v>
      </c>
      <c r="P12" s="497">
        <f t="shared" si="1"/>
        <v>2564</v>
      </c>
      <c r="Q12" s="498">
        <f t="shared" si="1"/>
        <v>7246</v>
      </c>
      <c r="R12" s="496">
        <f t="shared" si="1"/>
        <v>3486</v>
      </c>
      <c r="S12" s="499">
        <f t="shared" si="1"/>
        <v>3760</v>
      </c>
      <c r="U12">
        <v>5252</v>
      </c>
      <c r="V12">
        <v>2688</v>
      </c>
      <c r="W12">
        <v>2564</v>
      </c>
      <c r="X12">
        <v>7246</v>
      </c>
      <c r="Y12">
        <v>3486</v>
      </c>
      <c r="Z12">
        <v>3760</v>
      </c>
    </row>
    <row r="14" spans="1:26" ht="13.8" thickBot="1"/>
    <row r="15" spans="1:26" ht="13.8" thickBot="1">
      <c r="N15" s="811" t="s">
        <v>371</v>
      </c>
      <c r="O15" s="812"/>
      <c r="P15" s="173"/>
      <c r="Q15" s="173"/>
      <c r="R15" s="173"/>
      <c r="S15" s="173"/>
    </row>
    <row r="16" spans="1:26" ht="13.8" thickBot="1">
      <c r="N16" s="813" t="s">
        <v>208</v>
      </c>
      <c r="O16" s="814"/>
      <c r="P16" s="815"/>
      <c r="Q16" s="816" t="s">
        <v>209</v>
      </c>
      <c r="R16" s="817"/>
      <c r="S16" s="818"/>
    </row>
    <row r="17" spans="14:26" ht="13.8" thickBot="1">
      <c r="N17" s="487" t="s">
        <v>210</v>
      </c>
      <c r="O17" s="488" t="s">
        <v>210</v>
      </c>
      <c r="P17" s="489" t="s">
        <v>210</v>
      </c>
      <c r="Q17" s="487" t="s">
        <v>210</v>
      </c>
      <c r="R17" s="488" t="s">
        <v>210</v>
      </c>
      <c r="S17" s="490" t="s">
        <v>210</v>
      </c>
    </row>
    <row r="18" spans="14:26" ht="13.8" thickTop="1">
      <c r="N18" s="491" t="s">
        <v>211</v>
      </c>
      <c r="O18" s="492" t="s">
        <v>212</v>
      </c>
      <c r="P18" s="493" t="s">
        <v>213</v>
      </c>
      <c r="Q18" s="491" t="s">
        <v>211</v>
      </c>
      <c r="R18" s="492" t="s">
        <v>212</v>
      </c>
      <c r="S18" s="494" t="s">
        <v>213</v>
      </c>
    </row>
    <row r="19" spans="14:26" ht="13.8" thickBot="1">
      <c r="N19" s="498">
        <f t="shared" ref="N19:S19" si="2">+U19</f>
        <v>9309</v>
      </c>
      <c r="O19" s="496">
        <f t="shared" si="2"/>
        <v>4869</v>
      </c>
      <c r="P19" s="497">
        <f t="shared" si="2"/>
        <v>4440</v>
      </c>
      <c r="Q19" s="498">
        <f t="shared" si="2"/>
        <v>9406</v>
      </c>
      <c r="R19" s="496">
        <f t="shared" si="2"/>
        <v>4509</v>
      </c>
      <c r="S19" s="499">
        <f t="shared" si="2"/>
        <v>4897</v>
      </c>
      <c r="U19">
        <v>9309</v>
      </c>
      <c r="V19">
        <v>4869</v>
      </c>
      <c r="W19">
        <v>4440</v>
      </c>
      <c r="X19">
        <v>9406</v>
      </c>
      <c r="Y19">
        <v>4509</v>
      </c>
      <c r="Z19">
        <v>4897</v>
      </c>
    </row>
    <row r="21" spans="14:26" ht="13.8" thickBot="1"/>
    <row r="22" spans="14:26" ht="13.8" thickBot="1">
      <c r="N22" s="806" t="s">
        <v>208</v>
      </c>
      <c r="O22" s="807"/>
      <c r="P22" s="807"/>
      <c r="Q22" s="808" t="s">
        <v>209</v>
      </c>
      <c r="R22" s="809"/>
      <c r="S22" s="810"/>
    </row>
    <row r="23" spans="14:26">
      <c r="N23" s="500" t="s">
        <v>211</v>
      </c>
      <c r="O23" s="501" t="s">
        <v>212</v>
      </c>
      <c r="P23" s="502" t="s">
        <v>213</v>
      </c>
      <c r="Q23" s="500" t="s">
        <v>211</v>
      </c>
      <c r="R23" s="501" t="s">
        <v>212</v>
      </c>
      <c r="S23" s="503" t="s">
        <v>213</v>
      </c>
    </row>
    <row r="24" spans="14:26" ht="13.8" thickBot="1">
      <c r="N24" s="504">
        <f t="shared" ref="N24:S24" si="3">(N19-N12)/N19</f>
        <v>0.43581480287893437</v>
      </c>
      <c r="O24" s="505">
        <f t="shared" si="3"/>
        <v>0.44793592113370301</v>
      </c>
      <c r="P24" s="506">
        <f t="shared" si="3"/>
        <v>0.42252252252252254</v>
      </c>
      <c r="Q24" s="504">
        <f t="shared" si="3"/>
        <v>0.22964065490112695</v>
      </c>
      <c r="R24" s="505">
        <f t="shared" si="3"/>
        <v>0.22687957418496341</v>
      </c>
      <c r="S24" s="507">
        <f t="shared" si="3"/>
        <v>0.23218296916479478</v>
      </c>
    </row>
  </sheetData>
  <mergeCells count="8">
    <mergeCell ref="N22:P22"/>
    <mergeCell ref="Q22:S22"/>
    <mergeCell ref="N8:O8"/>
    <mergeCell ref="N9:P9"/>
    <mergeCell ref="Q9:S9"/>
    <mergeCell ref="N15:O15"/>
    <mergeCell ref="N16:P16"/>
    <mergeCell ref="Q16:S16"/>
  </mergeCells>
  <phoneticPr fontId="8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1"/>
  <sheetViews>
    <sheetView view="pageBreakPreview" zoomScale="72" zoomScaleNormal="75" zoomScaleSheetLayoutView="72" workbookViewId="0">
      <selection activeCell="A28" sqref="A28"/>
    </sheetView>
  </sheetViews>
  <sheetFormatPr defaultColWidth="9" defaultRowHeight="19.2"/>
  <cols>
    <col min="1" max="1" width="236.44140625" style="3" customWidth="1"/>
    <col min="2" max="2" width="33.109375" style="2" hidden="1" customWidth="1"/>
    <col min="3" max="3" width="26.88671875" style="161" customWidth="1"/>
    <col min="4" max="16384" width="9" style="1"/>
  </cols>
  <sheetData>
    <row r="1" spans="1:3" s="27" customFormat="1" ht="46.2" customHeight="1" thickBot="1">
      <c r="A1" s="455" t="s">
        <v>274</v>
      </c>
      <c r="B1" s="414" t="s">
        <v>122</v>
      </c>
      <c r="C1" s="862" t="s">
        <v>124</v>
      </c>
    </row>
    <row r="2" spans="1:3" ht="46.95" customHeight="1">
      <c r="A2" s="176" t="s">
        <v>454</v>
      </c>
      <c r="B2" s="424"/>
      <c r="C2" s="859">
        <v>45625</v>
      </c>
    </row>
    <row r="3" spans="1:3" ht="173.4" customHeight="1">
      <c r="A3" s="416" t="s">
        <v>455</v>
      </c>
      <c r="B3" s="425"/>
      <c r="C3" s="860"/>
    </row>
    <row r="4" spans="1:3" ht="34.950000000000003" customHeight="1" thickBot="1">
      <c r="A4" s="415" t="s">
        <v>227</v>
      </c>
      <c r="B4" s="1"/>
      <c r="C4" s="861"/>
    </row>
    <row r="5" spans="1:3" ht="45.6" customHeight="1">
      <c r="A5" s="176" t="s">
        <v>456</v>
      </c>
      <c r="B5" s="424"/>
      <c r="C5" s="859">
        <v>45625</v>
      </c>
    </row>
    <row r="6" spans="1:3" ht="130.80000000000001" customHeight="1">
      <c r="A6" s="416" t="s">
        <v>457</v>
      </c>
      <c r="B6" s="425"/>
      <c r="C6" s="860"/>
    </row>
    <row r="7" spans="1:3" ht="34.950000000000003" customHeight="1" thickBot="1">
      <c r="A7" s="415" t="s">
        <v>458</v>
      </c>
      <c r="B7" s="1"/>
      <c r="C7" s="863"/>
    </row>
    <row r="8" spans="1:3" ht="49.2" customHeight="1">
      <c r="A8" s="230" t="s">
        <v>459</v>
      </c>
      <c r="B8" s="424"/>
      <c r="C8" s="859">
        <v>45615</v>
      </c>
    </row>
    <row r="9" spans="1:3" ht="81" customHeight="1">
      <c r="A9" s="223" t="s">
        <v>460</v>
      </c>
      <c r="B9" s="425"/>
      <c r="C9" s="860"/>
    </row>
    <row r="10" spans="1:3" ht="39" customHeight="1" thickBot="1">
      <c r="A10" s="277" t="s">
        <v>461</v>
      </c>
      <c r="B10" s="1"/>
      <c r="C10" s="864"/>
    </row>
    <row r="11" spans="1:3" ht="51" customHeight="1">
      <c r="A11" s="445" t="s">
        <v>462</v>
      </c>
      <c r="B11" s="426"/>
      <c r="C11" s="859">
        <v>45625</v>
      </c>
    </row>
    <row r="12" spans="1:3" ht="174.6" customHeight="1">
      <c r="A12" s="550" t="s">
        <v>463</v>
      </c>
      <c r="B12" s="427"/>
      <c r="C12" s="865"/>
    </row>
    <row r="13" spans="1:3" ht="43.2" customHeight="1" thickBot="1">
      <c r="A13" s="431" t="s">
        <v>464</v>
      </c>
      <c r="B13" s="432"/>
      <c r="C13" s="866"/>
    </row>
    <row r="14" spans="1:3" s="193" customFormat="1" ht="49.8" customHeight="1">
      <c r="A14" s="514" t="s">
        <v>465</v>
      </c>
      <c r="B14" s="430"/>
      <c r="C14" s="865">
        <v>45624</v>
      </c>
    </row>
    <row r="15" spans="1:3" ht="409.6" customHeight="1" thickBot="1">
      <c r="A15" s="551" t="s">
        <v>466</v>
      </c>
      <c r="B15" s="417"/>
      <c r="C15" s="860"/>
    </row>
    <row r="16" spans="1:3" s="195" customFormat="1" ht="40.200000000000003" customHeight="1" thickBot="1">
      <c r="A16" s="194" t="s">
        <v>467</v>
      </c>
      <c r="B16" s="278"/>
      <c r="C16" s="864"/>
    </row>
    <row r="17" spans="1:3" ht="56.4" customHeight="1">
      <c r="A17" s="245" t="s">
        <v>468</v>
      </c>
      <c r="B17" s="1"/>
      <c r="C17" s="867"/>
    </row>
    <row r="18" spans="1:3" ht="132.6" customHeight="1" thickBot="1">
      <c r="A18" s="418" t="s">
        <v>469</v>
      </c>
      <c r="B18" s="1"/>
      <c r="C18" s="865">
        <v>45620</v>
      </c>
    </row>
    <row r="19" spans="1:3" ht="35.4" customHeight="1">
      <c r="A19" s="436" t="s">
        <v>470</v>
      </c>
      <c r="B19" s="1"/>
      <c r="C19" s="860"/>
    </row>
    <row r="20" spans="1:3" ht="51.6" hidden="1" customHeight="1">
      <c r="A20" s="245"/>
      <c r="B20" s="1"/>
      <c r="C20" s="867"/>
    </row>
    <row r="21" spans="1:3" ht="296.39999999999998" hidden="1" customHeight="1" thickBot="1">
      <c r="A21" s="440"/>
      <c r="B21" s="1"/>
      <c r="C21" s="865"/>
    </row>
    <row r="22" spans="1:3" ht="33" hidden="1" customHeight="1" thickBot="1">
      <c r="A22" s="441"/>
      <c r="B22" s="442"/>
      <c r="C22" s="868"/>
    </row>
    <row r="23" spans="1:3" ht="36.75" customHeight="1">
      <c r="A23" s="1" t="s">
        <v>187</v>
      </c>
    </row>
    <row r="24" spans="1:3" ht="36.75" customHeight="1"/>
    <row r="25" spans="1:3" ht="25.5" customHeight="1"/>
    <row r="26" spans="1:3" ht="32.25" customHeight="1"/>
    <row r="27" spans="1:3" ht="30.75" customHeight="1"/>
    <row r="28" spans="1:3" ht="42.75" customHeight="1"/>
    <row r="29" spans="1:3" ht="43.5" customHeight="1"/>
    <row r="30" spans="1:3" ht="27.75" customHeight="1"/>
    <row r="31" spans="1:3" ht="30.75" customHeight="1">
      <c r="A31" s="250"/>
    </row>
    <row r="32" spans="1:3" ht="29.25" customHeight="1"/>
    <row r="33" ht="27" customHeight="1"/>
    <row r="34" ht="27" customHeight="1"/>
    <row r="35" ht="27" customHeight="1"/>
    <row r="36" ht="27" customHeight="1"/>
    <row r="37" ht="27" customHeight="1"/>
    <row r="38" ht="27" customHeight="1"/>
    <row r="39" ht="27" customHeight="1"/>
    <row r="40" ht="27" customHeight="1"/>
    <row r="41" ht="27" customHeight="1"/>
  </sheetData>
  <mergeCells count="7">
    <mergeCell ref="C2:C3"/>
    <mergeCell ref="C14:C15"/>
    <mergeCell ref="C21:C22"/>
    <mergeCell ref="C18:C19"/>
    <mergeCell ref="C5:C6"/>
    <mergeCell ref="C8:C9"/>
    <mergeCell ref="C11:C12"/>
  </mergeCells>
  <phoneticPr fontId="83"/>
  <hyperlinks>
    <hyperlink ref="A4" r:id="rId1" xr:uid="{0ABCD485-46C5-46C3-8977-7427F589CC27}"/>
    <hyperlink ref="A7" r:id="rId2" xr:uid="{3DFF57DD-D932-4884-BD49-E0D71305D5E6}"/>
    <hyperlink ref="A10" r:id="rId3" xr:uid="{8194D9DE-E189-40FC-9CF7-3BD242254031}"/>
    <hyperlink ref="A13" r:id="rId4" xr:uid="{2E269670-BCF7-49CF-A670-64D19990A29B}"/>
    <hyperlink ref="A16" r:id="rId5" xr:uid="{18B76189-D78C-40E6-B29B-52DA3239D327}"/>
    <hyperlink ref="A19" r:id="rId6" xr:uid="{135FA6A3-CDF6-44E7-B656-086DE56742B3}"/>
  </hyperlinks>
  <pageMargins left="0" right="0" top="0.19685039370078741" bottom="0.39370078740157483" header="0" footer="0.19685039370078741"/>
  <pageSetup paperSize="9" scale="39" orientation="portrait" r:id="rId7"/>
  <headerFooter alignWithMargins="0"/>
  <rowBreaks count="1" manualBreakCount="1">
    <brk id="19" max="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7"/>
  <sheetViews>
    <sheetView view="pageBreakPreview" zoomScale="90" zoomScaleNormal="100" zoomScaleSheetLayoutView="90" workbookViewId="0">
      <selection activeCell="N18" sqref="N18"/>
    </sheetView>
  </sheetViews>
  <sheetFormatPr defaultColWidth="9" defaultRowHeight="36" customHeight="1"/>
  <cols>
    <col min="1" max="13" width="9" style="1"/>
    <col min="14" max="14" width="111.88671875" style="1" customWidth="1"/>
    <col min="15" max="15" width="26.88671875" style="4" customWidth="1"/>
    <col min="16" max="16384" width="9" style="1"/>
  </cols>
  <sheetData>
    <row r="1" spans="1:16" ht="46.2" customHeight="1" thickBot="1">
      <c r="A1" s="846" t="s">
        <v>275</v>
      </c>
      <c r="B1" s="847"/>
      <c r="C1" s="847"/>
      <c r="D1" s="847"/>
      <c r="E1" s="847"/>
      <c r="F1" s="847"/>
      <c r="G1" s="847"/>
      <c r="H1" s="847"/>
      <c r="I1" s="847"/>
      <c r="J1" s="847"/>
      <c r="K1" s="847"/>
      <c r="L1" s="847"/>
      <c r="M1" s="847"/>
      <c r="N1" s="848"/>
    </row>
    <row r="2" spans="1:16" ht="40.200000000000003" customHeight="1">
      <c r="A2" s="829" t="s">
        <v>471</v>
      </c>
      <c r="B2" s="830"/>
      <c r="C2" s="830"/>
      <c r="D2" s="830"/>
      <c r="E2" s="830"/>
      <c r="F2" s="830"/>
      <c r="G2" s="830"/>
      <c r="H2" s="830"/>
      <c r="I2" s="830"/>
      <c r="J2" s="830"/>
      <c r="K2" s="830"/>
      <c r="L2" s="830"/>
      <c r="M2" s="830"/>
      <c r="N2" s="831"/>
    </row>
    <row r="3" spans="1:16" ht="75.599999999999994" customHeight="1" thickBot="1">
      <c r="A3" s="849" t="s">
        <v>472</v>
      </c>
      <c r="B3" s="850"/>
      <c r="C3" s="850"/>
      <c r="D3" s="850"/>
      <c r="E3" s="850"/>
      <c r="F3" s="850"/>
      <c r="G3" s="850"/>
      <c r="H3" s="850"/>
      <c r="I3" s="850"/>
      <c r="J3" s="850"/>
      <c r="K3" s="850"/>
      <c r="L3" s="850"/>
      <c r="M3" s="850"/>
      <c r="N3" s="851"/>
      <c r="P3" s="172"/>
    </row>
    <row r="4" spans="1:16" ht="45.6" customHeight="1" thickBot="1">
      <c r="A4" s="823" t="s">
        <v>473</v>
      </c>
      <c r="B4" s="824"/>
      <c r="C4" s="824"/>
      <c r="D4" s="824"/>
      <c r="E4" s="824"/>
      <c r="F4" s="824"/>
      <c r="G4" s="824"/>
      <c r="H4" s="824"/>
      <c r="I4" s="824"/>
      <c r="J4" s="824"/>
      <c r="K4" s="824"/>
      <c r="L4" s="824"/>
      <c r="M4" s="824"/>
      <c r="N4" s="825"/>
      <c r="O4" s="30"/>
    </row>
    <row r="5" spans="1:16" ht="59.4" customHeight="1" thickBot="1">
      <c r="A5" s="826" t="s">
        <v>474</v>
      </c>
      <c r="B5" s="827"/>
      <c r="C5" s="827"/>
      <c r="D5" s="827"/>
      <c r="E5" s="827"/>
      <c r="F5" s="827"/>
      <c r="G5" s="827"/>
      <c r="H5" s="827"/>
      <c r="I5" s="827"/>
      <c r="J5" s="827"/>
      <c r="K5" s="827"/>
      <c r="L5" s="827"/>
      <c r="M5" s="827"/>
      <c r="N5" s="828"/>
      <c r="O5" s="30"/>
    </row>
    <row r="6" spans="1:16" ht="41.4" customHeight="1" thickBot="1">
      <c r="A6" s="852" t="s">
        <v>475</v>
      </c>
      <c r="B6" s="853"/>
      <c r="C6" s="853"/>
      <c r="D6" s="853"/>
      <c r="E6" s="853"/>
      <c r="F6" s="853"/>
      <c r="G6" s="853"/>
      <c r="H6" s="853"/>
      <c r="I6" s="853"/>
      <c r="J6" s="853"/>
      <c r="K6" s="853"/>
      <c r="L6" s="853"/>
      <c r="M6" s="853"/>
      <c r="N6" s="854"/>
    </row>
    <row r="7" spans="1:16" ht="123.6" customHeight="1">
      <c r="A7" s="855" t="s">
        <v>476</v>
      </c>
      <c r="B7" s="856"/>
      <c r="C7" s="856"/>
      <c r="D7" s="856"/>
      <c r="E7" s="856"/>
      <c r="F7" s="856"/>
      <c r="G7" s="856"/>
      <c r="H7" s="856"/>
      <c r="I7" s="856"/>
      <c r="J7" s="856"/>
      <c r="K7" s="856"/>
      <c r="L7" s="856"/>
      <c r="M7" s="856"/>
      <c r="N7" s="857"/>
      <c r="O7" s="29"/>
    </row>
    <row r="8" spans="1:16" ht="49.2" hidden="1" customHeight="1">
      <c r="A8" s="840"/>
      <c r="B8" s="841"/>
      <c r="C8" s="841"/>
      <c r="D8" s="841"/>
      <c r="E8" s="841"/>
      <c r="F8" s="841"/>
      <c r="G8" s="841"/>
      <c r="H8" s="841"/>
      <c r="I8" s="841"/>
      <c r="J8" s="841"/>
      <c r="K8" s="841"/>
      <c r="L8" s="841"/>
      <c r="M8" s="841"/>
      <c r="N8" s="842"/>
    </row>
    <row r="9" spans="1:16" ht="408.6" hidden="1" customHeight="1">
      <c r="A9" s="843"/>
      <c r="B9" s="844"/>
      <c r="C9" s="844"/>
      <c r="D9" s="844"/>
      <c r="E9" s="844"/>
      <c r="F9" s="844"/>
      <c r="G9" s="844"/>
      <c r="H9" s="844"/>
      <c r="I9" s="844"/>
      <c r="J9" s="844"/>
      <c r="K9" s="844"/>
      <c r="L9" s="844"/>
      <c r="M9" s="844"/>
      <c r="N9" s="845"/>
    </row>
    <row r="10" spans="1:16" ht="47.4" hidden="1" customHeight="1">
      <c r="A10" s="829"/>
      <c r="B10" s="830"/>
      <c r="C10" s="830"/>
      <c r="D10" s="830"/>
      <c r="E10" s="830"/>
      <c r="F10" s="830"/>
      <c r="G10" s="830"/>
      <c r="H10" s="830"/>
      <c r="I10" s="830"/>
      <c r="J10" s="830"/>
      <c r="K10" s="830"/>
      <c r="L10" s="830"/>
      <c r="M10" s="830"/>
      <c r="N10" s="831"/>
    </row>
    <row r="11" spans="1:16" ht="88.8" hidden="1" customHeight="1" thickBot="1">
      <c r="A11" s="832"/>
      <c r="B11" s="833"/>
      <c r="C11" s="833"/>
      <c r="D11" s="833"/>
      <c r="E11" s="833"/>
      <c r="F11" s="833"/>
      <c r="G11" s="833"/>
      <c r="H11" s="833"/>
      <c r="I11" s="833"/>
      <c r="J11" s="833"/>
      <c r="K11" s="833"/>
      <c r="L11" s="833"/>
      <c r="M11" s="833"/>
      <c r="N11" s="834"/>
      <c r="P11" s="172"/>
    </row>
    <row r="12" spans="1:16" ht="45.6" hidden="1" customHeight="1">
      <c r="A12" s="840"/>
      <c r="B12" s="841"/>
      <c r="C12" s="841"/>
      <c r="D12" s="841"/>
      <c r="E12" s="841"/>
      <c r="F12" s="841"/>
      <c r="G12" s="841"/>
      <c r="H12" s="841"/>
      <c r="I12" s="841"/>
      <c r="J12" s="841"/>
      <c r="K12" s="841"/>
      <c r="L12" s="841"/>
      <c r="M12" s="841"/>
      <c r="N12" s="842"/>
      <c r="O12" s="1"/>
      <c r="P12" s="252"/>
    </row>
    <row r="13" spans="1:16" ht="146.4" hidden="1" customHeight="1" thickBot="1">
      <c r="A13" s="843"/>
      <c r="B13" s="844"/>
      <c r="C13" s="844"/>
      <c r="D13" s="844"/>
      <c r="E13" s="844"/>
      <c r="F13" s="844"/>
      <c r="G13" s="844"/>
      <c r="H13" s="844"/>
      <c r="I13" s="844"/>
      <c r="J13" s="844"/>
      <c r="K13" s="844"/>
      <c r="L13" s="844"/>
      <c r="M13" s="844"/>
      <c r="N13" s="845"/>
      <c r="O13" s="1"/>
      <c r="P13" s="252"/>
    </row>
    <row r="14" spans="1:16" ht="45.6" hidden="1" customHeight="1">
      <c r="A14" s="829"/>
      <c r="B14" s="835"/>
      <c r="C14" s="835"/>
      <c r="D14" s="835"/>
      <c r="E14" s="835"/>
      <c r="F14" s="835"/>
      <c r="G14" s="835"/>
      <c r="H14" s="835"/>
      <c r="I14" s="835"/>
      <c r="J14" s="835"/>
      <c r="K14" s="835"/>
      <c r="L14" s="835"/>
      <c r="M14" s="835"/>
      <c r="N14" s="836"/>
      <c r="O14" s="1"/>
      <c r="P14" s="252"/>
    </row>
    <row r="15" spans="1:16" ht="58.8" hidden="1" customHeight="1" thickBot="1">
      <c r="A15" s="837"/>
      <c r="B15" s="838"/>
      <c r="C15" s="838"/>
      <c r="D15" s="838"/>
      <c r="E15" s="838"/>
      <c r="F15" s="838"/>
      <c r="G15" s="838"/>
      <c r="H15" s="838"/>
      <c r="I15" s="838"/>
      <c r="J15" s="838"/>
      <c r="K15" s="838"/>
      <c r="L15" s="838"/>
      <c r="M15" s="838"/>
      <c r="N15" s="839"/>
      <c r="O15" s="1"/>
      <c r="P15" s="252"/>
    </row>
    <row r="16" spans="1:16" ht="36" hidden="1" customHeight="1">
      <c r="A16" s="821"/>
      <c r="B16" s="822"/>
      <c r="C16" s="822"/>
      <c r="D16" s="822"/>
      <c r="E16" s="822"/>
      <c r="F16" s="822"/>
      <c r="G16" s="822"/>
      <c r="H16" s="822"/>
      <c r="I16" s="822"/>
      <c r="J16" s="822"/>
      <c r="K16" s="822"/>
      <c r="L16" s="822"/>
      <c r="M16" s="822"/>
      <c r="N16" s="822"/>
    </row>
    <row r="17" spans="1:14" ht="36" hidden="1" customHeight="1">
      <c r="A17" s="819"/>
      <c r="B17" s="820"/>
      <c r="C17" s="820"/>
      <c r="D17" s="820"/>
      <c r="E17" s="820"/>
      <c r="F17" s="820"/>
      <c r="G17" s="820"/>
      <c r="H17" s="820"/>
      <c r="I17" s="820"/>
      <c r="J17" s="820"/>
      <c r="K17" s="820"/>
      <c r="L17" s="820"/>
      <c r="M17" s="820"/>
      <c r="N17" s="820"/>
    </row>
  </sheetData>
  <mergeCells count="17">
    <mergeCell ref="A1:N1"/>
    <mergeCell ref="A2:N2"/>
    <mergeCell ref="A8:N8"/>
    <mergeCell ref="A9:N9"/>
    <mergeCell ref="A3:N3"/>
    <mergeCell ref="A6:N6"/>
    <mergeCell ref="A7:N7"/>
    <mergeCell ref="A17:N17"/>
    <mergeCell ref="A16:N16"/>
    <mergeCell ref="A4:N4"/>
    <mergeCell ref="A5:N5"/>
    <mergeCell ref="A10:N10"/>
    <mergeCell ref="A11:N11"/>
    <mergeCell ref="A14:N14"/>
    <mergeCell ref="A15:N15"/>
    <mergeCell ref="A12:N12"/>
    <mergeCell ref="A13:N13"/>
  </mergeCells>
  <phoneticPr fontId="15"/>
  <pageMargins left="0.7" right="0.7" top="0.75" bottom="0.75" header="0.3" footer="0.3"/>
  <pageSetup paperSize="9" scale="3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6CE50-4525-463D-9B9F-26A1CA691700}">
  <dimension ref="A1:V35"/>
  <sheetViews>
    <sheetView workbookViewId="0">
      <selection activeCell="Q2" sqref="Q2"/>
    </sheetView>
  </sheetViews>
  <sheetFormatPr defaultRowHeight="13.2"/>
  <cols>
    <col min="22" max="22" width="10.109375" customWidth="1"/>
  </cols>
  <sheetData>
    <row r="1" spans="1:22">
      <c r="A1" s="872"/>
      <c r="B1" s="872"/>
      <c r="C1" s="872"/>
      <c r="D1" s="872"/>
      <c r="E1" s="872"/>
      <c r="F1" s="872"/>
      <c r="G1" s="872"/>
      <c r="H1" s="872"/>
      <c r="I1" s="872"/>
      <c r="J1" s="872"/>
      <c r="K1" s="872"/>
      <c r="L1" s="872"/>
      <c r="M1" s="872"/>
      <c r="N1" s="872"/>
      <c r="O1" s="872"/>
      <c r="P1" s="872"/>
      <c r="Q1" s="872"/>
      <c r="R1" s="872"/>
      <c r="S1" s="872"/>
      <c r="T1" s="872"/>
      <c r="U1" s="872"/>
      <c r="V1" s="872"/>
    </row>
    <row r="2" spans="1:22" ht="25.8">
      <c r="A2" s="872"/>
      <c r="B2" s="873" t="s">
        <v>229</v>
      </c>
      <c r="C2" s="872"/>
      <c r="D2" s="872"/>
      <c r="E2" s="872"/>
      <c r="F2" s="872"/>
      <c r="G2" s="872"/>
      <c r="H2" s="872"/>
      <c r="I2" s="872"/>
      <c r="J2" s="872"/>
      <c r="K2" s="872"/>
      <c r="L2" s="872"/>
      <c r="M2" s="872"/>
      <c r="N2" s="872"/>
      <c r="O2" s="872"/>
      <c r="P2" s="872"/>
      <c r="Q2" s="872"/>
      <c r="R2" s="872"/>
      <c r="S2" s="872"/>
      <c r="T2" s="872"/>
      <c r="U2" s="872"/>
      <c r="V2" s="872"/>
    </row>
    <row r="3" spans="1:22" ht="23.4">
      <c r="A3" s="872"/>
      <c r="B3" s="872"/>
      <c r="C3" s="872"/>
      <c r="D3" s="872"/>
      <c r="E3" s="872"/>
      <c r="F3" s="872"/>
      <c r="G3" s="872"/>
      <c r="H3" s="874" t="s">
        <v>233</v>
      </c>
      <c r="I3" s="872"/>
      <c r="J3" s="872"/>
      <c r="K3" s="872"/>
      <c r="L3" s="875" t="s">
        <v>234</v>
      </c>
      <c r="M3" s="872"/>
      <c r="N3" s="876" t="s">
        <v>240</v>
      </c>
      <c r="O3" s="876"/>
      <c r="P3" s="876"/>
      <c r="Q3" s="876"/>
      <c r="R3" s="876"/>
      <c r="S3" s="876"/>
      <c r="T3" s="876"/>
      <c r="U3" s="872"/>
      <c r="V3" s="872"/>
    </row>
    <row r="4" spans="1:22" ht="23.4">
      <c r="A4" s="872"/>
      <c r="B4" s="872"/>
      <c r="C4" s="872"/>
      <c r="D4" s="872"/>
      <c r="E4" s="872"/>
      <c r="F4" s="872"/>
      <c r="G4" s="872"/>
      <c r="H4" s="872"/>
      <c r="I4" s="872"/>
      <c r="J4" s="872"/>
      <c r="K4" s="872"/>
      <c r="L4" s="872"/>
      <c r="M4" s="872"/>
      <c r="N4" s="876"/>
      <c r="O4" s="876"/>
      <c r="P4" s="876"/>
      <c r="Q4" s="876"/>
      <c r="R4" s="876"/>
      <c r="S4" s="876"/>
      <c r="T4" s="876"/>
      <c r="U4" s="872"/>
      <c r="V4" s="872"/>
    </row>
    <row r="5" spans="1:22" ht="23.4">
      <c r="A5" s="872"/>
      <c r="B5" s="872"/>
      <c r="C5" s="872"/>
      <c r="D5" s="872"/>
      <c r="E5" s="872"/>
      <c r="F5" s="872"/>
      <c r="G5" s="872"/>
      <c r="H5" s="872"/>
      <c r="I5" s="872"/>
      <c r="J5" s="872"/>
      <c r="K5" s="872"/>
      <c r="L5" s="876" t="s">
        <v>232</v>
      </c>
      <c r="M5" s="872"/>
      <c r="N5" s="876"/>
      <c r="O5" s="876"/>
      <c r="P5" s="876"/>
      <c r="Q5" s="876"/>
      <c r="R5" s="877" t="s">
        <v>230</v>
      </c>
      <c r="S5" s="876"/>
      <c r="T5" s="876"/>
      <c r="U5" s="872"/>
      <c r="V5" s="872"/>
    </row>
    <row r="6" spans="1:22" ht="23.4">
      <c r="A6" s="872"/>
      <c r="B6" s="872"/>
      <c r="C6" s="872"/>
      <c r="D6" s="872"/>
      <c r="E6" s="872"/>
      <c r="F6" s="872"/>
      <c r="G6" s="872"/>
      <c r="H6" s="872"/>
      <c r="I6" s="872"/>
      <c r="J6" s="872"/>
      <c r="K6" s="872"/>
      <c r="L6" s="872"/>
      <c r="M6" s="872"/>
      <c r="N6" s="876"/>
      <c r="O6" s="876"/>
      <c r="P6" s="876"/>
      <c r="Q6" s="876"/>
      <c r="R6" s="878" t="s">
        <v>235</v>
      </c>
      <c r="S6" s="876"/>
      <c r="T6" s="876"/>
      <c r="U6" s="872"/>
      <c r="V6" s="872"/>
    </row>
    <row r="7" spans="1:22" ht="16.2">
      <c r="A7" s="872"/>
      <c r="B7" s="872"/>
      <c r="C7" s="872"/>
      <c r="D7" s="872"/>
      <c r="E7" s="872"/>
      <c r="F7" s="872"/>
      <c r="G7" s="872"/>
      <c r="H7" s="872"/>
      <c r="I7" s="872"/>
      <c r="J7" s="872"/>
      <c r="K7" s="872"/>
      <c r="L7" s="872"/>
      <c r="M7" s="872"/>
      <c r="N7" s="872"/>
      <c r="O7" s="872"/>
      <c r="P7" s="872"/>
      <c r="Q7" s="872"/>
      <c r="R7" s="878" t="s">
        <v>236</v>
      </c>
      <c r="S7" s="872"/>
      <c r="T7" s="872"/>
      <c r="U7" s="872"/>
      <c r="V7" s="872"/>
    </row>
    <row r="8" spans="1:22" ht="16.2">
      <c r="A8" s="872"/>
      <c r="B8" s="872"/>
      <c r="C8" s="872"/>
      <c r="D8" s="872"/>
      <c r="E8" s="872"/>
      <c r="F8" s="872"/>
      <c r="G8" s="872"/>
      <c r="H8" s="872"/>
      <c r="I8" s="872"/>
      <c r="J8" s="872"/>
      <c r="K8" s="872"/>
      <c r="L8" s="872"/>
      <c r="M8" s="872"/>
      <c r="N8" s="872"/>
      <c r="O8" s="872"/>
      <c r="P8" s="872"/>
      <c r="Q8" s="872"/>
      <c r="R8" s="878" t="s">
        <v>237</v>
      </c>
      <c r="S8" s="872"/>
      <c r="T8" s="872"/>
      <c r="U8" s="872"/>
      <c r="V8" s="872"/>
    </row>
    <row r="9" spans="1:22">
      <c r="A9" s="872"/>
      <c r="B9" s="872"/>
      <c r="C9" s="872"/>
      <c r="D9" s="872"/>
      <c r="E9" s="872"/>
      <c r="F9" s="872"/>
      <c r="G9" s="872"/>
      <c r="H9" s="872"/>
      <c r="I9" s="872"/>
      <c r="J9" s="872"/>
      <c r="K9" s="872"/>
      <c r="L9" s="872"/>
      <c r="M9" s="872"/>
      <c r="N9" s="872"/>
      <c r="O9" s="872"/>
      <c r="P9" s="872"/>
      <c r="Q9" s="872"/>
      <c r="R9" s="872"/>
      <c r="S9" s="872"/>
      <c r="T9" s="872"/>
      <c r="U9" s="872"/>
      <c r="V9" s="872"/>
    </row>
    <row r="10" spans="1:22">
      <c r="A10" s="872"/>
      <c r="B10" s="872"/>
      <c r="C10" s="872"/>
      <c r="D10" s="872"/>
      <c r="E10" s="872"/>
      <c r="F10" s="872"/>
      <c r="G10" s="872"/>
      <c r="H10" s="872"/>
      <c r="I10" s="872"/>
      <c r="J10" s="872"/>
      <c r="K10" s="872"/>
      <c r="L10" s="872"/>
      <c r="M10" s="872"/>
      <c r="N10" s="872"/>
      <c r="O10" s="872"/>
      <c r="P10" s="872"/>
      <c r="Q10" s="872"/>
      <c r="R10" s="872"/>
      <c r="S10" s="872"/>
      <c r="T10" s="872"/>
      <c r="U10" s="872"/>
      <c r="V10" s="872"/>
    </row>
    <row r="11" spans="1:22">
      <c r="A11" s="872"/>
      <c r="B11" s="872"/>
      <c r="C11" s="872"/>
      <c r="D11" s="872"/>
      <c r="E11" s="872"/>
      <c r="F11" s="872"/>
      <c r="G11" s="872"/>
      <c r="H11" s="872"/>
      <c r="I11" s="872"/>
      <c r="J11" s="872"/>
      <c r="K11" s="872"/>
      <c r="L11" s="872"/>
      <c r="M11" s="872"/>
      <c r="N11" s="872"/>
      <c r="O11" s="872"/>
      <c r="P11" s="872"/>
      <c r="Q11" s="872"/>
      <c r="R11" s="872"/>
      <c r="S11" s="872"/>
      <c r="T11" s="872"/>
      <c r="U11" s="872"/>
      <c r="V11" s="872"/>
    </row>
    <row r="12" spans="1:22" ht="23.4">
      <c r="A12" s="872"/>
      <c r="B12" s="872"/>
      <c r="C12" s="872"/>
      <c r="D12" s="872"/>
      <c r="E12" s="872"/>
      <c r="F12" s="872"/>
      <c r="G12" s="872"/>
      <c r="H12" s="872"/>
      <c r="I12" s="872"/>
      <c r="J12" s="872"/>
      <c r="K12" s="872"/>
      <c r="L12" s="872"/>
      <c r="M12" s="872"/>
      <c r="N12" s="876"/>
      <c r="O12" s="876"/>
      <c r="P12" s="876"/>
      <c r="Q12" s="872"/>
      <c r="R12" s="872"/>
      <c r="S12" s="872"/>
      <c r="T12" s="872"/>
      <c r="U12" s="872"/>
      <c r="V12" s="872"/>
    </row>
    <row r="13" spans="1:22">
      <c r="A13" s="872"/>
      <c r="B13" s="872"/>
      <c r="C13" s="872"/>
      <c r="D13" s="872"/>
      <c r="E13" s="872"/>
      <c r="F13" s="872"/>
      <c r="G13" s="872"/>
      <c r="H13" s="872"/>
      <c r="I13" s="872"/>
      <c r="J13" s="872"/>
      <c r="K13" s="872"/>
      <c r="L13" s="872"/>
      <c r="M13" s="872"/>
      <c r="N13" s="872"/>
      <c r="O13" s="872"/>
      <c r="P13" s="872"/>
      <c r="Q13" s="872"/>
      <c r="R13" s="872"/>
      <c r="S13" s="872"/>
      <c r="T13" s="872"/>
      <c r="U13" s="872"/>
      <c r="V13" s="872"/>
    </row>
    <row r="14" spans="1:22">
      <c r="A14" s="872"/>
      <c r="B14" s="872"/>
      <c r="C14" s="872"/>
      <c r="D14" s="872"/>
      <c r="E14" s="872"/>
      <c r="F14" s="872"/>
      <c r="G14" s="872"/>
      <c r="H14" s="872"/>
      <c r="I14" s="872"/>
      <c r="J14" s="872"/>
      <c r="K14" s="872"/>
      <c r="L14" s="872"/>
      <c r="M14" s="872"/>
      <c r="N14" s="872"/>
      <c r="O14" s="872"/>
      <c r="P14" s="872"/>
      <c r="Q14" s="872"/>
      <c r="R14" s="872"/>
      <c r="S14" s="872"/>
      <c r="T14" s="872"/>
      <c r="U14" s="872"/>
      <c r="V14" s="872"/>
    </row>
    <row r="15" spans="1:22">
      <c r="A15" s="872"/>
      <c r="B15" s="872"/>
      <c r="C15" s="872"/>
      <c r="D15" s="872"/>
      <c r="E15" s="872"/>
      <c r="F15" s="872"/>
      <c r="G15" s="872"/>
      <c r="H15" s="872"/>
      <c r="I15" s="872"/>
      <c r="J15" s="872"/>
      <c r="K15" s="872"/>
      <c r="L15" s="872"/>
      <c r="M15" s="872"/>
      <c r="N15" s="872"/>
      <c r="O15" s="872"/>
      <c r="P15" s="872"/>
      <c r="Q15" s="872"/>
      <c r="R15" s="872"/>
      <c r="S15" s="872"/>
      <c r="T15" s="872"/>
      <c r="U15" s="872"/>
      <c r="V15" s="872"/>
    </row>
    <row r="16" spans="1:22">
      <c r="A16" s="872"/>
      <c r="B16" s="872"/>
      <c r="C16" s="872"/>
      <c r="D16" s="872"/>
      <c r="E16" s="872"/>
      <c r="F16" s="872"/>
      <c r="G16" s="872"/>
      <c r="H16" s="872"/>
      <c r="I16" s="872"/>
      <c r="J16" s="872"/>
      <c r="K16" s="872"/>
      <c r="L16" s="872"/>
      <c r="M16" s="872"/>
      <c r="N16" s="872"/>
      <c r="O16" s="872"/>
      <c r="P16" s="872"/>
      <c r="Q16" s="872"/>
      <c r="R16" s="872"/>
      <c r="S16" s="872"/>
      <c r="T16" s="872"/>
      <c r="U16" s="872"/>
      <c r="V16" s="872"/>
    </row>
    <row r="17" spans="1:22" ht="23.4">
      <c r="A17" s="872"/>
      <c r="B17" s="872"/>
      <c r="C17" s="872"/>
      <c r="D17" s="872"/>
      <c r="E17" s="872"/>
      <c r="F17" s="872"/>
      <c r="G17" s="872"/>
      <c r="H17" s="872"/>
      <c r="I17" s="872"/>
      <c r="J17" s="872"/>
      <c r="K17" s="872"/>
      <c r="L17" s="876" t="s">
        <v>231</v>
      </c>
      <c r="M17" s="872"/>
      <c r="N17" s="872"/>
      <c r="O17" s="872"/>
      <c r="P17" s="872"/>
      <c r="Q17" s="872"/>
      <c r="R17" s="877" t="s">
        <v>230</v>
      </c>
      <c r="S17" s="872"/>
      <c r="T17" s="872"/>
      <c r="U17" s="872"/>
      <c r="V17" s="872"/>
    </row>
    <row r="18" spans="1:22">
      <c r="A18" s="872"/>
      <c r="B18" s="872"/>
      <c r="C18" s="872"/>
      <c r="D18" s="872"/>
      <c r="E18" s="872"/>
      <c r="F18" s="872"/>
      <c r="G18" s="872"/>
      <c r="H18" s="872"/>
      <c r="I18" s="872"/>
      <c r="J18" s="872"/>
      <c r="K18" s="872"/>
      <c r="L18" s="872"/>
      <c r="M18" s="872"/>
      <c r="N18" s="872"/>
      <c r="O18" s="872"/>
      <c r="P18" s="872"/>
      <c r="Q18" s="872"/>
      <c r="R18" s="879" t="s">
        <v>238</v>
      </c>
      <c r="S18" s="872"/>
      <c r="T18" s="872"/>
      <c r="U18" s="872"/>
      <c r="V18" s="872"/>
    </row>
    <row r="19" spans="1:22">
      <c r="A19" s="872"/>
      <c r="B19" s="872"/>
      <c r="C19" s="872"/>
      <c r="D19" s="872"/>
      <c r="E19" s="872"/>
      <c r="F19" s="872"/>
      <c r="G19" s="872"/>
      <c r="H19" s="872"/>
      <c r="I19" s="872"/>
      <c r="J19" s="872"/>
      <c r="K19" s="872"/>
      <c r="L19" s="872"/>
      <c r="M19" s="872"/>
      <c r="N19" s="872"/>
      <c r="O19" s="872"/>
      <c r="P19" s="872"/>
      <c r="Q19" s="872"/>
      <c r="R19" s="879" t="s">
        <v>239</v>
      </c>
      <c r="S19" s="872"/>
      <c r="T19" s="872"/>
      <c r="U19" s="872"/>
      <c r="V19" s="872"/>
    </row>
    <row r="20" spans="1:22">
      <c r="A20" s="872"/>
      <c r="B20" s="872"/>
      <c r="C20" s="872"/>
      <c r="D20" s="872"/>
      <c r="E20" s="872"/>
      <c r="F20" s="872"/>
      <c r="G20" s="872"/>
      <c r="H20" s="872"/>
      <c r="I20" s="872"/>
      <c r="J20" s="872"/>
      <c r="K20" s="872"/>
      <c r="L20" s="872"/>
      <c r="M20" s="872"/>
      <c r="N20" s="872"/>
      <c r="O20" s="872"/>
      <c r="P20" s="872"/>
      <c r="Q20" s="872"/>
      <c r="R20" s="879" t="s">
        <v>236</v>
      </c>
      <c r="S20" s="872"/>
      <c r="T20" s="872"/>
      <c r="U20" s="872"/>
      <c r="V20" s="872"/>
    </row>
    <row r="21" spans="1:22">
      <c r="A21" s="872"/>
      <c r="B21" s="872"/>
      <c r="C21" s="872"/>
      <c r="D21" s="872"/>
      <c r="E21" s="872"/>
      <c r="F21" s="872"/>
      <c r="G21" s="872"/>
      <c r="H21" s="872"/>
      <c r="I21" s="872"/>
      <c r="J21" s="872"/>
      <c r="K21" s="872"/>
      <c r="L21" s="872"/>
      <c r="M21" s="872"/>
      <c r="N21" s="872"/>
      <c r="O21" s="872"/>
      <c r="P21" s="872"/>
      <c r="Q21" s="872"/>
      <c r="R21" s="872"/>
      <c r="S21" s="872"/>
      <c r="T21" s="872"/>
      <c r="U21" s="872"/>
      <c r="V21" s="872"/>
    </row>
    <row r="22" spans="1:22">
      <c r="A22" s="872"/>
      <c r="B22" s="872"/>
      <c r="C22" s="872"/>
      <c r="D22" s="872"/>
      <c r="E22" s="872"/>
      <c r="F22" s="872"/>
      <c r="G22" s="872"/>
      <c r="H22" s="872"/>
      <c r="I22" s="872"/>
      <c r="J22" s="872"/>
      <c r="K22" s="872"/>
      <c r="L22" s="872"/>
      <c r="M22" s="872"/>
      <c r="N22" s="872"/>
      <c r="O22" s="872"/>
      <c r="P22" s="872"/>
      <c r="Q22" s="872"/>
      <c r="R22" s="872"/>
      <c r="S22" s="872"/>
      <c r="T22" s="872"/>
      <c r="U22" s="872"/>
      <c r="V22" s="872"/>
    </row>
    <row r="23" spans="1:22">
      <c r="A23" s="872"/>
      <c r="B23" s="872"/>
      <c r="C23" s="872"/>
      <c r="D23" s="872"/>
      <c r="E23" s="872"/>
      <c r="F23" s="872"/>
      <c r="G23" s="872"/>
      <c r="H23" s="872"/>
      <c r="I23" s="872"/>
      <c r="J23" s="872"/>
      <c r="K23" s="872"/>
      <c r="L23" s="872"/>
      <c r="M23" s="872"/>
      <c r="N23" s="872"/>
      <c r="O23" s="872"/>
      <c r="P23" s="872"/>
      <c r="Q23" s="872"/>
      <c r="R23" s="872"/>
      <c r="S23" s="872"/>
      <c r="T23" s="872"/>
      <c r="U23" s="872"/>
      <c r="V23" s="872"/>
    </row>
    <row r="24" spans="1:22">
      <c r="A24" s="872"/>
      <c r="B24" s="872"/>
      <c r="C24" s="872"/>
      <c r="D24" s="872"/>
      <c r="E24" s="872"/>
      <c r="F24" s="872"/>
      <c r="G24" s="880"/>
      <c r="H24" s="872"/>
      <c r="I24" s="872"/>
      <c r="J24" s="872"/>
      <c r="K24" s="872"/>
      <c r="L24" s="872"/>
      <c r="M24" s="872"/>
      <c r="N24" s="872"/>
      <c r="O24" s="872"/>
      <c r="P24" s="872"/>
      <c r="Q24" s="872"/>
      <c r="R24" s="872"/>
      <c r="S24" s="872"/>
      <c r="T24" s="872"/>
      <c r="U24" s="872"/>
      <c r="V24" s="872"/>
    </row>
    <row r="25" spans="1:22">
      <c r="A25" s="872"/>
      <c r="B25" s="872"/>
      <c r="C25" s="872"/>
      <c r="D25" s="872"/>
      <c r="E25" s="872"/>
      <c r="F25" s="872"/>
      <c r="G25" s="872"/>
      <c r="H25" s="872"/>
      <c r="I25" s="872"/>
      <c r="J25" s="872"/>
      <c r="K25" s="872"/>
      <c r="L25" s="872"/>
      <c r="M25" s="872"/>
      <c r="N25" s="872"/>
      <c r="O25" s="872"/>
      <c r="P25" s="872"/>
      <c r="Q25" s="872"/>
      <c r="R25" s="872"/>
      <c r="S25" s="872"/>
      <c r="T25" s="872"/>
      <c r="U25" s="872"/>
      <c r="V25" s="872"/>
    </row>
    <row r="26" spans="1:22" ht="19.2">
      <c r="A26" s="872"/>
      <c r="B26" s="872"/>
      <c r="C26" s="872"/>
      <c r="D26" s="872"/>
      <c r="E26" s="872"/>
      <c r="F26" s="872"/>
      <c r="G26" s="872"/>
      <c r="H26" s="872"/>
      <c r="I26" s="872"/>
      <c r="J26" s="872"/>
      <c r="K26" s="881" t="s">
        <v>241</v>
      </c>
      <c r="L26" s="872"/>
      <c r="M26" s="872"/>
      <c r="N26" s="872"/>
      <c r="O26" s="872"/>
      <c r="P26" s="872"/>
      <c r="Q26" s="872"/>
      <c r="R26" s="872"/>
      <c r="S26" s="872"/>
      <c r="T26" s="872"/>
      <c r="U26" s="872"/>
      <c r="V26" s="872"/>
    </row>
    <row r="27" spans="1:22" ht="19.2">
      <c r="A27" s="872"/>
      <c r="B27" s="872"/>
      <c r="C27" s="872"/>
      <c r="D27" s="872"/>
      <c r="E27" s="872"/>
      <c r="F27" s="872"/>
      <c r="G27" s="872"/>
      <c r="H27" s="872"/>
      <c r="I27" s="872"/>
      <c r="J27" s="872"/>
      <c r="K27" s="881" t="s">
        <v>242</v>
      </c>
      <c r="L27" s="872"/>
      <c r="M27" s="872"/>
      <c r="N27" s="872"/>
      <c r="O27" s="872"/>
      <c r="P27" s="872"/>
      <c r="Q27" s="872"/>
      <c r="R27" s="872"/>
      <c r="S27" s="872"/>
      <c r="T27" s="872"/>
      <c r="U27" s="872"/>
      <c r="V27" s="872"/>
    </row>
    <row r="28" spans="1:22">
      <c r="A28" s="872"/>
      <c r="B28" s="872"/>
      <c r="C28" s="872"/>
      <c r="D28" s="872"/>
      <c r="E28" s="872"/>
      <c r="F28" s="872"/>
      <c r="G28" s="872"/>
      <c r="H28" s="872"/>
      <c r="I28" s="872"/>
      <c r="J28" s="872"/>
      <c r="K28" s="872"/>
      <c r="L28" s="872"/>
      <c r="M28" s="872"/>
      <c r="N28" s="872"/>
      <c r="O28" s="872"/>
      <c r="P28" s="872"/>
      <c r="Q28" s="872"/>
      <c r="R28" s="872"/>
      <c r="S28" s="872"/>
      <c r="T28" s="872"/>
      <c r="U28" s="872"/>
      <c r="V28" s="872"/>
    </row>
    <row r="29" spans="1:22">
      <c r="A29" s="872"/>
      <c r="B29" s="872"/>
      <c r="C29" s="872"/>
      <c r="D29" s="872"/>
      <c r="E29" s="872"/>
      <c r="F29" s="872"/>
      <c r="G29" s="872"/>
      <c r="H29" s="872"/>
      <c r="I29" s="872"/>
      <c r="J29" s="872"/>
      <c r="K29" s="872"/>
      <c r="L29" s="872"/>
      <c r="M29" s="872"/>
      <c r="N29" s="872"/>
      <c r="O29" s="872"/>
      <c r="P29" s="872"/>
      <c r="Q29" s="872"/>
      <c r="R29" s="872"/>
      <c r="S29" s="872"/>
      <c r="T29" s="872"/>
      <c r="U29" s="872"/>
      <c r="V29" s="872"/>
    </row>
    <row r="30" spans="1:22">
      <c r="A30" s="872"/>
      <c r="B30" s="872"/>
      <c r="C30" s="872"/>
      <c r="D30" s="872"/>
      <c r="E30" s="872"/>
      <c r="F30" s="872"/>
      <c r="G30" s="872"/>
      <c r="H30" s="872"/>
      <c r="I30" s="872"/>
      <c r="J30" s="872"/>
      <c r="K30" s="872"/>
      <c r="L30" s="872"/>
      <c r="M30" s="872"/>
      <c r="N30" s="872"/>
      <c r="O30" s="872"/>
      <c r="P30" s="872"/>
      <c r="Q30" s="872"/>
      <c r="R30" s="872"/>
      <c r="S30" s="872"/>
      <c r="T30" s="872"/>
      <c r="U30" s="872"/>
      <c r="V30" s="872"/>
    </row>
    <row r="32" spans="1:22">
      <c r="A32" s="870" t="s">
        <v>243</v>
      </c>
      <c r="B32" s="871"/>
      <c r="C32" s="871"/>
      <c r="D32" s="871"/>
      <c r="E32" s="871"/>
      <c r="F32" s="871"/>
      <c r="G32" s="871"/>
      <c r="H32" s="871"/>
      <c r="I32" s="871"/>
      <c r="J32" s="871"/>
      <c r="K32" s="871"/>
      <c r="L32" s="871"/>
      <c r="M32" s="871"/>
      <c r="N32" s="871"/>
      <c r="O32" s="871"/>
      <c r="P32" s="871"/>
      <c r="Q32" s="871"/>
      <c r="R32" s="871"/>
      <c r="S32" s="871"/>
      <c r="T32" s="871"/>
      <c r="U32" s="871"/>
      <c r="V32" s="871"/>
    </row>
    <row r="33" spans="1:22">
      <c r="A33" s="871"/>
      <c r="B33" s="871"/>
      <c r="C33" s="871"/>
      <c r="D33" s="871"/>
      <c r="E33" s="871"/>
      <c r="F33" s="871"/>
      <c r="G33" s="871"/>
      <c r="H33" s="871"/>
      <c r="I33" s="871"/>
      <c r="J33" s="871"/>
      <c r="K33" s="871"/>
      <c r="L33" s="871"/>
      <c r="M33" s="871"/>
      <c r="N33" s="871"/>
      <c r="O33" s="871"/>
      <c r="P33" s="871"/>
      <c r="Q33" s="871"/>
      <c r="R33" s="871"/>
      <c r="S33" s="871"/>
      <c r="T33" s="871"/>
      <c r="U33" s="871"/>
      <c r="V33" s="871"/>
    </row>
    <row r="34" spans="1:22">
      <c r="A34" s="871"/>
      <c r="B34" s="871"/>
      <c r="C34" s="871"/>
      <c r="D34" s="871"/>
      <c r="E34" s="871"/>
      <c r="F34" s="871"/>
      <c r="G34" s="871"/>
      <c r="H34" s="871"/>
      <c r="I34" s="871"/>
      <c r="J34" s="871"/>
      <c r="K34" s="871"/>
      <c r="L34" s="871"/>
      <c r="M34" s="871"/>
      <c r="N34" s="871"/>
      <c r="O34" s="871"/>
      <c r="P34" s="871"/>
      <c r="Q34" s="871"/>
      <c r="R34" s="871"/>
      <c r="S34" s="871"/>
      <c r="T34" s="871"/>
      <c r="U34" s="871"/>
      <c r="V34" s="871"/>
    </row>
    <row r="35" spans="1:22">
      <c r="A35" s="871"/>
      <c r="B35" s="871"/>
      <c r="C35" s="871"/>
      <c r="D35" s="871"/>
      <c r="E35" s="871"/>
      <c r="F35" s="871"/>
      <c r="G35" s="871"/>
      <c r="H35" s="871"/>
      <c r="I35" s="871"/>
      <c r="J35" s="871"/>
      <c r="K35" s="871"/>
      <c r="L35" s="871"/>
      <c r="M35" s="871"/>
      <c r="N35" s="871"/>
      <c r="O35" s="871"/>
      <c r="P35" s="871"/>
      <c r="Q35" s="871"/>
      <c r="R35" s="871"/>
      <c r="S35" s="871"/>
      <c r="T35" s="871"/>
      <c r="U35" s="871"/>
      <c r="V35" s="871"/>
    </row>
  </sheetData>
  <mergeCells count="1">
    <mergeCell ref="A32:V35"/>
  </mergeCells>
  <phoneticPr fontId="8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98" zoomScaleNormal="98" zoomScaleSheetLayoutView="100" workbookViewId="0">
      <selection activeCell="H21" sqref="H21:L21"/>
    </sheetView>
  </sheetViews>
  <sheetFormatPr defaultColWidth="9" defaultRowHeight="13.2"/>
  <cols>
    <col min="1" max="1" width="12.77734375" style="36" customWidth="1"/>
    <col min="2" max="2" width="5.109375" style="36" customWidth="1"/>
    <col min="3" max="3" width="3.77734375" style="36" customWidth="1"/>
    <col min="4" max="4" width="6.88671875" style="36" customWidth="1"/>
    <col min="5" max="5" width="13.109375" style="36" customWidth="1"/>
    <col min="6" max="6" width="13.109375" style="56" customWidth="1"/>
    <col min="7" max="7" width="11.33203125" style="36" customWidth="1"/>
    <col min="8" max="8" width="26.6640625" style="48" customWidth="1"/>
    <col min="9" max="9" width="13" style="41" customWidth="1"/>
    <col min="10" max="10" width="16.109375" style="41" customWidth="1"/>
    <col min="11" max="11" width="13.44140625" style="56" customWidth="1"/>
    <col min="12" max="12" width="22.44140625" style="56" customWidth="1"/>
    <col min="13" max="13" width="13.44140625" style="46" customWidth="1"/>
    <col min="14" max="14" width="22.44140625" style="36" customWidth="1"/>
    <col min="15" max="15" width="9" style="37"/>
    <col min="16" max="16384" width="9" style="36"/>
  </cols>
  <sheetData>
    <row r="1" spans="1:16" ht="26.25" customHeight="1" thickTop="1">
      <c r="A1" s="31" t="s">
        <v>39</v>
      </c>
      <c r="B1" s="32"/>
      <c r="C1" s="32"/>
      <c r="D1" s="33"/>
      <c r="E1" s="33"/>
      <c r="F1" s="34"/>
      <c r="G1" s="35"/>
      <c r="H1" s="197"/>
      <c r="I1" s="198" t="s">
        <v>40</v>
      </c>
      <c r="J1" s="199"/>
      <c r="K1" s="200"/>
      <c r="L1" s="201"/>
      <c r="M1" s="202"/>
    </row>
    <row r="2" spans="1:16" ht="17.399999999999999">
      <c r="A2" s="38"/>
      <c r="B2" s="112"/>
      <c r="C2" s="112"/>
      <c r="D2" s="112"/>
      <c r="E2" s="112"/>
      <c r="F2" s="112"/>
      <c r="G2" s="39"/>
      <c r="H2" s="203"/>
      <c r="I2" s="653" t="s">
        <v>191</v>
      </c>
      <c r="J2" s="653"/>
      <c r="K2" s="653"/>
      <c r="L2" s="653"/>
      <c r="M2" s="653"/>
      <c r="N2" s="96"/>
      <c r="P2" s="73"/>
    </row>
    <row r="3" spans="1:16" ht="17.399999999999999">
      <c r="A3" s="275" t="s">
        <v>41</v>
      </c>
      <c r="B3" s="113"/>
      <c r="D3" s="114"/>
      <c r="E3" s="114"/>
      <c r="F3" s="114"/>
      <c r="G3" s="40"/>
      <c r="H3" s="65"/>
      <c r="I3" s="206"/>
      <c r="J3" s="207"/>
      <c r="K3" s="208"/>
      <c r="L3" s="200"/>
      <c r="M3" s="209"/>
    </row>
    <row r="4" spans="1:16" ht="17.399999999999999">
      <c r="A4" s="42"/>
      <c r="B4" s="113"/>
      <c r="C4" s="56"/>
      <c r="D4" s="114"/>
      <c r="E4" s="114"/>
      <c r="F4" s="115"/>
      <c r="G4" s="43"/>
      <c r="H4" s="210"/>
      <c r="I4" s="210"/>
      <c r="J4" s="199"/>
      <c r="K4" s="208"/>
      <c r="L4" s="200"/>
      <c r="M4" s="209"/>
      <c r="N4" s="148"/>
    </row>
    <row r="5" spans="1:16">
      <c r="A5" s="116"/>
      <c r="D5" s="114"/>
      <c r="E5" s="44"/>
      <c r="F5" s="117"/>
      <c r="G5" s="45"/>
      <c r="H5"/>
      <c r="I5" s="211"/>
      <c r="J5" s="199"/>
      <c r="K5" s="208"/>
      <c r="L5" s="208"/>
      <c r="M5" s="209"/>
    </row>
    <row r="6" spans="1:16">
      <c r="A6" s="116"/>
      <c r="D6" s="114"/>
      <c r="E6" s="117"/>
      <c r="F6" s="117"/>
      <c r="G6" s="45"/>
      <c r="H6"/>
      <c r="I6" s="212"/>
      <c r="J6" s="199"/>
      <c r="K6" s="208"/>
      <c r="L6" s="208"/>
      <c r="M6" s="209"/>
    </row>
    <row r="7" spans="1:16">
      <c r="A7" s="116"/>
      <c r="D7" s="114"/>
      <c r="E7" s="117"/>
      <c r="F7" s="117"/>
      <c r="G7" s="45"/>
      <c r="H7" s="213"/>
      <c r="I7" s="211"/>
      <c r="J7" s="199"/>
      <c r="K7" s="208"/>
      <c r="L7" s="208"/>
      <c r="M7" s="209"/>
    </row>
    <row r="8" spans="1:16">
      <c r="A8" s="116"/>
      <c r="D8" s="114"/>
      <c r="E8" s="117"/>
      <c r="F8" s="117"/>
      <c r="G8" s="45"/>
      <c r="H8" s="204"/>
      <c r="I8" s="214"/>
      <c r="J8" s="214"/>
      <c r="K8" s="214"/>
      <c r="L8" s="208"/>
      <c r="M8" s="215"/>
    </row>
    <row r="9" spans="1:16">
      <c r="A9" s="116"/>
      <c r="D9" s="114"/>
      <c r="E9" s="117"/>
      <c r="F9" s="117"/>
      <c r="G9" s="45"/>
      <c r="H9" s="214"/>
      <c r="I9" s="214"/>
      <c r="J9" s="214"/>
      <c r="K9" s="214"/>
      <c r="L9" s="208"/>
      <c r="M9" s="215"/>
      <c r="N9" s="47"/>
    </row>
    <row r="10" spans="1:16">
      <c r="A10" s="116"/>
      <c r="D10" s="114"/>
      <c r="E10" s="117"/>
      <c r="F10" s="117"/>
      <c r="G10" s="45"/>
      <c r="H10" s="214"/>
      <c r="I10" s="214"/>
      <c r="J10" s="214"/>
      <c r="K10" s="214"/>
      <c r="L10" s="208"/>
      <c r="M10" s="215"/>
      <c r="N10" s="47" t="s">
        <v>42</v>
      </c>
    </row>
    <row r="11" spans="1:16">
      <c r="A11" s="116"/>
      <c r="D11" s="114"/>
      <c r="E11" s="117"/>
      <c r="F11" s="117"/>
      <c r="G11" s="45"/>
      <c r="H11" s="214"/>
      <c r="I11" s="214"/>
      <c r="J11" s="214"/>
      <c r="K11" s="214"/>
      <c r="L11" s="208"/>
      <c r="M11" s="215"/>
    </row>
    <row r="12" spans="1:16">
      <c r="A12" s="116"/>
      <c r="D12" s="114"/>
      <c r="E12" s="117"/>
      <c r="F12" s="117"/>
      <c r="G12" s="45"/>
      <c r="H12" s="214"/>
      <c r="I12" s="214"/>
      <c r="J12" s="214"/>
      <c r="K12" s="214"/>
      <c r="L12" s="208"/>
      <c r="M12" s="215"/>
      <c r="N12" s="47" t="s">
        <v>43</v>
      </c>
      <c r="O12" s="163"/>
    </row>
    <row r="13" spans="1:16">
      <c r="A13" s="116"/>
      <c r="D13" s="114"/>
      <c r="E13" s="117"/>
      <c r="F13" s="117"/>
      <c r="G13" s="45"/>
      <c r="H13" s="214"/>
      <c r="I13" s="214"/>
      <c r="J13" s="214"/>
      <c r="K13" s="214"/>
      <c r="L13" s="208"/>
      <c r="M13" s="215"/>
    </row>
    <row r="14" spans="1:16">
      <c r="A14" s="116"/>
      <c r="D14" s="114"/>
      <c r="E14" s="117"/>
      <c r="F14" s="117"/>
      <c r="G14" s="45"/>
      <c r="H14" s="214"/>
      <c r="I14" s="214"/>
      <c r="J14" s="214"/>
      <c r="K14" s="214"/>
      <c r="L14" s="208"/>
      <c r="M14" s="215"/>
      <c r="N14" s="182" t="s">
        <v>44</v>
      </c>
    </row>
    <row r="15" spans="1:16">
      <c r="A15" s="116"/>
      <c r="D15" s="114"/>
      <c r="E15" s="114" t="s">
        <v>17</v>
      </c>
      <c r="F15" s="115"/>
      <c r="G15" s="40"/>
      <c r="H15" s="213"/>
      <c r="I15" s="211"/>
      <c r="J15" s="204"/>
      <c r="K15" s="208"/>
      <c r="L15" s="208"/>
      <c r="M15" s="215"/>
    </row>
    <row r="16" spans="1:16">
      <c r="A16" s="116"/>
      <c r="D16" s="114"/>
      <c r="E16" s="114"/>
      <c r="F16" s="115"/>
      <c r="G16" s="40"/>
      <c r="H16" s="199"/>
      <c r="I16" s="211"/>
      <c r="J16" s="199"/>
      <c r="K16" s="208"/>
      <c r="L16" s="208"/>
      <c r="M16" s="215"/>
      <c r="N16" s="149" t="s">
        <v>45</v>
      </c>
    </row>
    <row r="17" spans="1:19" ht="20.25" customHeight="1" thickBot="1">
      <c r="A17" s="716" t="s">
        <v>257</v>
      </c>
      <c r="B17" s="717"/>
      <c r="C17" s="717"/>
      <c r="D17" s="119"/>
      <c r="E17" s="120"/>
      <c r="F17" s="718" t="s">
        <v>245</v>
      </c>
      <c r="G17" s="719"/>
      <c r="H17" s="213"/>
      <c r="I17" s="211"/>
      <c r="J17" s="204"/>
      <c r="K17" s="208"/>
      <c r="L17" s="205"/>
      <c r="M17" s="209"/>
      <c r="N17" s="118" t="s">
        <v>46</v>
      </c>
    </row>
    <row r="18" spans="1:19" ht="39" customHeight="1" thickTop="1">
      <c r="A18" s="720" t="s">
        <v>47</v>
      </c>
      <c r="B18" s="721"/>
      <c r="C18" s="722"/>
      <c r="D18" s="121" t="s">
        <v>48</v>
      </c>
      <c r="E18" s="122"/>
      <c r="F18" s="723" t="s">
        <v>49</v>
      </c>
      <c r="G18" s="724"/>
      <c r="H18" s="199"/>
      <c r="I18" s="211"/>
      <c r="J18" s="199"/>
      <c r="K18" s="208"/>
      <c r="L18" s="208"/>
      <c r="M18" s="209"/>
      <c r="Q18" s="36" t="s">
        <v>3</v>
      </c>
      <c r="S18" s="36" t="s">
        <v>17</v>
      </c>
    </row>
    <row r="19" spans="1:19" ht="30" customHeight="1">
      <c r="A19" s="725" t="s">
        <v>192</v>
      </c>
      <c r="B19" s="725"/>
      <c r="C19" s="725"/>
      <c r="D19" s="725"/>
      <c r="E19" s="725"/>
      <c r="F19" s="725"/>
      <c r="G19" s="725"/>
      <c r="H19" s="216"/>
      <c r="I19" s="217" t="s">
        <v>50</v>
      </c>
      <c r="J19" s="217"/>
      <c r="K19" s="217"/>
      <c r="L19" s="205"/>
      <c r="M19" s="209"/>
    </row>
    <row r="20" spans="1:19" ht="17.399999999999999">
      <c r="E20" s="123" t="s">
        <v>51</v>
      </c>
      <c r="F20" s="124" t="s">
        <v>52</v>
      </c>
      <c r="H20" s="165" t="s">
        <v>41</v>
      </c>
      <c r="I20" s="211"/>
      <c r="J20" s="199" t="s">
        <v>17</v>
      </c>
      <c r="K20" s="218" t="s">
        <v>17</v>
      </c>
      <c r="L20" s="208"/>
      <c r="M20" s="209"/>
    </row>
    <row r="21" spans="1:19" ht="16.8" thickBot="1">
      <c r="A21" s="125"/>
      <c r="B21" s="726">
        <v>45627</v>
      </c>
      <c r="C21" s="727"/>
      <c r="D21" s="288" t="s">
        <v>53</v>
      </c>
      <c r="E21" s="728" t="s">
        <v>54</v>
      </c>
      <c r="F21" s="729"/>
      <c r="G21" s="41" t="s">
        <v>55</v>
      </c>
      <c r="H21" s="730" t="s">
        <v>487</v>
      </c>
      <c r="I21" s="731"/>
      <c r="J21" s="731"/>
      <c r="K21" s="731"/>
      <c r="L21" s="731"/>
      <c r="M21" s="219" t="s">
        <v>197</v>
      </c>
      <c r="N21" s="221"/>
    </row>
    <row r="22" spans="1:19" ht="36" customHeight="1" thickTop="1" thickBot="1">
      <c r="A22" s="289" t="s">
        <v>56</v>
      </c>
      <c r="B22" s="732" t="s">
        <v>57</v>
      </c>
      <c r="C22" s="733"/>
      <c r="D22" s="734"/>
      <c r="E22" s="290" t="s">
        <v>220</v>
      </c>
      <c r="F22" s="290" t="s">
        <v>244</v>
      </c>
      <c r="G22" s="291" t="s">
        <v>58</v>
      </c>
      <c r="H22" s="735" t="s">
        <v>59</v>
      </c>
      <c r="I22" s="736"/>
      <c r="J22" s="736"/>
      <c r="K22" s="736"/>
      <c r="L22" s="737"/>
      <c r="M22" s="220" t="s">
        <v>60</v>
      </c>
      <c r="N22" s="222" t="s">
        <v>61</v>
      </c>
      <c r="R22" s="36" t="s">
        <v>3</v>
      </c>
    </row>
    <row r="23" spans="1:19" ht="61.2" customHeight="1" thickBot="1">
      <c r="A23" s="233" t="s">
        <v>62</v>
      </c>
      <c r="B23" s="654" t="str">
        <f>IF(G23&gt;5,"☆☆☆☆",IF(AND(G23&gt;=2.39,G23&lt;5),"☆☆☆",IF(AND(G23&gt;=1.39,G23&lt;2.4),"☆☆",IF(AND(G23&gt;0,G23&lt;1.4),"☆",IF(AND(G23&gt;=-1.39,G23&lt;0),"★",IF(AND(G23&gt;=-2.39,G23&lt;-1.4),"★★",IF(AND(G23&gt;=-3.39,G23&lt;-2.4),"★★★")))))))</f>
        <v>☆</v>
      </c>
      <c r="C23" s="655"/>
      <c r="D23" s="656"/>
      <c r="E23" s="191">
        <v>0.99</v>
      </c>
      <c r="F23" s="191">
        <v>1.1000000000000001</v>
      </c>
      <c r="G23" s="167">
        <f>F23-E23</f>
        <v>0.1100000000000001</v>
      </c>
      <c r="H23" s="738" t="s">
        <v>247</v>
      </c>
      <c r="I23" s="739"/>
      <c r="J23" s="739"/>
      <c r="K23" s="739"/>
      <c r="L23" s="740"/>
      <c r="M23" s="585" t="s">
        <v>248</v>
      </c>
      <c r="N23" s="586">
        <v>45625</v>
      </c>
      <c r="O23" s="156" t="s">
        <v>63</v>
      </c>
    </row>
    <row r="24" spans="1:19" ht="61.2" customHeight="1" thickBot="1">
      <c r="A24" s="126" t="s">
        <v>64</v>
      </c>
      <c r="B24" s="654" t="str">
        <f>IF(G24&gt;5,"☆☆☆☆",IF(AND(G24&gt;=2.39,G24&lt;5),"☆☆☆",IF(AND(G24&gt;=1.39,G24&lt;2.4),"☆☆",IF(AND(G24&gt;0,G24&lt;1.4),"☆",IF(AND(G24&gt;=-1.39,G24&lt;0),"★",IF(AND(G24&gt;=-2.39,G24&lt;-1.4),"★★",IF(AND(G24&gt;=-3.39,G24&lt;-2.4),"★★★")))))))</f>
        <v>☆</v>
      </c>
      <c r="C24" s="655"/>
      <c r="D24" s="656"/>
      <c r="E24" s="191">
        <v>1.49</v>
      </c>
      <c r="F24" s="191">
        <v>1.89</v>
      </c>
      <c r="G24" s="167">
        <f t="shared" ref="G24:G70" si="0">F24-E24</f>
        <v>0.39999999999999991</v>
      </c>
      <c r="H24" s="741"/>
      <c r="I24" s="742"/>
      <c r="J24" s="742"/>
      <c r="K24" s="742"/>
      <c r="L24" s="743"/>
      <c r="M24" s="292"/>
      <c r="N24" s="293"/>
      <c r="O24" s="156" t="s">
        <v>64</v>
      </c>
      <c r="Q24" s="36" t="s">
        <v>3</v>
      </c>
    </row>
    <row r="25" spans="1:19" ht="61.2" customHeight="1" thickBot="1">
      <c r="A25" s="294" t="s">
        <v>65</v>
      </c>
      <c r="B25" s="654" t="str">
        <f t="shared" ref="B25:B68" si="1">IF(G25&gt;5,"☆☆☆☆",IF(AND(G25&gt;=2.39,G25&lt;5),"☆☆☆",IF(AND(G25&gt;=1.39,G25&lt;2.4),"☆☆",IF(AND(G25&gt;0,G25&lt;1.4),"☆",IF(AND(G25&gt;=-1.39,G25&lt;0),"★",IF(AND(G25&gt;=-2.39,G25&lt;-1.4),"★★",IF(AND(G25&gt;=-3.39,G25&lt;-2.4),"★★★")))))))</f>
        <v>★</v>
      </c>
      <c r="C25" s="655"/>
      <c r="D25" s="656"/>
      <c r="E25" s="75">
        <v>3.85</v>
      </c>
      <c r="F25" s="75">
        <v>3.8</v>
      </c>
      <c r="G25" s="167">
        <f t="shared" si="0"/>
        <v>-5.0000000000000266E-2</v>
      </c>
      <c r="H25" s="650"/>
      <c r="I25" s="651"/>
      <c r="J25" s="651"/>
      <c r="K25" s="651"/>
      <c r="L25" s="652"/>
      <c r="M25" s="552"/>
      <c r="N25" s="293"/>
      <c r="O25" s="156" t="s">
        <v>65</v>
      </c>
    </row>
    <row r="26" spans="1:19" ht="61.2" customHeight="1" thickBot="1">
      <c r="A26" s="294" t="s">
        <v>66</v>
      </c>
      <c r="B26" s="654" t="str">
        <f t="shared" si="1"/>
        <v>★</v>
      </c>
      <c r="C26" s="655"/>
      <c r="D26" s="656"/>
      <c r="E26" s="75">
        <v>3.44</v>
      </c>
      <c r="F26" s="191">
        <v>2.89</v>
      </c>
      <c r="G26" s="167">
        <f t="shared" si="0"/>
        <v>-0.54999999999999982</v>
      </c>
      <c r="H26" s="650"/>
      <c r="I26" s="651"/>
      <c r="J26" s="651"/>
      <c r="K26" s="651"/>
      <c r="L26" s="652"/>
      <c r="M26" s="292"/>
      <c r="N26" s="293"/>
      <c r="O26" s="156" t="s">
        <v>66</v>
      </c>
    </row>
    <row r="27" spans="1:19" ht="61.2" customHeight="1" thickBot="1">
      <c r="A27" s="294" t="s">
        <v>67</v>
      </c>
      <c r="B27" s="654" t="str">
        <f t="shared" si="1"/>
        <v>☆</v>
      </c>
      <c r="C27" s="655"/>
      <c r="D27" s="656"/>
      <c r="E27" s="191">
        <v>1.36</v>
      </c>
      <c r="F27" s="191">
        <v>1.79</v>
      </c>
      <c r="G27" s="167">
        <f t="shared" si="0"/>
        <v>0.42999999999999994</v>
      </c>
      <c r="H27" s="650"/>
      <c r="I27" s="651"/>
      <c r="J27" s="651"/>
      <c r="K27" s="651"/>
      <c r="L27" s="652"/>
      <c r="M27" s="292"/>
      <c r="N27" s="295"/>
      <c r="O27" s="156" t="s">
        <v>67</v>
      </c>
    </row>
    <row r="28" spans="1:19" ht="61.2" customHeight="1" thickBot="1">
      <c r="A28" s="294" t="s">
        <v>68</v>
      </c>
      <c r="B28" s="654" t="str">
        <f t="shared" si="1"/>
        <v>☆</v>
      </c>
      <c r="C28" s="655"/>
      <c r="D28" s="656"/>
      <c r="E28" s="75">
        <v>4.75</v>
      </c>
      <c r="F28" s="75">
        <v>5.61</v>
      </c>
      <c r="G28" s="167">
        <f t="shared" si="0"/>
        <v>0.86000000000000032</v>
      </c>
      <c r="H28" s="650"/>
      <c r="I28" s="651"/>
      <c r="J28" s="651"/>
      <c r="K28" s="651"/>
      <c r="L28" s="652"/>
      <c r="M28" s="292"/>
      <c r="N28" s="293"/>
      <c r="O28" s="156" t="s">
        <v>68</v>
      </c>
    </row>
    <row r="29" spans="1:19" ht="61.2" customHeight="1" thickBot="1">
      <c r="A29" s="294" t="s">
        <v>69</v>
      </c>
      <c r="B29" s="654" t="s">
        <v>246</v>
      </c>
      <c r="C29" s="655"/>
      <c r="D29" s="656"/>
      <c r="E29" s="191">
        <v>1.65</v>
      </c>
      <c r="F29" s="191">
        <v>1.65</v>
      </c>
      <c r="G29" s="167">
        <f t="shared" si="0"/>
        <v>0</v>
      </c>
      <c r="H29" s="650"/>
      <c r="I29" s="651"/>
      <c r="J29" s="651"/>
      <c r="K29" s="651"/>
      <c r="L29" s="652"/>
      <c r="M29" s="292"/>
      <c r="N29" s="293"/>
      <c r="O29" s="156" t="s">
        <v>69</v>
      </c>
    </row>
    <row r="30" spans="1:19" ht="61.2" customHeight="1" thickBot="1">
      <c r="A30" s="294" t="s">
        <v>70</v>
      </c>
      <c r="B30" s="654" t="str">
        <f t="shared" si="1"/>
        <v>★</v>
      </c>
      <c r="C30" s="655"/>
      <c r="D30" s="656"/>
      <c r="E30" s="191">
        <v>2.4700000000000002</v>
      </c>
      <c r="F30" s="191">
        <v>2.0099999999999998</v>
      </c>
      <c r="G30" s="167">
        <f t="shared" si="0"/>
        <v>-0.46000000000000041</v>
      </c>
      <c r="H30" s="650"/>
      <c r="I30" s="651"/>
      <c r="J30" s="651"/>
      <c r="K30" s="651"/>
      <c r="L30" s="652"/>
      <c r="M30" s="509"/>
      <c r="N30" s="293"/>
      <c r="O30" s="156" t="s">
        <v>70</v>
      </c>
    </row>
    <row r="31" spans="1:19" ht="61.2" customHeight="1" thickBot="1">
      <c r="A31" s="294" t="s">
        <v>71</v>
      </c>
      <c r="B31" s="654" t="str">
        <f t="shared" si="1"/>
        <v>★</v>
      </c>
      <c r="C31" s="655"/>
      <c r="D31" s="656"/>
      <c r="E31" s="191">
        <v>1.65</v>
      </c>
      <c r="F31" s="191">
        <v>1.58</v>
      </c>
      <c r="G31" s="167">
        <f t="shared" si="0"/>
        <v>-6.999999999999984E-2</v>
      </c>
      <c r="H31" s="650"/>
      <c r="I31" s="651"/>
      <c r="J31" s="651"/>
      <c r="K31" s="651"/>
      <c r="L31" s="652"/>
      <c r="M31" s="292"/>
      <c r="N31" s="293"/>
      <c r="O31" s="156" t="s">
        <v>71</v>
      </c>
    </row>
    <row r="32" spans="1:19" ht="61.2" customHeight="1" thickBot="1">
      <c r="A32" s="296" t="s">
        <v>72</v>
      </c>
      <c r="B32" s="654" t="str">
        <f t="shared" si="1"/>
        <v>☆</v>
      </c>
      <c r="C32" s="655"/>
      <c r="D32" s="656"/>
      <c r="E32" s="75">
        <v>3.19</v>
      </c>
      <c r="F32" s="75">
        <v>3.28</v>
      </c>
      <c r="G32" s="167">
        <f t="shared" si="0"/>
        <v>8.9999999999999858E-2</v>
      </c>
      <c r="H32" s="650"/>
      <c r="I32" s="651"/>
      <c r="J32" s="651"/>
      <c r="K32" s="651"/>
      <c r="L32" s="652"/>
      <c r="M32" s="292"/>
      <c r="N32" s="297"/>
      <c r="O32" s="156" t="s">
        <v>72</v>
      </c>
    </row>
    <row r="33" spans="1:16" ht="61.2" customHeight="1" thickBot="1">
      <c r="A33" s="298" t="s">
        <v>73</v>
      </c>
      <c r="B33" s="654" t="str">
        <f t="shared" si="1"/>
        <v>☆</v>
      </c>
      <c r="C33" s="655"/>
      <c r="D33" s="656"/>
      <c r="E33" s="191">
        <v>2.78</v>
      </c>
      <c r="F33" s="75">
        <v>3.15</v>
      </c>
      <c r="G33" s="167">
        <f t="shared" si="0"/>
        <v>0.37000000000000011</v>
      </c>
      <c r="H33" s="650"/>
      <c r="I33" s="651"/>
      <c r="J33" s="651"/>
      <c r="K33" s="651"/>
      <c r="L33" s="652"/>
      <c r="M33" s="292"/>
      <c r="N33" s="293"/>
      <c r="O33" s="156" t="s">
        <v>73</v>
      </c>
    </row>
    <row r="34" spans="1:16" ht="61.2" customHeight="1" thickBot="1">
      <c r="A34" s="126" t="s">
        <v>74</v>
      </c>
      <c r="B34" s="654" t="str">
        <f t="shared" si="1"/>
        <v>★</v>
      </c>
      <c r="C34" s="655"/>
      <c r="D34" s="656"/>
      <c r="E34" s="75">
        <v>3.25</v>
      </c>
      <c r="F34" s="191">
        <v>2.6</v>
      </c>
      <c r="G34" s="167">
        <f t="shared" si="0"/>
        <v>-0.64999999999999991</v>
      </c>
      <c r="H34" s="711"/>
      <c r="I34" s="712"/>
      <c r="J34" s="712"/>
      <c r="K34" s="712"/>
      <c r="L34" s="713"/>
      <c r="M34" s="269"/>
      <c r="N34" s="299"/>
      <c r="O34" s="156" t="s">
        <v>74</v>
      </c>
    </row>
    <row r="35" spans="1:16" ht="61.2" customHeight="1" thickBot="1">
      <c r="A35" s="300" t="s">
        <v>75</v>
      </c>
      <c r="B35" s="654" t="str">
        <f t="shared" si="1"/>
        <v>★</v>
      </c>
      <c r="C35" s="655"/>
      <c r="D35" s="656"/>
      <c r="E35" s="75">
        <v>3.68</v>
      </c>
      <c r="F35" s="75">
        <v>3.26</v>
      </c>
      <c r="G35" s="167">
        <f t="shared" si="0"/>
        <v>-0.42000000000000037</v>
      </c>
      <c r="H35" s="711"/>
      <c r="I35" s="712"/>
      <c r="J35" s="712"/>
      <c r="K35" s="712"/>
      <c r="L35" s="713"/>
      <c r="M35" s="301"/>
      <c r="N35" s="428"/>
      <c r="O35" s="156" t="s">
        <v>75</v>
      </c>
    </row>
    <row r="36" spans="1:16" ht="61.2" customHeight="1" thickBot="1">
      <c r="A36" s="302" t="s">
        <v>76</v>
      </c>
      <c r="B36" s="654" t="str">
        <f t="shared" si="1"/>
        <v>★</v>
      </c>
      <c r="C36" s="655"/>
      <c r="D36" s="656"/>
      <c r="E36" s="191">
        <v>2.8</v>
      </c>
      <c r="F36" s="191">
        <v>2.73</v>
      </c>
      <c r="G36" s="167">
        <f t="shared" si="0"/>
        <v>-6.999999999999984E-2</v>
      </c>
      <c r="H36" s="650"/>
      <c r="I36" s="651"/>
      <c r="J36" s="651"/>
      <c r="K36" s="651"/>
      <c r="L36" s="652"/>
      <c r="M36" s="301"/>
      <c r="N36" s="295"/>
      <c r="O36" s="156" t="s">
        <v>76</v>
      </c>
    </row>
    <row r="37" spans="1:16" ht="61.2" customHeight="1" thickBot="1">
      <c r="A37" s="294" t="s">
        <v>77</v>
      </c>
      <c r="B37" s="654" t="str">
        <f t="shared" si="1"/>
        <v>★</v>
      </c>
      <c r="C37" s="655"/>
      <c r="D37" s="656"/>
      <c r="E37" s="191">
        <v>1.78</v>
      </c>
      <c r="F37" s="191">
        <v>1.65</v>
      </c>
      <c r="G37" s="167">
        <f t="shared" si="0"/>
        <v>-0.13000000000000012</v>
      </c>
      <c r="H37" s="650"/>
      <c r="I37" s="651"/>
      <c r="J37" s="651"/>
      <c r="K37" s="651"/>
      <c r="L37" s="652"/>
      <c r="M37" s="292"/>
      <c r="N37" s="293"/>
      <c r="O37" s="156" t="s">
        <v>77</v>
      </c>
    </row>
    <row r="38" spans="1:16" ht="61.2" customHeight="1" thickBot="1">
      <c r="A38" s="294" t="s">
        <v>78</v>
      </c>
      <c r="B38" s="654" t="str">
        <f t="shared" si="1"/>
        <v>★</v>
      </c>
      <c r="C38" s="655"/>
      <c r="D38" s="656"/>
      <c r="E38" s="75">
        <v>4.07</v>
      </c>
      <c r="F38" s="75">
        <v>3.83</v>
      </c>
      <c r="G38" s="167">
        <f t="shared" si="0"/>
        <v>-0.24000000000000021</v>
      </c>
      <c r="H38" s="650"/>
      <c r="I38" s="651"/>
      <c r="J38" s="651"/>
      <c r="K38" s="651"/>
      <c r="L38" s="652"/>
      <c r="M38" s="292"/>
      <c r="N38" s="293"/>
      <c r="O38" s="156" t="s">
        <v>78</v>
      </c>
    </row>
    <row r="39" spans="1:16" ht="61.2" customHeight="1" thickBot="1">
      <c r="A39" s="294" t="s">
        <v>79</v>
      </c>
      <c r="B39" s="654" t="str">
        <f t="shared" si="1"/>
        <v>★</v>
      </c>
      <c r="C39" s="655"/>
      <c r="D39" s="656"/>
      <c r="E39" s="75">
        <v>4.8600000000000003</v>
      </c>
      <c r="F39" s="75">
        <v>4.28</v>
      </c>
      <c r="G39" s="167">
        <f t="shared" si="0"/>
        <v>-0.58000000000000007</v>
      </c>
      <c r="H39" s="650"/>
      <c r="I39" s="651"/>
      <c r="J39" s="651"/>
      <c r="K39" s="651"/>
      <c r="L39" s="652"/>
      <c r="M39" s="301"/>
      <c r="N39" s="295"/>
      <c r="O39" s="156" t="s">
        <v>79</v>
      </c>
    </row>
    <row r="40" spans="1:16" ht="61.2" customHeight="1" thickBot="1">
      <c r="A40" s="294" t="s">
        <v>80</v>
      </c>
      <c r="B40" s="654" t="str">
        <f t="shared" si="1"/>
        <v>★</v>
      </c>
      <c r="C40" s="655"/>
      <c r="D40" s="656"/>
      <c r="E40" s="75">
        <v>4.2</v>
      </c>
      <c r="F40" s="75">
        <v>3.96</v>
      </c>
      <c r="G40" s="167">
        <f t="shared" si="0"/>
        <v>-0.24000000000000021</v>
      </c>
      <c r="H40" s="650"/>
      <c r="I40" s="651"/>
      <c r="J40" s="651"/>
      <c r="K40" s="651"/>
      <c r="L40" s="652"/>
      <c r="M40" s="292"/>
      <c r="N40" s="293"/>
      <c r="O40" s="156" t="s">
        <v>80</v>
      </c>
    </row>
    <row r="41" spans="1:16" ht="61.2" customHeight="1" thickBot="1">
      <c r="A41" s="294" t="s">
        <v>81</v>
      </c>
      <c r="B41" s="654" t="str">
        <f t="shared" si="1"/>
        <v>★</v>
      </c>
      <c r="C41" s="655"/>
      <c r="D41" s="656"/>
      <c r="E41" s="191">
        <v>2.54</v>
      </c>
      <c r="F41" s="191">
        <v>1.92</v>
      </c>
      <c r="G41" s="167">
        <f t="shared" si="0"/>
        <v>-0.62000000000000011</v>
      </c>
      <c r="H41" s="708"/>
      <c r="I41" s="709"/>
      <c r="J41" s="709"/>
      <c r="K41" s="709"/>
      <c r="L41" s="710"/>
      <c r="M41" s="292"/>
      <c r="N41" s="293"/>
      <c r="O41" s="156" t="s">
        <v>81</v>
      </c>
    </row>
    <row r="42" spans="1:16" ht="61.2" customHeight="1" thickBot="1">
      <c r="A42" s="294" t="s">
        <v>82</v>
      </c>
      <c r="B42" s="654" t="str">
        <f t="shared" si="1"/>
        <v>★</v>
      </c>
      <c r="C42" s="655"/>
      <c r="D42" s="656"/>
      <c r="E42" s="191">
        <v>1.76</v>
      </c>
      <c r="F42" s="191">
        <v>1.74</v>
      </c>
      <c r="G42" s="167">
        <f t="shared" si="0"/>
        <v>-2.0000000000000018E-2</v>
      </c>
      <c r="H42" s="650"/>
      <c r="I42" s="651"/>
      <c r="J42" s="651"/>
      <c r="K42" s="651"/>
      <c r="L42" s="652"/>
      <c r="M42" s="301"/>
      <c r="N42" s="293"/>
      <c r="O42" s="156" t="s">
        <v>82</v>
      </c>
      <c r="P42" s="36" t="s">
        <v>41</v>
      </c>
    </row>
    <row r="43" spans="1:16" ht="61.2" customHeight="1" thickBot="1">
      <c r="A43" s="294" t="s">
        <v>83</v>
      </c>
      <c r="B43" s="654" t="str">
        <f t="shared" si="1"/>
        <v>☆</v>
      </c>
      <c r="C43" s="655"/>
      <c r="D43" s="656"/>
      <c r="E43" s="191">
        <v>2.42</v>
      </c>
      <c r="F43" s="191">
        <v>2.85</v>
      </c>
      <c r="G43" s="167">
        <f t="shared" si="0"/>
        <v>0.43000000000000016</v>
      </c>
      <c r="H43" s="657" t="s">
        <v>251</v>
      </c>
      <c r="I43" s="658"/>
      <c r="J43" s="658"/>
      <c r="K43" s="658"/>
      <c r="L43" s="659"/>
      <c r="M43" s="590" t="s">
        <v>252</v>
      </c>
      <c r="N43" s="589">
        <v>45624</v>
      </c>
      <c r="O43" s="156" t="s">
        <v>83</v>
      </c>
    </row>
    <row r="44" spans="1:16" ht="61.2" customHeight="1" thickBot="1">
      <c r="A44" s="303" t="s">
        <v>194</v>
      </c>
      <c r="B44" s="654" t="str">
        <f t="shared" si="1"/>
        <v>★</v>
      </c>
      <c r="C44" s="655"/>
      <c r="D44" s="656"/>
      <c r="E44" s="75">
        <v>3.27</v>
      </c>
      <c r="F44" s="75">
        <v>3.17</v>
      </c>
      <c r="G44" s="167">
        <f t="shared" si="0"/>
        <v>-0.10000000000000009</v>
      </c>
      <c r="H44" s="714"/>
      <c r="I44" s="715"/>
      <c r="J44" s="715"/>
      <c r="K44" s="715"/>
      <c r="L44" s="715"/>
      <c r="M44" s="301"/>
      <c r="N44" s="293"/>
      <c r="O44" s="36" t="s">
        <v>194</v>
      </c>
    </row>
    <row r="45" spans="1:16" ht="61.2" customHeight="1" thickBot="1">
      <c r="A45" s="294" t="s">
        <v>84</v>
      </c>
      <c r="B45" s="654" t="str">
        <f t="shared" si="1"/>
        <v>☆</v>
      </c>
      <c r="C45" s="655"/>
      <c r="D45" s="656"/>
      <c r="E45" s="75">
        <v>3.09</v>
      </c>
      <c r="F45" s="75">
        <v>3.12</v>
      </c>
      <c r="G45" s="167">
        <f t="shared" si="0"/>
        <v>3.0000000000000249E-2</v>
      </c>
      <c r="H45" s="705"/>
      <c r="I45" s="706"/>
      <c r="J45" s="706"/>
      <c r="K45" s="706"/>
      <c r="L45" s="707"/>
      <c r="M45" s="292"/>
      <c r="N45" s="297"/>
      <c r="O45" s="156" t="s">
        <v>84</v>
      </c>
    </row>
    <row r="46" spans="1:16" ht="61.2" customHeight="1" thickBot="1">
      <c r="A46" s="294" t="s">
        <v>85</v>
      </c>
      <c r="B46" s="654" t="str">
        <f t="shared" si="1"/>
        <v>★</v>
      </c>
      <c r="C46" s="655"/>
      <c r="D46" s="656"/>
      <c r="E46" s="75">
        <v>4.13</v>
      </c>
      <c r="F46" s="75">
        <v>3.51</v>
      </c>
      <c r="G46" s="167">
        <f t="shared" si="0"/>
        <v>-0.62000000000000011</v>
      </c>
      <c r="H46" s="650"/>
      <c r="I46" s="651"/>
      <c r="J46" s="651"/>
      <c r="K46" s="651"/>
      <c r="L46" s="652"/>
      <c r="M46" s="292"/>
      <c r="N46" s="293"/>
      <c r="O46" s="156" t="s">
        <v>85</v>
      </c>
    </row>
    <row r="47" spans="1:16" ht="61.2" customHeight="1" thickBot="1">
      <c r="A47" s="294" t="s">
        <v>86</v>
      </c>
      <c r="B47" s="654" t="str">
        <f t="shared" si="1"/>
        <v>☆</v>
      </c>
      <c r="C47" s="655"/>
      <c r="D47" s="656"/>
      <c r="E47" s="191">
        <v>1.81</v>
      </c>
      <c r="F47" s="191">
        <v>2.61</v>
      </c>
      <c r="G47" s="167">
        <f t="shared" si="0"/>
        <v>0.79999999999999982</v>
      </c>
      <c r="H47" s="650"/>
      <c r="I47" s="651"/>
      <c r="J47" s="651"/>
      <c r="K47" s="651"/>
      <c r="L47" s="652"/>
      <c r="M47" s="292"/>
      <c r="N47" s="293"/>
      <c r="O47" s="156" t="s">
        <v>86</v>
      </c>
    </row>
    <row r="48" spans="1:16" ht="61.2" customHeight="1" thickBot="1">
      <c r="A48" s="294" t="s">
        <v>87</v>
      </c>
      <c r="B48" s="654" t="str">
        <f t="shared" si="1"/>
        <v>★</v>
      </c>
      <c r="C48" s="655"/>
      <c r="D48" s="656"/>
      <c r="E48" s="191">
        <v>2.4500000000000002</v>
      </c>
      <c r="F48" s="191">
        <v>2.2400000000000002</v>
      </c>
      <c r="G48" s="167">
        <f t="shared" si="0"/>
        <v>-0.20999999999999996</v>
      </c>
      <c r="H48" s="660" t="s">
        <v>221</v>
      </c>
      <c r="I48" s="661"/>
      <c r="J48" s="661"/>
      <c r="K48" s="661"/>
      <c r="L48" s="662"/>
      <c r="M48" s="292" t="s">
        <v>222</v>
      </c>
      <c r="N48" s="293">
        <v>45616</v>
      </c>
      <c r="O48" s="156" t="s">
        <v>87</v>
      </c>
    </row>
    <row r="49" spans="1:15" ht="61.2" customHeight="1" thickBot="1">
      <c r="A49" s="294" t="s">
        <v>88</v>
      </c>
      <c r="B49" s="654" t="str">
        <f t="shared" si="1"/>
        <v>☆</v>
      </c>
      <c r="C49" s="655"/>
      <c r="D49" s="656"/>
      <c r="E49" s="75">
        <v>3.44</v>
      </c>
      <c r="F49" s="75">
        <v>3.59</v>
      </c>
      <c r="G49" s="167">
        <f t="shared" si="0"/>
        <v>0.14999999999999991</v>
      </c>
      <c r="H49" s="650"/>
      <c r="I49" s="651"/>
      <c r="J49" s="651"/>
      <c r="K49" s="651"/>
      <c r="L49" s="652"/>
      <c r="M49" s="292"/>
      <c r="N49" s="293"/>
      <c r="O49" s="156" t="s">
        <v>88</v>
      </c>
    </row>
    <row r="50" spans="1:15" ht="61.2" customHeight="1" thickBot="1">
      <c r="A50" s="294" t="s">
        <v>89</v>
      </c>
      <c r="B50" s="654" t="str">
        <f t="shared" si="1"/>
        <v>★</v>
      </c>
      <c r="C50" s="655"/>
      <c r="D50" s="656"/>
      <c r="E50" s="75">
        <v>4.26</v>
      </c>
      <c r="F50" s="75">
        <v>4.0599999999999996</v>
      </c>
      <c r="G50" s="167">
        <f t="shared" si="0"/>
        <v>-0.20000000000000018</v>
      </c>
      <c r="H50" s="660"/>
      <c r="I50" s="661"/>
      <c r="J50" s="661"/>
      <c r="K50" s="661"/>
      <c r="L50" s="662"/>
      <c r="M50" s="292"/>
      <c r="N50" s="304"/>
      <c r="O50" s="156" t="s">
        <v>89</v>
      </c>
    </row>
    <row r="51" spans="1:15" ht="61.2" customHeight="1" thickBot="1">
      <c r="A51" s="294" t="s">
        <v>90</v>
      </c>
      <c r="B51" s="654" t="str">
        <f t="shared" si="1"/>
        <v>☆</v>
      </c>
      <c r="C51" s="655"/>
      <c r="D51" s="656"/>
      <c r="E51" s="75">
        <v>3.85</v>
      </c>
      <c r="F51" s="75">
        <v>4.03</v>
      </c>
      <c r="G51" s="167">
        <f t="shared" si="0"/>
        <v>0.18000000000000016</v>
      </c>
      <c r="H51" s="650"/>
      <c r="I51" s="651"/>
      <c r="J51" s="651"/>
      <c r="K51" s="651"/>
      <c r="L51" s="652"/>
      <c r="M51" s="292"/>
      <c r="N51" s="293"/>
      <c r="O51" s="156" t="s">
        <v>90</v>
      </c>
    </row>
    <row r="52" spans="1:15" ht="61.2" customHeight="1" thickBot="1">
      <c r="A52" s="294" t="s">
        <v>91</v>
      </c>
      <c r="B52" s="654" t="str">
        <f t="shared" si="1"/>
        <v>☆</v>
      </c>
      <c r="C52" s="655"/>
      <c r="D52" s="656"/>
      <c r="E52" s="191">
        <v>2.41</v>
      </c>
      <c r="F52" s="191">
        <v>2.93</v>
      </c>
      <c r="G52" s="167">
        <f t="shared" si="0"/>
        <v>0.52</v>
      </c>
      <c r="H52" s="650"/>
      <c r="I52" s="651"/>
      <c r="J52" s="651"/>
      <c r="K52" s="651"/>
      <c r="L52" s="652"/>
      <c r="M52" s="292"/>
      <c r="N52" s="293"/>
      <c r="O52" s="156" t="s">
        <v>91</v>
      </c>
    </row>
    <row r="53" spans="1:15" ht="61.2" customHeight="1" thickBot="1">
      <c r="A53" s="294" t="s">
        <v>92</v>
      </c>
      <c r="B53" s="654" t="str">
        <f t="shared" si="1"/>
        <v>☆</v>
      </c>
      <c r="C53" s="655"/>
      <c r="D53" s="656"/>
      <c r="E53" s="75">
        <v>4.58</v>
      </c>
      <c r="F53" s="75">
        <v>5.42</v>
      </c>
      <c r="G53" s="167">
        <f t="shared" si="0"/>
        <v>0.83999999999999986</v>
      </c>
      <c r="H53" s="650"/>
      <c r="I53" s="651"/>
      <c r="J53" s="651"/>
      <c r="K53" s="651"/>
      <c r="L53" s="652"/>
      <c r="M53" s="270"/>
      <c r="N53" s="293"/>
      <c r="O53" s="156" t="s">
        <v>92</v>
      </c>
    </row>
    <row r="54" spans="1:15" ht="61.2" customHeight="1" thickBot="1">
      <c r="A54" s="294" t="s">
        <v>93</v>
      </c>
      <c r="B54" s="654" t="str">
        <f t="shared" si="1"/>
        <v>☆</v>
      </c>
      <c r="C54" s="655"/>
      <c r="D54" s="656"/>
      <c r="E54" s="191">
        <v>2.61</v>
      </c>
      <c r="F54" s="75">
        <v>3.48</v>
      </c>
      <c r="G54" s="167">
        <f t="shared" si="0"/>
        <v>0.87000000000000011</v>
      </c>
      <c r="H54" s="650"/>
      <c r="I54" s="651"/>
      <c r="J54" s="651"/>
      <c r="K54" s="651"/>
      <c r="L54" s="652"/>
      <c r="M54" s="292"/>
      <c r="N54" s="293"/>
      <c r="O54" s="156" t="s">
        <v>93</v>
      </c>
    </row>
    <row r="55" spans="1:15" ht="61.2" customHeight="1" thickBot="1">
      <c r="A55" s="294" t="s">
        <v>94</v>
      </c>
      <c r="B55" s="654" t="str">
        <f t="shared" si="1"/>
        <v>★</v>
      </c>
      <c r="C55" s="655"/>
      <c r="D55" s="656"/>
      <c r="E55" s="75">
        <v>3.13</v>
      </c>
      <c r="F55" s="191">
        <v>2.46</v>
      </c>
      <c r="G55" s="167">
        <f t="shared" si="0"/>
        <v>-0.66999999999999993</v>
      </c>
      <c r="H55" s="650"/>
      <c r="I55" s="651"/>
      <c r="J55" s="651"/>
      <c r="K55" s="651"/>
      <c r="L55" s="652"/>
      <c r="M55" s="292"/>
      <c r="N55" s="293"/>
      <c r="O55" s="156" t="s">
        <v>94</v>
      </c>
    </row>
    <row r="56" spans="1:15" ht="61.2" customHeight="1" thickBot="1">
      <c r="A56" s="294" t="s">
        <v>95</v>
      </c>
      <c r="B56" s="654" t="str">
        <f t="shared" si="1"/>
        <v>★</v>
      </c>
      <c r="C56" s="655"/>
      <c r="D56" s="656"/>
      <c r="E56" s="75">
        <v>4</v>
      </c>
      <c r="F56" s="191">
        <v>2.97</v>
      </c>
      <c r="G56" s="167">
        <f t="shared" si="0"/>
        <v>-1.0299999999999998</v>
      </c>
      <c r="H56" s="650"/>
      <c r="I56" s="651"/>
      <c r="J56" s="651"/>
      <c r="K56" s="651"/>
      <c r="L56" s="652"/>
      <c r="M56" s="292"/>
      <c r="N56" s="293"/>
      <c r="O56" s="156" t="s">
        <v>95</v>
      </c>
    </row>
    <row r="57" spans="1:15" ht="61.2" customHeight="1" thickBot="1">
      <c r="A57" s="294" t="s">
        <v>96</v>
      </c>
      <c r="B57" s="654" t="str">
        <f t="shared" si="1"/>
        <v>☆</v>
      </c>
      <c r="C57" s="655"/>
      <c r="D57" s="656"/>
      <c r="E57" s="75">
        <v>3.98</v>
      </c>
      <c r="F57" s="75">
        <v>4.42</v>
      </c>
      <c r="G57" s="167">
        <f t="shared" si="0"/>
        <v>0.43999999999999995</v>
      </c>
      <c r="H57" s="660"/>
      <c r="I57" s="661"/>
      <c r="J57" s="661"/>
      <c r="K57" s="661"/>
      <c r="L57" s="662"/>
      <c r="M57" s="292"/>
      <c r="N57" s="293"/>
      <c r="O57" s="156" t="s">
        <v>96</v>
      </c>
    </row>
    <row r="58" spans="1:15" ht="61.2" customHeight="1" thickBot="1">
      <c r="A58" s="294" t="s">
        <v>97</v>
      </c>
      <c r="B58" s="654" t="str">
        <f t="shared" si="1"/>
        <v>★</v>
      </c>
      <c r="C58" s="655"/>
      <c r="D58" s="656"/>
      <c r="E58" s="75">
        <v>5.09</v>
      </c>
      <c r="F58" s="75">
        <v>3.78</v>
      </c>
      <c r="G58" s="167">
        <f t="shared" si="0"/>
        <v>-1.31</v>
      </c>
      <c r="H58" s="650"/>
      <c r="I58" s="651"/>
      <c r="J58" s="651"/>
      <c r="K58" s="651"/>
      <c r="L58" s="652"/>
      <c r="M58" s="292"/>
      <c r="N58" s="293"/>
      <c r="O58" s="156" t="s">
        <v>97</v>
      </c>
    </row>
    <row r="59" spans="1:15" ht="61.2" customHeight="1" thickBot="1">
      <c r="A59" s="294" t="s">
        <v>98</v>
      </c>
      <c r="B59" s="654" t="str">
        <f t="shared" si="1"/>
        <v>☆</v>
      </c>
      <c r="C59" s="655"/>
      <c r="D59" s="656"/>
      <c r="E59" s="75">
        <v>3.32</v>
      </c>
      <c r="F59" s="75">
        <v>3.89</v>
      </c>
      <c r="G59" s="167">
        <f t="shared" si="0"/>
        <v>0.57000000000000028</v>
      </c>
      <c r="H59" s="650"/>
      <c r="I59" s="651"/>
      <c r="J59" s="651"/>
      <c r="K59" s="651"/>
      <c r="L59" s="652"/>
      <c r="M59" s="292"/>
      <c r="N59" s="293"/>
      <c r="O59" s="156" t="s">
        <v>98</v>
      </c>
    </row>
    <row r="60" spans="1:15" ht="61.2" customHeight="1" thickBot="1">
      <c r="A60" s="294" t="s">
        <v>99</v>
      </c>
      <c r="B60" s="654" t="s">
        <v>246</v>
      </c>
      <c r="C60" s="655"/>
      <c r="D60" s="656"/>
      <c r="E60" s="75">
        <v>3.72</v>
      </c>
      <c r="F60" s="75">
        <v>3.72</v>
      </c>
      <c r="G60" s="167">
        <f t="shared" si="0"/>
        <v>0</v>
      </c>
      <c r="H60" s="650"/>
      <c r="I60" s="651"/>
      <c r="J60" s="651"/>
      <c r="K60" s="651"/>
      <c r="L60" s="652"/>
      <c r="M60" s="292"/>
      <c r="N60" s="293"/>
      <c r="O60" s="156" t="s">
        <v>99</v>
      </c>
    </row>
    <row r="61" spans="1:15" ht="61.2" customHeight="1" thickBot="1">
      <c r="A61" s="294" t="s">
        <v>100</v>
      </c>
      <c r="B61" s="654" t="str">
        <f t="shared" si="1"/>
        <v>★</v>
      </c>
      <c r="C61" s="655"/>
      <c r="D61" s="656"/>
      <c r="E61" s="191">
        <v>1.92</v>
      </c>
      <c r="F61" s="191">
        <v>1.52</v>
      </c>
      <c r="G61" s="167">
        <f t="shared" si="0"/>
        <v>-0.39999999999999991</v>
      </c>
      <c r="H61" s="657" t="s">
        <v>249</v>
      </c>
      <c r="I61" s="658"/>
      <c r="J61" s="658"/>
      <c r="K61" s="658"/>
      <c r="L61" s="659"/>
      <c r="M61" s="588" t="s">
        <v>250</v>
      </c>
      <c r="N61" s="589">
        <v>45624</v>
      </c>
      <c r="O61" s="156" t="s">
        <v>100</v>
      </c>
    </row>
    <row r="62" spans="1:15" ht="69" customHeight="1" thickBot="1">
      <c r="A62" s="294" t="s">
        <v>101</v>
      </c>
      <c r="B62" s="654" t="str">
        <f t="shared" si="1"/>
        <v>★</v>
      </c>
      <c r="C62" s="655"/>
      <c r="D62" s="656"/>
      <c r="E62" s="75">
        <v>4.59</v>
      </c>
      <c r="F62" s="75">
        <v>4.51</v>
      </c>
      <c r="G62" s="167">
        <f t="shared" si="0"/>
        <v>-8.0000000000000071E-2</v>
      </c>
      <c r="H62" s="657" t="s">
        <v>253</v>
      </c>
      <c r="I62" s="658"/>
      <c r="J62" s="658"/>
      <c r="K62" s="658"/>
      <c r="L62" s="659"/>
      <c r="M62" s="591" t="s">
        <v>254</v>
      </c>
      <c r="N62" s="589">
        <v>45623</v>
      </c>
      <c r="O62" s="156" t="s">
        <v>101</v>
      </c>
    </row>
    <row r="63" spans="1:15" ht="61.2" customHeight="1" thickBot="1">
      <c r="A63" s="294" t="s">
        <v>102</v>
      </c>
      <c r="B63" s="654" t="str">
        <f t="shared" si="1"/>
        <v>★</v>
      </c>
      <c r="C63" s="655"/>
      <c r="D63" s="656"/>
      <c r="E63" s="191">
        <v>1.87</v>
      </c>
      <c r="F63" s="191">
        <v>1.65</v>
      </c>
      <c r="G63" s="167">
        <f t="shared" si="0"/>
        <v>-0.2200000000000002</v>
      </c>
      <c r="H63" s="650"/>
      <c r="I63" s="651"/>
      <c r="J63" s="651"/>
      <c r="K63" s="651"/>
      <c r="L63" s="652"/>
      <c r="M63" s="254"/>
      <c r="N63" s="293"/>
      <c r="O63" s="156" t="s">
        <v>102</v>
      </c>
    </row>
    <row r="64" spans="1:15" ht="61.2" customHeight="1" thickBot="1">
      <c r="A64" s="294" t="s">
        <v>103</v>
      </c>
      <c r="B64" s="654" t="str">
        <f t="shared" si="1"/>
        <v>★</v>
      </c>
      <c r="C64" s="655"/>
      <c r="D64" s="656"/>
      <c r="E64" s="191">
        <v>1.95</v>
      </c>
      <c r="F64" s="191">
        <v>1.64</v>
      </c>
      <c r="G64" s="167">
        <f t="shared" si="0"/>
        <v>-0.31000000000000005</v>
      </c>
      <c r="H64" s="663"/>
      <c r="I64" s="664"/>
      <c r="J64" s="664"/>
      <c r="K64" s="664"/>
      <c r="L64" s="665"/>
      <c r="M64" s="292"/>
      <c r="N64" s="293"/>
      <c r="O64" s="156" t="s">
        <v>103</v>
      </c>
    </row>
    <row r="65" spans="1:18" ht="61.2" customHeight="1" thickBot="1">
      <c r="A65" s="294" t="s">
        <v>104</v>
      </c>
      <c r="B65" s="654" t="str">
        <f t="shared" si="1"/>
        <v>★</v>
      </c>
      <c r="C65" s="655"/>
      <c r="D65" s="656"/>
      <c r="E65" s="75">
        <v>5.69</v>
      </c>
      <c r="F65" s="75">
        <v>4.9000000000000004</v>
      </c>
      <c r="G65" s="167">
        <f t="shared" si="0"/>
        <v>-0.79</v>
      </c>
      <c r="H65" s="660"/>
      <c r="I65" s="661"/>
      <c r="J65" s="661"/>
      <c r="K65" s="661"/>
      <c r="L65" s="662"/>
      <c r="M65" s="443"/>
      <c r="N65" s="293"/>
      <c r="O65" s="156" t="s">
        <v>104</v>
      </c>
    </row>
    <row r="66" spans="1:18" ht="61.2" customHeight="1" thickBot="1">
      <c r="A66" s="294" t="s">
        <v>105</v>
      </c>
      <c r="B66" s="654" t="str">
        <f t="shared" si="1"/>
        <v>★★</v>
      </c>
      <c r="C66" s="655"/>
      <c r="D66" s="656"/>
      <c r="E66" s="231">
        <v>8.64</v>
      </c>
      <c r="F66" s="231">
        <v>7.17</v>
      </c>
      <c r="G66" s="167">
        <f t="shared" si="0"/>
        <v>-1.4700000000000006</v>
      </c>
      <c r="H66" s="660"/>
      <c r="I66" s="661"/>
      <c r="J66" s="661"/>
      <c r="K66" s="661"/>
      <c r="L66" s="662"/>
      <c r="M66" s="447"/>
      <c r="N66" s="304"/>
      <c r="O66" s="156" t="s">
        <v>105</v>
      </c>
    </row>
    <row r="67" spans="1:18" ht="61.2" customHeight="1" thickBot="1">
      <c r="A67" s="294" t="s">
        <v>106</v>
      </c>
      <c r="B67" s="654" t="str">
        <f t="shared" si="1"/>
        <v>☆☆</v>
      </c>
      <c r="C67" s="655"/>
      <c r="D67" s="656"/>
      <c r="E67" s="75">
        <v>4.72</v>
      </c>
      <c r="F67" s="231">
        <v>6.53</v>
      </c>
      <c r="G67" s="167">
        <f t="shared" si="0"/>
        <v>1.8100000000000005</v>
      </c>
      <c r="H67" s="657" t="s">
        <v>256</v>
      </c>
      <c r="I67" s="658"/>
      <c r="J67" s="658"/>
      <c r="K67" s="658"/>
      <c r="L67" s="659"/>
      <c r="M67" s="588" t="s">
        <v>255</v>
      </c>
      <c r="N67" s="589">
        <v>45623</v>
      </c>
      <c r="O67" s="156" t="s">
        <v>106</v>
      </c>
    </row>
    <row r="68" spans="1:18" ht="61.2" customHeight="1" thickBot="1">
      <c r="A68" s="302" t="s">
        <v>107</v>
      </c>
      <c r="B68" s="654" t="str">
        <f t="shared" si="1"/>
        <v>★</v>
      </c>
      <c r="C68" s="655"/>
      <c r="D68" s="656"/>
      <c r="E68" s="75">
        <v>3.25</v>
      </c>
      <c r="F68" s="191">
        <v>2.96</v>
      </c>
      <c r="G68" s="167">
        <f t="shared" si="0"/>
        <v>-0.29000000000000004</v>
      </c>
      <c r="H68" s="650"/>
      <c r="I68" s="651"/>
      <c r="J68" s="651"/>
      <c r="K68" s="651"/>
      <c r="L68" s="652"/>
      <c r="M68" s="292"/>
      <c r="N68" s="293"/>
      <c r="O68" s="156" t="s">
        <v>107</v>
      </c>
    </row>
    <row r="69" spans="1:18" ht="61.2" customHeight="1" thickBot="1">
      <c r="A69" s="296" t="s">
        <v>108</v>
      </c>
      <c r="B69" s="654" t="str">
        <f t="shared" ref="B69:B70" si="2">IF(G69&gt;5,"☆☆☆☆",IF(AND(G69&gt;=2.39,G69&lt;5),"☆☆☆",IF(AND(G69&gt;=1.39,G69&lt;2.4),"☆☆",IF(AND(G69&gt;0,G69&lt;1.4),"☆",IF(AND(G69&gt;=-1.39,G69&lt;0),"★",IF(AND(G69&gt;=-2.39,G69&lt;-1.4),"★★",IF(AND(G69&gt;=-3.39,G69&lt;-2.4),"★★★")))))))</f>
        <v>★</v>
      </c>
      <c r="C69" s="655"/>
      <c r="D69" s="656"/>
      <c r="E69" s="237">
        <v>1.53</v>
      </c>
      <c r="F69" s="237">
        <v>1.44</v>
      </c>
      <c r="G69" s="167">
        <f t="shared" si="0"/>
        <v>-9.000000000000008E-2</v>
      </c>
      <c r="H69" s="660" t="s">
        <v>41</v>
      </c>
      <c r="I69" s="661"/>
      <c r="J69" s="661"/>
      <c r="K69" s="661"/>
      <c r="L69" s="662"/>
      <c r="M69" s="292"/>
      <c r="N69" s="293"/>
      <c r="O69" s="156" t="s">
        <v>108</v>
      </c>
    </row>
    <row r="70" spans="1:18" ht="61.2" customHeight="1" thickBot="1">
      <c r="A70" s="305" t="s">
        <v>109</v>
      </c>
      <c r="B70" s="654" t="str">
        <f t="shared" si="2"/>
        <v>★</v>
      </c>
      <c r="C70" s="655"/>
      <c r="D70" s="656"/>
      <c r="E70" s="75">
        <v>3.18</v>
      </c>
      <c r="F70" s="75">
        <v>3.08</v>
      </c>
      <c r="G70" s="167">
        <f t="shared" si="0"/>
        <v>-0.10000000000000009</v>
      </c>
      <c r="H70" s="650"/>
      <c r="I70" s="651"/>
      <c r="J70" s="651"/>
      <c r="K70" s="651"/>
      <c r="L70" s="652"/>
      <c r="M70" s="306"/>
      <c r="N70" s="293"/>
      <c r="O70" s="156"/>
    </row>
    <row r="71" spans="1:18" ht="42.75" customHeight="1" thickBot="1">
      <c r="A71" s="127"/>
      <c r="B71" s="127"/>
      <c r="C71" s="127"/>
      <c r="D71" s="127"/>
      <c r="E71" s="696"/>
      <c r="F71" s="696"/>
      <c r="G71" s="696"/>
      <c r="H71" s="696"/>
      <c r="I71" s="696"/>
      <c r="J71" s="696"/>
      <c r="K71" s="696"/>
      <c r="L71" s="696"/>
      <c r="M71" s="37">
        <f>COUNTIF(E24:E70,"&gt;=10")</f>
        <v>0</v>
      </c>
      <c r="N71" s="37">
        <f>COUNTIF(F24:F70,"&gt;=10")</f>
        <v>0</v>
      </c>
      <c r="O71" s="37" t="s">
        <v>3</v>
      </c>
    </row>
    <row r="72" spans="1:18" ht="36.75" customHeight="1" thickBot="1">
      <c r="A72" s="307" t="s">
        <v>17</v>
      </c>
      <c r="B72" s="308"/>
      <c r="C72" s="309"/>
      <c r="D72" s="309"/>
      <c r="E72" s="697" t="s">
        <v>110</v>
      </c>
      <c r="F72" s="697"/>
      <c r="G72" s="697"/>
      <c r="H72" s="698" t="s">
        <v>111</v>
      </c>
      <c r="I72" s="699"/>
      <c r="J72" s="308"/>
      <c r="K72" s="310"/>
      <c r="L72" s="310"/>
      <c r="M72" s="311"/>
      <c r="N72" s="312"/>
    </row>
    <row r="73" spans="1:18" ht="36.75" customHeight="1" thickBot="1">
      <c r="A73" s="49"/>
      <c r="B73" s="128"/>
      <c r="C73" s="702" t="s">
        <v>112</v>
      </c>
      <c r="D73" s="703"/>
      <c r="E73" s="703"/>
      <c r="F73" s="704"/>
      <c r="G73" s="313">
        <f>+F70</f>
        <v>3.08</v>
      </c>
      <c r="H73" s="314" t="s">
        <v>113</v>
      </c>
      <c r="I73" s="700">
        <f>+G70</f>
        <v>-0.10000000000000009</v>
      </c>
      <c r="J73" s="701"/>
      <c r="K73" s="129"/>
      <c r="L73" s="129"/>
      <c r="M73" s="130"/>
      <c r="N73" s="50"/>
    </row>
    <row r="74" spans="1:18" ht="36.75" customHeight="1" thickBot="1">
      <c r="A74" s="49"/>
      <c r="B74" s="128"/>
      <c r="C74" s="666" t="s">
        <v>114</v>
      </c>
      <c r="D74" s="667"/>
      <c r="E74" s="667"/>
      <c r="F74" s="668"/>
      <c r="G74" s="315">
        <f>+F35</f>
        <v>3.26</v>
      </c>
      <c r="H74" s="316" t="s">
        <v>115</v>
      </c>
      <c r="I74" s="669">
        <f>+G35</f>
        <v>-0.42000000000000037</v>
      </c>
      <c r="J74" s="670"/>
      <c r="K74" s="129"/>
      <c r="L74" s="129"/>
      <c r="M74" s="130"/>
      <c r="N74" s="50"/>
      <c r="R74" s="317" t="s">
        <v>17</v>
      </c>
    </row>
    <row r="75" spans="1:18" ht="36.75" customHeight="1" thickBot="1">
      <c r="A75" s="49"/>
      <c r="B75" s="128"/>
      <c r="C75" s="671" t="s">
        <v>116</v>
      </c>
      <c r="D75" s="672"/>
      <c r="E75" s="672"/>
      <c r="F75" s="318" t="str">
        <f>VLOOKUP(G75,F:P,10,0)</f>
        <v>大分県</v>
      </c>
      <c r="G75" s="319">
        <f>MAX(F23:F69)</f>
        <v>7.17</v>
      </c>
      <c r="H75" s="673" t="s">
        <v>117</v>
      </c>
      <c r="I75" s="674"/>
      <c r="J75" s="674"/>
      <c r="K75" s="320">
        <f>+N71</f>
        <v>0</v>
      </c>
      <c r="L75" s="321" t="s">
        <v>118</v>
      </c>
      <c r="M75" s="322">
        <f>N71-M71</f>
        <v>0</v>
      </c>
      <c r="N75" s="50"/>
      <c r="R75" s="146"/>
    </row>
    <row r="76" spans="1:18" ht="36.75" customHeight="1" thickBot="1">
      <c r="A76" s="51"/>
      <c r="B76" s="52"/>
      <c r="C76" s="52"/>
      <c r="D76" s="52"/>
      <c r="E76" s="52"/>
      <c r="F76" s="52"/>
      <c r="G76" s="52"/>
      <c r="H76" s="52"/>
      <c r="I76" s="52"/>
      <c r="J76" s="52"/>
      <c r="K76" s="53"/>
      <c r="L76" s="53"/>
      <c r="M76" s="54"/>
      <c r="N76" s="55"/>
      <c r="R76" s="146"/>
    </row>
    <row r="77" spans="1:18" ht="30.75" customHeight="1">
      <c r="A77" s="66"/>
      <c r="B77" s="66"/>
      <c r="C77" s="66"/>
      <c r="D77" s="66"/>
      <c r="E77" s="66"/>
      <c r="F77" s="66"/>
      <c r="G77" s="66"/>
      <c r="H77" s="66"/>
      <c r="I77" s="66"/>
      <c r="J77" s="66"/>
      <c r="K77" s="131"/>
      <c r="L77" s="131"/>
      <c r="M77" s="132"/>
      <c r="N77" s="133"/>
      <c r="R77" s="147"/>
    </row>
    <row r="78" spans="1:18" ht="30.75" customHeight="1" thickBot="1">
      <c r="A78" s="134"/>
      <c r="B78" s="134"/>
      <c r="C78" s="134"/>
      <c r="D78" s="134"/>
      <c r="E78" s="134"/>
      <c r="F78" s="134"/>
      <c r="G78" s="134"/>
      <c r="H78" s="134"/>
      <c r="I78" s="134"/>
      <c r="J78" s="134"/>
      <c r="K78" s="135"/>
      <c r="L78" s="135"/>
      <c r="M78" s="255"/>
      <c r="N78" s="134"/>
    </row>
    <row r="79" spans="1:18" ht="24.75" customHeight="1" thickTop="1">
      <c r="A79" s="675">
        <v>1</v>
      </c>
      <c r="B79" s="678" t="s">
        <v>119</v>
      </c>
      <c r="C79" s="679"/>
      <c r="D79" s="679"/>
      <c r="E79" s="679"/>
      <c r="F79" s="680"/>
      <c r="G79" s="687" t="s">
        <v>120</v>
      </c>
      <c r="H79" s="688"/>
      <c r="I79" s="688"/>
      <c r="J79" s="688"/>
      <c r="K79" s="688"/>
      <c r="L79" s="688"/>
      <c r="M79" s="688"/>
      <c r="N79" s="689"/>
    </row>
    <row r="80" spans="1:18" ht="24.75" customHeight="1">
      <c r="A80" s="676"/>
      <c r="B80" s="681"/>
      <c r="C80" s="682"/>
      <c r="D80" s="682"/>
      <c r="E80" s="682"/>
      <c r="F80" s="683"/>
      <c r="G80" s="690"/>
      <c r="H80" s="691"/>
      <c r="I80" s="691"/>
      <c r="J80" s="691"/>
      <c r="K80" s="691"/>
      <c r="L80" s="691"/>
      <c r="M80" s="691"/>
      <c r="N80" s="692"/>
      <c r="O80" s="136" t="s">
        <v>3</v>
      </c>
      <c r="P80" s="136"/>
    </row>
    <row r="81" spans="1:16" ht="24.75" customHeight="1">
      <c r="A81" s="676"/>
      <c r="B81" s="681"/>
      <c r="C81" s="682"/>
      <c r="D81" s="682"/>
      <c r="E81" s="682"/>
      <c r="F81" s="683"/>
      <c r="G81" s="690"/>
      <c r="H81" s="691"/>
      <c r="I81" s="691"/>
      <c r="J81" s="691"/>
      <c r="K81" s="691"/>
      <c r="L81" s="691"/>
      <c r="M81" s="691"/>
      <c r="N81" s="692"/>
      <c r="O81" s="136" t="s">
        <v>17</v>
      </c>
      <c r="P81" s="136" t="s">
        <v>121</v>
      </c>
    </row>
    <row r="82" spans="1:16" ht="24.75" customHeight="1">
      <c r="A82" s="676"/>
      <c r="B82" s="681"/>
      <c r="C82" s="682"/>
      <c r="D82" s="682"/>
      <c r="E82" s="682"/>
      <c r="F82" s="683"/>
      <c r="G82" s="690"/>
      <c r="H82" s="691"/>
      <c r="I82" s="691"/>
      <c r="J82" s="691"/>
      <c r="K82" s="691"/>
      <c r="L82" s="691"/>
      <c r="M82" s="691"/>
      <c r="N82" s="692"/>
      <c r="O82" s="137"/>
      <c r="P82" s="136"/>
    </row>
    <row r="83" spans="1:16" ht="46.2" customHeight="1" thickBot="1">
      <c r="A83" s="677"/>
      <c r="B83" s="684"/>
      <c r="C83" s="685"/>
      <c r="D83" s="685"/>
      <c r="E83" s="685"/>
      <c r="F83" s="686"/>
      <c r="G83" s="693"/>
      <c r="H83" s="694"/>
      <c r="I83" s="694"/>
      <c r="J83" s="694"/>
      <c r="K83" s="694"/>
      <c r="L83" s="694"/>
      <c r="M83" s="694"/>
      <c r="N83" s="69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59:L59"/>
    <mergeCell ref="H60:L60"/>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s>
  <phoneticPr fontId="83"/>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25"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5D525-BE44-4F63-98B8-DBB53A9A380A}">
  <dimension ref="A1:W41"/>
  <sheetViews>
    <sheetView view="pageBreakPreview" zoomScaleNormal="100" zoomScaleSheetLayoutView="100" workbookViewId="0">
      <selection activeCell="N45" sqref="N45"/>
    </sheetView>
  </sheetViews>
  <sheetFormatPr defaultRowHeight="13.2"/>
  <cols>
    <col min="2" max="2" width="36.109375" customWidth="1"/>
    <col min="3" max="3" width="13" customWidth="1"/>
    <col min="4" max="4" width="18.88671875" style="549" customWidth="1"/>
    <col min="5" max="5" width="16" customWidth="1"/>
    <col min="6" max="6" width="3" customWidth="1"/>
    <col min="7" max="7" width="14.44140625" customWidth="1"/>
    <col min="8" max="8" width="15.44140625" customWidth="1"/>
    <col min="9" max="9" width="13.109375" customWidth="1"/>
    <col min="10" max="10" width="3.33203125" customWidth="1"/>
    <col min="11" max="11" width="3.88671875" customWidth="1"/>
  </cols>
  <sheetData>
    <row r="1" spans="1:23" ht="13.8" thickBot="1">
      <c r="A1" s="508"/>
      <c r="B1" s="508"/>
      <c r="C1" s="508"/>
      <c r="D1" s="546"/>
      <c r="E1" s="508"/>
      <c r="F1" s="508"/>
      <c r="G1" s="508"/>
      <c r="H1" s="508"/>
      <c r="I1" s="508"/>
      <c r="J1" s="508"/>
      <c r="K1" s="508"/>
      <c r="L1" s="508"/>
      <c r="M1" s="508"/>
      <c r="N1" s="508"/>
      <c r="O1" s="508"/>
      <c r="P1" s="508"/>
      <c r="Q1" s="508"/>
      <c r="R1" s="508"/>
      <c r="S1" s="508"/>
      <c r="T1" s="508"/>
      <c r="U1" s="508"/>
      <c r="V1" s="508"/>
      <c r="W1" s="508"/>
    </row>
    <row r="2" spans="1:23" ht="24" thickBot="1">
      <c r="A2" s="508"/>
      <c r="B2" s="744" t="s">
        <v>421</v>
      </c>
      <c r="C2" s="745"/>
      <c r="D2" s="746"/>
      <c r="E2" s="571" t="s">
        <v>228</v>
      </c>
      <c r="F2" s="508"/>
      <c r="G2" s="508"/>
      <c r="H2" s="508"/>
      <c r="I2" s="508"/>
      <c r="J2" s="508"/>
      <c r="K2" s="508"/>
      <c r="L2" s="508"/>
      <c r="M2" s="508"/>
      <c r="N2" s="508"/>
      <c r="O2" s="508"/>
      <c r="P2" s="508"/>
      <c r="Q2" s="508"/>
      <c r="R2" s="508"/>
      <c r="S2" s="508"/>
      <c r="T2" s="508"/>
      <c r="U2" s="508"/>
      <c r="V2" s="508"/>
      <c r="W2" s="508"/>
    </row>
    <row r="3" spans="1:23" ht="13.8" thickBot="1">
      <c r="A3" s="508"/>
      <c r="B3" s="747"/>
      <c r="C3" s="747"/>
      <c r="D3" s="747"/>
      <c r="E3" s="748"/>
      <c r="F3" s="748"/>
      <c r="G3" s="748"/>
      <c r="H3" s="748"/>
      <c r="I3" s="748"/>
      <c r="J3" s="748"/>
      <c r="K3" s="748"/>
      <c r="L3" s="508"/>
      <c r="M3" s="508"/>
      <c r="N3" s="508"/>
      <c r="O3" s="508"/>
      <c r="P3" s="508"/>
      <c r="Q3" s="508"/>
      <c r="R3" s="508"/>
      <c r="S3" s="508"/>
      <c r="T3" s="508"/>
      <c r="U3" s="508"/>
      <c r="V3" s="508"/>
      <c r="W3" s="508"/>
    </row>
    <row r="4" spans="1:23" ht="13.8" thickTop="1">
      <c r="A4" s="508"/>
      <c r="B4" s="572"/>
      <c r="C4" s="548"/>
      <c r="D4" s="547"/>
      <c r="E4" s="548"/>
      <c r="F4" s="548"/>
      <c r="G4" s="573"/>
      <c r="H4" s="508"/>
      <c r="I4" s="508"/>
      <c r="J4" s="508"/>
      <c r="K4" s="508"/>
    </row>
    <row r="5" spans="1:23" ht="14.4">
      <c r="A5" s="508"/>
      <c r="B5" s="617" t="s">
        <v>422</v>
      </c>
      <c r="C5" s="618"/>
      <c r="D5" s="619"/>
      <c r="E5" s="618"/>
      <c r="F5" s="587"/>
      <c r="G5" s="620"/>
      <c r="H5" s="508"/>
      <c r="I5" s="508"/>
      <c r="J5" s="508"/>
      <c r="K5" s="508"/>
    </row>
    <row r="6" spans="1:23" ht="14.4">
      <c r="A6" s="508"/>
      <c r="B6" s="621" t="s">
        <v>423</v>
      </c>
      <c r="C6" s="618"/>
      <c r="D6" s="619"/>
      <c r="E6" s="618"/>
      <c r="F6" s="587"/>
      <c r="G6" s="620"/>
      <c r="H6" s="508"/>
      <c r="I6" s="508"/>
      <c r="J6" s="508"/>
      <c r="K6" s="508"/>
    </row>
    <row r="7" spans="1:23">
      <c r="A7" s="508"/>
      <c r="B7" s="622"/>
      <c r="C7" s="587"/>
      <c r="D7" s="623"/>
      <c r="E7" s="587"/>
      <c r="F7" s="587"/>
      <c r="G7" s="620"/>
      <c r="H7" s="508"/>
      <c r="I7" s="508"/>
      <c r="J7" s="508"/>
      <c r="K7" s="508"/>
    </row>
    <row r="8" spans="1:23">
      <c r="A8" s="508"/>
      <c r="B8" s="575"/>
      <c r="C8" s="508"/>
      <c r="D8" s="546"/>
      <c r="E8" s="508"/>
      <c r="F8" s="508"/>
      <c r="G8" s="574"/>
      <c r="H8" s="508"/>
      <c r="I8" s="508"/>
      <c r="J8" s="508"/>
      <c r="K8" s="508"/>
    </row>
    <row r="9" spans="1:23" ht="16.2">
      <c r="A9" s="508"/>
      <c r="B9" s="624" t="s">
        <v>424</v>
      </c>
      <c r="C9" s="625"/>
      <c r="D9" s="626"/>
      <c r="E9" s="625"/>
      <c r="F9" s="625"/>
      <c r="G9" s="627"/>
      <c r="H9" s="508"/>
      <c r="I9" s="508"/>
      <c r="J9" s="508"/>
      <c r="K9" s="508"/>
    </row>
    <row r="10" spans="1:23">
      <c r="A10" s="508"/>
      <c r="B10" s="628"/>
      <c r="C10" s="625"/>
      <c r="D10" s="626"/>
      <c r="E10" s="625"/>
      <c r="F10" s="625"/>
      <c r="G10" s="627"/>
      <c r="H10" s="508"/>
      <c r="I10" s="508"/>
      <c r="J10" s="508"/>
      <c r="K10" s="508"/>
    </row>
    <row r="11" spans="1:23" ht="13.8" thickBot="1">
      <c r="A11" s="508"/>
      <c r="B11" s="576"/>
      <c r="C11" s="577"/>
      <c r="D11" s="578"/>
      <c r="E11" s="577"/>
      <c r="F11" s="577"/>
      <c r="G11" s="579"/>
      <c r="H11" s="508"/>
      <c r="I11" s="508"/>
      <c r="J11" s="508"/>
      <c r="K11" s="508"/>
    </row>
    <row r="12" spans="1:23">
      <c r="A12" s="508"/>
      <c r="B12" s="508"/>
      <c r="C12" s="508"/>
      <c r="D12" s="546"/>
      <c r="E12" s="508"/>
      <c r="F12" s="508"/>
      <c r="G12" s="508"/>
      <c r="H12" s="508"/>
      <c r="I12" s="508"/>
      <c r="J12" s="508"/>
      <c r="K12" s="508"/>
    </row>
    <row r="13" spans="1:23">
      <c r="C13" s="508"/>
      <c r="D13" s="546"/>
      <c r="E13" s="508"/>
      <c r="F13" s="508"/>
      <c r="G13" s="508"/>
      <c r="H13" s="508"/>
      <c r="I13" s="508"/>
      <c r="J13" s="508"/>
      <c r="K13" s="508"/>
    </row>
    <row r="14" spans="1:23">
      <c r="A14" s="508"/>
      <c r="B14" s="508"/>
      <c r="C14" s="508"/>
      <c r="D14" s="546"/>
      <c r="E14" s="508"/>
      <c r="F14" s="508"/>
      <c r="G14" s="508"/>
      <c r="H14" s="508"/>
      <c r="I14" s="508"/>
      <c r="J14" s="508"/>
      <c r="K14" s="508"/>
    </row>
    <row r="15" spans="1:23">
      <c r="A15" s="508"/>
      <c r="B15" s="508"/>
      <c r="C15" s="508"/>
      <c r="D15" s="546"/>
      <c r="E15" s="508"/>
      <c r="F15" s="508"/>
      <c r="G15" s="508"/>
      <c r="H15" s="508"/>
      <c r="I15" s="508"/>
      <c r="J15" s="508"/>
      <c r="K15" s="508"/>
    </row>
    <row r="16" spans="1:23">
      <c r="A16" s="508"/>
      <c r="B16" s="508" t="s">
        <v>3</v>
      </c>
      <c r="C16" s="508" t="s">
        <v>17</v>
      </c>
      <c r="D16" s="546" t="s">
        <v>17</v>
      </c>
      <c r="E16" s="508"/>
      <c r="F16" s="508"/>
      <c r="G16" s="508" t="s">
        <v>17</v>
      </c>
      <c r="H16" s="508"/>
      <c r="I16" s="508"/>
      <c r="J16" s="508"/>
      <c r="K16" s="508"/>
    </row>
    <row r="17" spans="1:11">
      <c r="A17" s="508"/>
      <c r="B17" s="508"/>
      <c r="C17" s="508"/>
      <c r="D17" s="546"/>
      <c r="E17" s="508"/>
      <c r="F17" s="508"/>
      <c r="G17" s="508"/>
      <c r="H17" s="508"/>
      <c r="I17" s="508"/>
      <c r="J17" s="508"/>
      <c r="K17" s="508"/>
    </row>
    <row r="18" spans="1:11">
      <c r="A18" s="508"/>
      <c r="B18" s="508"/>
      <c r="C18" s="508"/>
      <c r="D18" s="546"/>
      <c r="E18" s="508"/>
      <c r="F18" s="508"/>
      <c r="G18" s="508"/>
      <c r="H18" s="508"/>
      <c r="I18" s="508"/>
      <c r="J18" s="508"/>
      <c r="K18" s="508"/>
    </row>
    <row r="19" spans="1:11">
      <c r="A19" s="508"/>
      <c r="B19" s="508"/>
      <c r="C19" s="508"/>
      <c r="D19" s="546"/>
      <c r="E19" s="508"/>
      <c r="F19" s="508"/>
      <c r="G19" s="629"/>
      <c r="H19" s="630"/>
      <c r="I19" s="630"/>
      <c r="J19" s="508"/>
      <c r="K19" s="508"/>
    </row>
    <row r="20" spans="1:11">
      <c r="A20" s="508"/>
      <c r="B20" s="508"/>
      <c r="C20" s="508"/>
      <c r="D20" s="546"/>
      <c r="E20" s="508"/>
      <c r="F20" s="546"/>
      <c r="G20" s="508"/>
      <c r="H20" s="631"/>
      <c r="I20" s="508"/>
      <c r="J20" s="508"/>
      <c r="K20" s="508"/>
    </row>
    <row r="21" spans="1:11">
      <c r="A21" s="508"/>
      <c r="B21" s="508"/>
      <c r="C21" s="508"/>
      <c r="D21" s="546"/>
      <c r="E21" s="508"/>
      <c r="F21" s="546"/>
      <c r="G21" s="508"/>
      <c r="H21" s="632"/>
      <c r="I21" s="508"/>
      <c r="J21" s="508"/>
      <c r="K21" s="508"/>
    </row>
    <row r="22" spans="1:11">
      <c r="A22" s="508"/>
      <c r="B22" s="508"/>
      <c r="C22" s="508"/>
      <c r="D22" s="546"/>
      <c r="E22" s="508"/>
      <c r="F22" s="546"/>
      <c r="G22" s="508"/>
      <c r="H22" s="508"/>
      <c r="I22" s="508"/>
      <c r="J22" s="508"/>
      <c r="K22" s="508"/>
    </row>
    <row r="23" spans="1:11">
      <c r="A23" s="508"/>
      <c r="B23" s="508"/>
      <c r="C23" s="508"/>
      <c r="D23" s="546"/>
      <c r="E23" s="508"/>
      <c r="F23" s="546"/>
      <c r="G23" s="508"/>
      <c r="H23" s="508"/>
      <c r="I23" s="508"/>
      <c r="J23" s="508"/>
      <c r="K23" s="508"/>
    </row>
    <row r="24" spans="1:11">
      <c r="A24" s="508"/>
      <c r="B24" s="508"/>
      <c r="C24" s="508"/>
      <c r="D24" s="546"/>
      <c r="E24" s="508"/>
      <c r="F24" s="546"/>
      <c r="G24" s="508"/>
      <c r="H24" s="508"/>
      <c r="I24" s="508"/>
      <c r="J24" s="508"/>
      <c r="K24" s="508"/>
    </row>
    <row r="25" spans="1:11">
      <c r="A25" s="508"/>
      <c r="B25" s="508"/>
      <c r="C25" s="508"/>
      <c r="D25" s="546"/>
      <c r="E25" s="508"/>
      <c r="F25" s="546"/>
      <c r="G25" s="633"/>
      <c r="H25" s="508"/>
      <c r="I25" s="631"/>
      <c r="J25" s="508"/>
      <c r="K25" s="508"/>
    </row>
    <row r="26" spans="1:11">
      <c r="A26" s="508"/>
      <c r="B26" s="508"/>
      <c r="C26" s="508"/>
      <c r="D26" s="546"/>
      <c r="E26" s="508"/>
      <c r="F26" s="508"/>
      <c r="G26" s="508"/>
      <c r="H26" s="508"/>
      <c r="I26" s="508"/>
      <c r="J26" s="508"/>
      <c r="K26" s="508"/>
    </row>
    <row r="27" spans="1:11">
      <c r="A27" s="508"/>
      <c r="B27" s="508"/>
      <c r="C27" s="508"/>
      <c r="D27" s="546"/>
      <c r="E27" s="508"/>
      <c r="F27" s="508"/>
      <c r="G27" s="508"/>
      <c r="H27" s="508"/>
      <c r="I27" s="508"/>
      <c r="J27" s="508"/>
      <c r="K27" s="508"/>
    </row>
    <row r="28" spans="1:11">
      <c r="A28" s="508"/>
      <c r="B28" s="508"/>
      <c r="C28" s="508"/>
      <c r="D28" s="546"/>
      <c r="E28" s="508"/>
      <c r="F28" s="508"/>
      <c r="G28" s="580"/>
      <c r="H28" s="508"/>
      <c r="I28" s="580"/>
      <c r="J28" s="580"/>
      <c r="K28" s="508"/>
    </row>
    <row r="29" spans="1:11">
      <c r="A29" s="508"/>
      <c r="B29" s="508"/>
      <c r="C29" s="508"/>
      <c r="D29" s="546"/>
      <c r="E29" s="508"/>
      <c r="F29" s="508"/>
      <c r="G29" s="508"/>
      <c r="H29" s="546"/>
      <c r="I29" s="508"/>
      <c r="J29" s="508"/>
      <c r="K29" s="508"/>
    </row>
    <row r="30" spans="1:11" ht="14.4">
      <c r="A30" s="508"/>
      <c r="B30" s="508"/>
      <c r="C30" s="508"/>
      <c r="D30" s="581"/>
      <c r="E30" s="508"/>
      <c r="F30" s="508"/>
      <c r="G30" s="508"/>
      <c r="H30" s="508"/>
      <c r="I30" s="508"/>
      <c r="J30" s="508"/>
      <c r="K30" s="508"/>
    </row>
    <row r="31" spans="1:11">
      <c r="A31" s="508"/>
      <c r="B31" s="508"/>
      <c r="C31" s="508"/>
      <c r="D31" s="546"/>
      <c r="E31" s="508"/>
      <c r="F31" s="508"/>
      <c r="G31" s="508"/>
      <c r="H31" s="634"/>
      <c r="I31" s="508"/>
      <c r="J31" s="508"/>
      <c r="K31" s="508"/>
    </row>
    <row r="32" spans="1:11">
      <c r="A32" s="508"/>
      <c r="B32" s="508"/>
      <c r="C32" s="508"/>
      <c r="D32" s="546"/>
      <c r="E32" s="508"/>
      <c r="F32" s="508"/>
      <c r="G32" s="546"/>
      <c r="H32" s="508"/>
      <c r="I32" s="508"/>
      <c r="J32" s="508"/>
      <c r="K32" s="508"/>
    </row>
    <row r="33" spans="1:11">
      <c r="A33" s="508"/>
      <c r="B33" s="508"/>
      <c r="C33" s="508"/>
      <c r="D33" s="546"/>
      <c r="E33" s="508"/>
      <c r="F33" s="508"/>
      <c r="G33" s="508"/>
      <c r="H33" s="508"/>
      <c r="I33" s="508"/>
      <c r="J33" s="508"/>
      <c r="K33" s="508"/>
    </row>
    <row r="34" spans="1:11" ht="14.4">
      <c r="A34" s="508"/>
      <c r="B34" s="508"/>
      <c r="C34" s="508"/>
      <c r="D34" s="581"/>
      <c r="E34" s="635"/>
      <c r="F34" s="508"/>
      <c r="G34" s="582"/>
      <c r="H34" s="508"/>
      <c r="I34" s="508"/>
      <c r="J34" s="508"/>
      <c r="K34" s="508"/>
    </row>
    <row r="35" spans="1:11">
      <c r="A35" s="508"/>
      <c r="B35" s="508"/>
      <c r="C35" s="508"/>
      <c r="D35" s="546"/>
      <c r="E35" s="508"/>
      <c r="F35" s="508"/>
      <c r="G35" s="583"/>
      <c r="H35" s="508"/>
      <c r="I35" s="508"/>
      <c r="J35" s="508"/>
      <c r="K35" s="508"/>
    </row>
    <row r="36" spans="1:11">
      <c r="A36" s="508"/>
      <c r="B36" s="508"/>
      <c r="C36" s="508"/>
      <c r="D36" s="546"/>
      <c r="E36" s="508"/>
      <c r="F36" s="508"/>
      <c r="G36" s="508"/>
      <c r="H36" s="634"/>
      <c r="I36" s="508"/>
      <c r="J36" s="508"/>
      <c r="K36" s="508"/>
    </row>
    <row r="37" spans="1:11">
      <c r="A37" s="508"/>
      <c r="B37" s="508"/>
      <c r="C37" s="508"/>
      <c r="D37" s="546"/>
      <c r="E37" s="508"/>
      <c r="F37" s="508"/>
      <c r="G37" s="508"/>
      <c r="H37" s="508"/>
      <c r="I37" s="508"/>
      <c r="J37" s="508"/>
      <c r="K37" s="508"/>
    </row>
    <row r="38" spans="1:11">
      <c r="A38" s="508"/>
      <c r="B38" s="508"/>
      <c r="C38" s="584" t="s">
        <v>17</v>
      </c>
      <c r="D38" s="546"/>
      <c r="E38" s="749"/>
      <c r="F38" s="508"/>
      <c r="G38" s="508"/>
      <c r="H38" s="508"/>
      <c r="I38" s="508"/>
      <c r="J38" s="508"/>
      <c r="K38" s="508"/>
    </row>
    <row r="39" spans="1:11" ht="14.4">
      <c r="A39" s="508"/>
      <c r="B39" s="508"/>
      <c r="C39" s="508"/>
      <c r="D39" s="581"/>
      <c r="E39" s="749"/>
      <c r="F39" s="508"/>
      <c r="G39" s="508"/>
      <c r="H39" s="508"/>
      <c r="I39" s="508"/>
      <c r="J39" s="508"/>
      <c r="K39" s="508"/>
    </row>
    <row r="40" spans="1:11">
      <c r="A40" s="508"/>
      <c r="B40" s="508"/>
      <c r="C40" s="508"/>
      <c r="D40" s="546"/>
      <c r="E40" s="749"/>
      <c r="F40" s="508"/>
      <c r="G40" s="508"/>
      <c r="H40" s="634"/>
      <c r="I40" s="508"/>
      <c r="J40" s="508"/>
      <c r="K40" s="508"/>
    </row>
    <row r="41" spans="1:11">
      <c r="A41" s="508"/>
      <c r="B41" s="508"/>
      <c r="C41" s="508"/>
      <c r="D41" s="546"/>
      <c r="E41" s="508"/>
      <c r="F41" s="508"/>
      <c r="G41" s="508"/>
      <c r="H41" s="508"/>
      <c r="I41" s="508"/>
      <c r="J41" s="508"/>
      <c r="K41" s="508"/>
    </row>
  </sheetData>
  <mergeCells count="3">
    <mergeCell ref="B2:D2"/>
    <mergeCell ref="B3:K3"/>
    <mergeCell ref="E38:E40"/>
  </mergeCells>
  <phoneticPr fontId="83"/>
  <pageMargins left="0.7" right="0.7" top="0.75" bottom="0.75" header="0.3" footer="0.3"/>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62"/>
  <sheetViews>
    <sheetView showGridLines="0" view="pageBreakPreview" zoomScale="90" zoomScaleNormal="100" zoomScaleSheetLayoutView="90" workbookViewId="0">
      <selection activeCell="E4" sqref="E4"/>
    </sheetView>
  </sheetViews>
  <sheetFormatPr defaultColWidth="9" defaultRowHeight="31.2" customHeight="1"/>
  <cols>
    <col min="1" max="1" width="165.33203125" style="162" customWidth="1"/>
    <col min="2" max="2" width="11.21875" style="160" customWidth="1"/>
    <col min="3" max="3" width="22" style="160" customWidth="1"/>
    <col min="4" max="4" width="20.109375" style="161" customWidth="1"/>
    <col min="5" max="16384" width="9" style="1"/>
  </cols>
  <sheetData>
    <row r="1" spans="1:4" s="27" customFormat="1" ht="31.2" customHeight="1" thickBot="1">
      <c r="A1" s="323" t="s">
        <v>272</v>
      </c>
      <c r="B1" s="286" t="s">
        <v>122</v>
      </c>
      <c r="C1" s="98" t="s">
        <v>123</v>
      </c>
      <c r="D1" s="287" t="s">
        <v>124</v>
      </c>
    </row>
    <row r="2" spans="1:4" s="27" customFormat="1" ht="43.8" customHeight="1">
      <c r="A2" s="567" t="s">
        <v>258</v>
      </c>
      <c r="B2" s="568"/>
      <c r="C2" s="470"/>
      <c r="D2" s="472"/>
    </row>
    <row r="3" spans="1:4" s="27" customFormat="1" ht="280.2" customHeight="1">
      <c r="A3" s="475" t="s">
        <v>259</v>
      </c>
      <c r="B3" s="477" t="s">
        <v>260</v>
      </c>
      <c r="C3" s="592" t="s">
        <v>261</v>
      </c>
      <c r="D3" s="473">
        <v>45624</v>
      </c>
    </row>
    <row r="4" spans="1:4" s="27" customFormat="1" ht="30" customHeight="1" thickBot="1">
      <c r="A4" s="476" t="s">
        <v>262</v>
      </c>
      <c r="B4" s="468"/>
      <c r="C4" s="471"/>
      <c r="D4" s="474"/>
    </row>
    <row r="5" spans="1:4" s="27" customFormat="1" ht="45.6" customHeight="1">
      <c r="A5" s="256" t="s">
        <v>263</v>
      </c>
      <c r="B5" s="240"/>
      <c r="C5" s="226"/>
      <c r="D5" s="469"/>
    </row>
    <row r="6" spans="1:4" s="27" customFormat="1" ht="137.4" customHeight="1">
      <c r="A6" s="423" t="s">
        <v>265</v>
      </c>
      <c r="B6" s="276" t="s">
        <v>264</v>
      </c>
      <c r="C6" s="437" t="s">
        <v>267</v>
      </c>
      <c r="D6" s="244">
        <v>45625</v>
      </c>
    </row>
    <row r="7" spans="1:4" s="27" customFormat="1" ht="31.2" customHeight="1" thickBot="1">
      <c r="A7" s="280" t="s">
        <v>266</v>
      </c>
      <c r="B7" s="239"/>
      <c r="C7" s="226"/>
      <c r="D7" s="170"/>
    </row>
    <row r="8" spans="1:4" s="27" customFormat="1" ht="51" customHeight="1">
      <c r="A8" s="256" t="s">
        <v>373</v>
      </c>
      <c r="B8" s="240"/>
      <c r="C8" s="593"/>
      <c r="D8" s="469"/>
    </row>
    <row r="9" spans="1:4" s="27" customFormat="1" ht="187.8" customHeight="1">
      <c r="A9" s="423" t="s">
        <v>374</v>
      </c>
      <c r="B9" s="276" t="s">
        <v>376</v>
      </c>
      <c r="C9" s="437" t="s">
        <v>377</v>
      </c>
      <c r="D9" s="244">
        <v>45624</v>
      </c>
    </row>
    <row r="10" spans="1:4" s="27" customFormat="1" ht="41.4" customHeight="1" thickBot="1">
      <c r="A10" s="280" t="s">
        <v>375</v>
      </c>
      <c r="B10" s="239"/>
      <c r="C10" s="226"/>
      <c r="D10" s="170"/>
    </row>
    <row r="11" spans="1:4" s="27" customFormat="1" ht="45.6" customHeight="1" thickTop="1">
      <c r="A11" s="462" t="s">
        <v>379</v>
      </c>
      <c r="B11" s="240"/>
      <c r="C11" s="225"/>
      <c r="D11" s="171"/>
    </row>
    <row r="12" spans="1:4" s="27" customFormat="1" ht="232.2" customHeight="1">
      <c r="A12" s="423" t="s">
        <v>380</v>
      </c>
      <c r="B12" s="434" t="s">
        <v>376</v>
      </c>
      <c r="C12" s="510" t="s">
        <v>378</v>
      </c>
      <c r="D12" s="244">
        <v>45623</v>
      </c>
    </row>
    <row r="13" spans="1:4" s="27" customFormat="1" ht="35.4" customHeight="1" thickBot="1">
      <c r="A13" s="280" t="s">
        <v>381</v>
      </c>
      <c r="B13" s="239"/>
      <c r="C13" s="226"/>
      <c r="D13" s="170"/>
    </row>
    <row r="14" spans="1:4" s="27" customFormat="1" ht="54" customHeight="1" thickTop="1">
      <c r="A14" s="256" t="s">
        <v>382</v>
      </c>
      <c r="B14" s="240"/>
      <c r="C14" s="225"/>
      <c r="D14" s="171"/>
    </row>
    <row r="15" spans="1:4" s="27" customFormat="1" ht="75" customHeight="1">
      <c r="A15" s="423" t="s">
        <v>383</v>
      </c>
      <c r="B15" s="434" t="s">
        <v>384</v>
      </c>
      <c r="C15" s="437" t="s">
        <v>385</v>
      </c>
      <c r="D15" s="244">
        <v>45622</v>
      </c>
    </row>
    <row r="16" spans="1:4" s="27" customFormat="1" ht="39" customHeight="1" thickBot="1">
      <c r="A16" s="280" t="s">
        <v>386</v>
      </c>
      <c r="B16" s="239"/>
      <c r="C16" s="226"/>
      <c r="D16" s="170"/>
    </row>
    <row r="17" spans="1:19" s="27" customFormat="1" ht="44.4" customHeight="1" thickTop="1">
      <c r="A17" s="256" t="s">
        <v>388</v>
      </c>
      <c r="B17" s="240"/>
      <c r="C17" s="225"/>
      <c r="D17" s="171"/>
    </row>
    <row r="18" spans="1:19" s="27" customFormat="1" ht="237" customHeight="1">
      <c r="A18" s="564" t="s">
        <v>389</v>
      </c>
      <c r="B18" s="434" t="s">
        <v>390</v>
      </c>
      <c r="C18" s="613" t="s">
        <v>387</v>
      </c>
      <c r="D18" s="244">
        <v>45623</v>
      </c>
    </row>
    <row r="19" spans="1:19" s="27" customFormat="1" ht="31.2" customHeight="1" thickBot="1">
      <c r="A19" s="565" t="s">
        <v>391</v>
      </c>
      <c r="B19" s="466"/>
      <c r="C19" s="467"/>
      <c r="D19" s="170"/>
    </row>
    <row r="20" spans="1:19" s="27" customFormat="1" ht="40.950000000000003" customHeight="1">
      <c r="A20" s="438" t="s">
        <v>392</v>
      </c>
      <c r="B20" s="236"/>
      <c r="C20" s="763" t="s">
        <v>396</v>
      </c>
      <c r="D20" s="756">
        <v>45623</v>
      </c>
      <c r="S20" s="243"/>
    </row>
    <row r="21" spans="1:19" s="27" customFormat="1" ht="74.400000000000006" customHeight="1">
      <c r="A21" s="435" t="s">
        <v>394</v>
      </c>
      <c r="B21" s="511" t="s">
        <v>393</v>
      </c>
      <c r="C21" s="763"/>
      <c r="D21" s="756"/>
      <c r="S21" s="243"/>
    </row>
    <row r="22" spans="1:19" s="27" customFormat="1" ht="30.6" customHeight="1" thickBot="1">
      <c r="A22" s="566" t="s">
        <v>395</v>
      </c>
      <c r="B22" s="97"/>
      <c r="C22" s="764"/>
      <c r="D22" s="757"/>
    </row>
    <row r="23" spans="1:19" s="27" customFormat="1" ht="40.950000000000003" customHeight="1" thickTop="1">
      <c r="A23" s="512" t="s">
        <v>397</v>
      </c>
      <c r="B23" s="765" t="s">
        <v>393</v>
      </c>
      <c r="C23" s="760" t="s">
        <v>400</v>
      </c>
      <c r="D23" s="171"/>
    </row>
    <row r="24" spans="1:19" s="27" customFormat="1" ht="161.4" customHeight="1">
      <c r="A24" s="282" t="s">
        <v>398</v>
      </c>
      <c r="B24" s="766"/>
      <c r="C24" s="761"/>
      <c r="D24" s="244">
        <v>45621</v>
      </c>
    </row>
    <row r="25" spans="1:19" s="27" customFormat="1" ht="31.2" customHeight="1" thickBot="1">
      <c r="A25" s="283" t="s">
        <v>399</v>
      </c>
      <c r="B25" s="767"/>
      <c r="C25" s="762"/>
      <c r="D25" s="170"/>
    </row>
    <row r="26" spans="1:19" s="27" customFormat="1" ht="40.799999999999997" customHeight="1" thickTop="1">
      <c r="A26" s="324" t="s">
        <v>407</v>
      </c>
      <c r="B26" s="754" t="s">
        <v>406</v>
      </c>
      <c r="C26" s="752" t="s">
        <v>408</v>
      </c>
      <c r="D26" s="750">
        <v>45622</v>
      </c>
    </row>
    <row r="27" spans="1:19" s="93" customFormat="1" ht="144" customHeight="1">
      <c r="A27" s="564" t="s">
        <v>405</v>
      </c>
      <c r="B27" s="755"/>
      <c r="C27" s="753"/>
      <c r="D27" s="751"/>
    </row>
    <row r="28" spans="1:19" s="27" customFormat="1" ht="31.2" customHeight="1" thickBot="1">
      <c r="A28" s="460" t="s">
        <v>409</v>
      </c>
      <c r="B28" s="457"/>
      <c r="C28" s="458"/>
      <c r="D28" s="459"/>
    </row>
    <row r="29" spans="1:19" s="27" customFormat="1" ht="43.95" customHeight="1" thickTop="1">
      <c r="A29" s="324" t="s">
        <v>410</v>
      </c>
      <c r="B29" s="754" t="s">
        <v>406</v>
      </c>
      <c r="C29" s="752" t="s">
        <v>411</v>
      </c>
      <c r="D29" s="750">
        <v>45622</v>
      </c>
    </row>
    <row r="30" spans="1:19" s="27" customFormat="1" ht="144" customHeight="1">
      <c r="A30" s="456" t="s">
        <v>412</v>
      </c>
      <c r="B30" s="755"/>
      <c r="C30" s="753"/>
      <c r="D30" s="751"/>
    </row>
    <row r="31" spans="1:19" s="27" customFormat="1" ht="31.2" hidden="1" customHeight="1" thickBot="1">
      <c r="A31" s="172"/>
      <c r="B31" s="755"/>
      <c r="C31" s="753"/>
      <c r="D31" s="751"/>
    </row>
    <row r="32" spans="1:19" s="27" customFormat="1" ht="31.2" customHeight="1" thickBot="1">
      <c r="A32" s="460" t="s">
        <v>413</v>
      </c>
      <c r="B32" s="457"/>
      <c r="C32" s="458"/>
      <c r="D32" s="459"/>
    </row>
    <row r="33" spans="1:4" s="27" customFormat="1" ht="40.950000000000003" customHeight="1" thickTop="1">
      <c r="A33" s="325" t="s">
        <v>414</v>
      </c>
      <c r="B33" s="169"/>
      <c r="C33" s="758" t="s">
        <v>418</v>
      </c>
      <c r="D33" s="171"/>
    </row>
    <row r="34" spans="1:4" s="27" customFormat="1" ht="266.39999999999998" customHeight="1">
      <c r="A34" s="279" t="s">
        <v>415</v>
      </c>
      <c r="B34" s="236" t="s">
        <v>417</v>
      </c>
      <c r="C34" s="761"/>
      <c r="D34" s="244">
        <v>45621</v>
      </c>
    </row>
    <row r="35" spans="1:4" s="27" customFormat="1" ht="31.2" customHeight="1" thickBot="1">
      <c r="A35" s="281" t="s">
        <v>416</v>
      </c>
      <c r="B35" s="168"/>
      <c r="C35" s="762"/>
      <c r="D35" s="170"/>
    </row>
    <row r="36" spans="1:4" ht="47.4" hidden="1" customHeight="1" thickTop="1">
      <c r="A36" s="326"/>
      <c r="B36" s="169"/>
      <c r="C36" s="758"/>
      <c r="D36" s="171"/>
    </row>
    <row r="37" spans="1:4" ht="189.6" hidden="1" customHeight="1">
      <c r="A37" s="274"/>
      <c r="B37" s="267"/>
      <c r="C37" s="759"/>
      <c r="D37" s="244"/>
    </row>
    <row r="38" spans="1:4" ht="37.200000000000003" hidden="1" customHeight="1" thickBot="1">
      <c r="A38" s="285"/>
      <c r="B38" s="258"/>
      <c r="C38" s="257"/>
      <c r="D38" s="170"/>
    </row>
    <row r="39" spans="1:4" ht="42" hidden="1" customHeight="1" thickTop="1">
      <c r="A39" s="326"/>
      <c r="B39" s="169"/>
      <c r="C39" s="758"/>
      <c r="D39" s="171"/>
    </row>
    <row r="40" spans="1:4" ht="162" hidden="1" customHeight="1">
      <c r="A40" s="284"/>
      <c r="B40" s="267"/>
      <c r="C40" s="759"/>
      <c r="D40" s="244"/>
    </row>
    <row r="41" spans="1:4" ht="36.6" hidden="1" customHeight="1" thickBot="1">
      <c r="A41" s="285"/>
      <c r="B41" s="258"/>
      <c r="C41" s="257"/>
      <c r="D41" s="170"/>
    </row>
    <row r="42" spans="1:4" ht="45" hidden="1" customHeight="1" thickTop="1">
      <c r="A42" s="326"/>
      <c r="B42" s="169"/>
      <c r="C42" s="758"/>
      <c r="D42" s="171"/>
    </row>
    <row r="43" spans="1:4" ht="81" hidden="1" customHeight="1">
      <c r="A43" s="284"/>
      <c r="B43" s="267"/>
      <c r="C43" s="759"/>
      <c r="D43" s="244"/>
    </row>
    <row r="44" spans="1:4" ht="31.2" hidden="1" customHeight="1" thickBot="1">
      <c r="A44" s="285"/>
      <c r="B44" s="258"/>
      <c r="C44" s="257"/>
      <c r="D44" s="170"/>
    </row>
    <row r="45" spans="1:4" ht="44.4" hidden="1" customHeight="1" thickTop="1">
      <c r="A45" s="326"/>
      <c r="B45" s="169"/>
      <c r="C45" s="758"/>
      <c r="D45" s="171"/>
    </row>
    <row r="46" spans="1:4" ht="79.2" hidden="1" customHeight="1">
      <c r="A46" s="284"/>
      <c r="B46" s="267"/>
      <c r="C46" s="759"/>
      <c r="D46" s="244"/>
    </row>
    <row r="47" spans="1:4" ht="31.2" hidden="1" customHeight="1" thickBot="1">
      <c r="A47" s="285"/>
      <c r="B47" s="258"/>
      <c r="C47" s="257"/>
      <c r="D47" s="170"/>
    </row>
    <row r="48" spans="1:4" ht="40.200000000000003" hidden="1" customHeight="1" thickTop="1">
      <c r="A48" s="326"/>
      <c r="B48" s="169"/>
      <c r="C48" s="758"/>
      <c r="D48" s="171"/>
    </row>
    <row r="49" spans="1:4" ht="152.4" hidden="1" customHeight="1">
      <c r="A49" s="284"/>
      <c r="B49" s="267"/>
      <c r="C49" s="759"/>
      <c r="D49" s="244"/>
    </row>
    <row r="50" spans="1:4" ht="31.2" hidden="1" customHeight="1" thickBot="1">
      <c r="A50" s="285"/>
      <c r="B50" s="258"/>
      <c r="C50" s="257"/>
      <c r="D50" s="170"/>
    </row>
    <row r="51" spans="1:4" ht="36.6" hidden="1" customHeight="1" thickTop="1">
      <c r="A51" s="326"/>
      <c r="B51" s="169"/>
      <c r="C51" s="758"/>
      <c r="D51" s="171"/>
    </row>
    <row r="52" spans="1:4" ht="74.400000000000006" hidden="1" customHeight="1">
      <c r="A52" s="284"/>
      <c r="B52" s="253"/>
      <c r="C52" s="759"/>
      <c r="D52" s="244"/>
    </row>
    <row r="53" spans="1:4" ht="36.6" hidden="1" customHeight="1" thickBot="1">
      <c r="A53" s="285"/>
      <c r="B53" s="258"/>
      <c r="C53" s="257"/>
      <c r="D53" s="170"/>
    </row>
    <row r="54" spans="1:4" ht="48.6" hidden="1" customHeight="1" thickTop="1">
      <c r="A54" s="326"/>
      <c r="B54" s="169"/>
      <c r="C54" s="758"/>
      <c r="D54" s="171"/>
    </row>
    <row r="55" spans="1:4" ht="400.2" hidden="1" customHeight="1">
      <c r="A55" s="422"/>
      <c r="B55" s="253"/>
      <c r="C55" s="759"/>
      <c r="D55" s="244"/>
    </row>
    <row r="56" spans="1:4" ht="31.2" hidden="1" customHeight="1" thickBot="1">
      <c r="A56" s="285"/>
      <c r="B56" s="258"/>
      <c r="C56" s="257"/>
      <c r="D56" s="170"/>
    </row>
    <row r="57" spans="1:4" ht="36" hidden="1" customHeight="1" thickTop="1">
      <c r="A57" s="429"/>
      <c r="B57" s="169"/>
      <c r="C57" s="758"/>
      <c r="D57" s="171"/>
    </row>
    <row r="58" spans="1:4" ht="161.4" hidden="1" customHeight="1">
      <c r="A58" s="422"/>
      <c r="B58" s="253"/>
      <c r="C58" s="759"/>
      <c r="D58" s="244"/>
    </row>
    <row r="59" spans="1:4" ht="31.2" hidden="1" customHeight="1" thickBot="1">
      <c r="A59" s="285"/>
      <c r="B59" s="258"/>
      <c r="C59" s="257"/>
      <c r="D59" s="170"/>
    </row>
    <row r="60" spans="1:4" ht="31.2" customHeight="1">
      <c r="A60" s="614"/>
    </row>
    <row r="61" spans="1:4" ht="31.2" customHeight="1">
      <c r="A61" s="615" t="s">
        <v>420</v>
      </c>
    </row>
    <row r="62" spans="1:4" ht="31.2" customHeight="1">
      <c r="A62" s="616" t="s">
        <v>419</v>
      </c>
    </row>
  </sheetData>
  <mergeCells count="19">
    <mergeCell ref="B23:B25"/>
    <mergeCell ref="B26:B27"/>
    <mergeCell ref="D26:D27"/>
    <mergeCell ref="D29:D31"/>
    <mergeCell ref="C29:C31"/>
    <mergeCell ref="B29:B31"/>
    <mergeCell ref="D20:D22"/>
    <mergeCell ref="C57:C58"/>
    <mergeCell ref="C54:C55"/>
    <mergeCell ref="C23:C25"/>
    <mergeCell ref="C33:C35"/>
    <mergeCell ref="C51:C52"/>
    <mergeCell ref="C45:C46"/>
    <mergeCell ref="C42:C43"/>
    <mergeCell ref="C48:C49"/>
    <mergeCell ref="C36:C37"/>
    <mergeCell ref="C39:C40"/>
    <mergeCell ref="C26:C27"/>
    <mergeCell ref="C20:C22"/>
  </mergeCells>
  <phoneticPr fontId="15"/>
  <hyperlinks>
    <hyperlink ref="A4" r:id="rId1" xr:uid="{B218CF69-F3A0-422D-A657-63AEBE5465F1}"/>
    <hyperlink ref="A7" r:id="rId2" xr:uid="{DC273321-2A17-45F9-B6E1-8CF58B7C3A1B}"/>
    <hyperlink ref="A10" r:id="rId3" xr:uid="{1E820F90-A093-4DE6-BBE2-5A61717823CC}"/>
    <hyperlink ref="A13" r:id="rId4" xr:uid="{562FDB4F-3C9C-42EC-9028-6C5BDCE53286}"/>
    <hyperlink ref="A16" r:id="rId5" xr:uid="{BE45BE83-BF61-479C-8094-1865E9B6D36B}"/>
    <hyperlink ref="A19" r:id="rId6" xr:uid="{6014DED3-B3FD-4641-BAB1-771D77ED04FB}"/>
    <hyperlink ref="A22" r:id="rId7" xr:uid="{FB6E849A-A6E0-4D5F-8CAF-8E4D9AB40140}"/>
    <hyperlink ref="A25" r:id="rId8" xr:uid="{C77F5231-A42B-4D02-9767-A8056FBEF757}"/>
    <hyperlink ref="A28" r:id="rId9" xr:uid="{EBC1C44A-8766-4657-B7A4-00C3C69EE50B}"/>
    <hyperlink ref="A32" r:id="rId10" xr:uid="{E6302F87-48E3-4AB2-B061-1378763E0EFD}"/>
    <hyperlink ref="A35" r:id="rId11" xr:uid="{EAA1DD2C-C56A-4A1A-AA32-A8D5075BF435}"/>
    <hyperlink ref="A62" r:id="rId12" xr:uid="{D2272BAE-E3D1-487E-99D8-797ECB51276F}"/>
  </hyperlinks>
  <pageMargins left="0" right="0" top="0.19685039370078741" bottom="0.39370078740157483" header="0" footer="0.19685039370078741"/>
  <pageSetup paperSize="8" scale="21" orientation="portrait" horizontalDpi="300" verticalDpi="300" r:id="rId13"/>
  <headerFooter alignWithMargins="0"/>
  <rowBreaks count="3" manualBreakCount="3">
    <brk id="22" max="3" man="1"/>
    <brk id="28" max="3" man="1"/>
    <brk id="50"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W43"/>
  <sheetViews>
    <sheetView defaultGridColor="0" view="pageBreakPreview" colorId="56" zoomScale="86" zoomScaleNormal="66" zoomScaleSheetLayoutView="86" workbookViewId="0">
      <selection activeCell="A37" sqref="A37"/>
    </sheetView>
  </sheetViews>
  <sheetFormatPr defaultColWidth="9" defaultRowHeight="40.200000000000003" customHeight="1"/>
  <cols>
    <col min="1" max="1" width="198.109375" style="166" customWidth="1"/>
    <col min="2" max="2" width="18" style="80" customWidth="1"/>
    <col min="3" max="3" width="20.109375" style="81" customWidth="1"/>
    <col min="4" max="16384" width="9" style="23"/>
  </cols>
  <sheetData>
    <row r="1" spans="1:23" ht="40.200000000000003" customHeight="1" thickBot="1">
      <c r="A1" s="338" t="s">
        <v>273</v>
      </c>
      <c r="B1" s="339" t="s">
        <v>141</v>
      </c>
      <c r="C1" s="340" t="s">
        <v>124</v>
      </c>
    </row>
    <row r="2" spans="1:23" ht="37.200000000000003" customHeight="1">
      <c r="A2" s="446" t="s">
        <v>268</v>
      </c>
      <c r="B2" s="240"/>
      <c r="C2" s="225"/>
    </row>
    <row r="3" spans="1:23" ht="252" customHeight="1">
      <c r="A3" s="284" t="s">
        <v>270</v>
      </c>
      <c r="B3" s="238" t="s">
        <v>269</v>
      </c>
      <c r="C3" s="226">
        <v>45624</v>
      </c>
    </row>
    <row r="4" spans="1:23" ht="31.95" customHeight="1" thickBot="1">
      <c r="A4" s="268" t="s">
        <v>271</v>
      </c>
      <c r="B4" s="238"/>
      <c r="C4" s="226"/>
    </row>
    <row r="5" spans="1:23" ht="55.2" customHeight="1" thickTop="1">
      <c r="A5" s="513" t="s">
        <v>402</v>
      </c>
      <c r="B5" s="169"/>
      <c r="C5" s="225"/>
    </row>
    <row r="6" spans="1:23" ht="275.39999999999998" customHeight="1">
      <c r="A6" s="448" t="s">
        <v>403</v>
      </c>
      <c r="B6" s="267" t="s">
        <v>401</v>
      </c>
      <c r="C6" s="226">
        <v>45622</v>
      </c>
    </row>
    <row r="7" spans="1:23" ht="35.4" customHeight="1" thickBot="1">
      <c r="A7" s="285" t="s">
        <v>404</v>
      </c>
      <c r="B7" s="258"/>
      <c r="C7" s="227"/>
      <c r="W7" s="23">
        <v>0</v>
      </c>
    </row>
    <row r="8" spans="1:23" ht="47.4" customHeight="1" thickTop="1">
      <c r="A8" s="228" t="s">
        <v>427</v>
      </c>
      <c r="B8" s="240"/>
      <c r="C8" s="225"/>
    </row>
    <row r="9" spans="1:23" ht="277.8" customHeight="1">
      <c r="A9" s="542" t="s">
        <v>437</v>
      </c>
      <c r="B9" s="239" t="s">
        <v>447</v>
      </c>
      <c r="C9" s="226">
        <v>45619</v>
      </c>
    </row>
    <row r="10" spans="1:23" ht="43.2" customHeight="1" thickBot="1">
      <c r="A10" s="285" t="s">
        <v>436</v>
      </c>
      <c r="B10" s="241"/>
      <c r="C10" s="227"/>
    </row>
    <row r="11" spans="1:23" ht="50.4" customHeight="1" thickTop="1">
      <c r="A11" s="273" t="s">
        <v>428</v>
      </c>
      <c r="B11" s="240"/>
      <c r="C11" s="225"/>
    </row>
    <row r="12" spans="1:23" ht="121.2" customHeight="1">
      <c r="A12" s="542" t="s">
        <v>439</v>
      </c>
      <c r="B12" s="238" t="s">
        <v>448</v>
      </c>
      <c r="C12" s="226">
        <v>45618</v>
      </c>
    </row>
    <row r="13" spans="1:23" ht="32.4" customHeight="1" thickBot="1">
      <c r="A13" s="251" t="s">
        <v>438</v>
      </c>
      <c r="B13" s="239"/>
      <c r="C13" s="226"/>
    </row>
    <row r="14" spans="1:23" ht="40.200000000000003" customHeight="1">
      <c r="A14" s="273" t="s">
        <v>429</v>
      </c>
      <c r="B14" s="240"/>
      <c r="C14" s="225"/>
    </row>
    <row r="15" spans="1:23" ht="249.6" customHeight="1">
      <c r="A15" s="542" t="s">
        <v>435</v>
      </c>
      <c r="B15" s="239" t="s">
        <v>449</v>
      </c>
      <c r="C15" s="226">
        <v>45621</v>
      </c>
    </row>
    <row r="16" spans="1:23" ht="40.200000000000003" customHeight="1" thickBot="1">
      <c r="A16" s="251" t="s">
        <v>434</v>
      </c>
      <c r="B16" s="239"/>
      <c r="C16" s="226"/>
    </row>
    <row r="17" spans="1:3" ht="40.200000000000003" customHeight="1">
      <c r="A17" s="439" t="s">
        <v>430</v>
      </c>
      <c r="B17" s="240"/>
      <c r="C17" s="225"/>
    </row>
    <row r="18" spans="1:3" ht="119.4" customHeight="1">
      <c r="A18" s="542" t="s">
        <v>441</v>
      </c>
      <c r="B18" s="238" t="s">
        <v>450</v>
      </c>
      <c r="C18" s="226">
        <v>45624</v>
      </c>
    </row>
    <row r="19" spans="1:3" ht="40.200000000000003" customHeight="1" thickBot="1">
      <c r="A19" s="251" t="s">
        <v>440</v>
      </c>
      <c r="B19" s="239"/>
      <c r="C19" s="226"/>
    </row>
    <row r="20" spans="1:3" ht="40.950000000000003" customHeight="1">
      <c r="A20" s="273" t="s">
        <v>443</v>
      </c>
      <c r="B20" s="240"/>
      <c r="C20" s="225"/>
    </row>
    <row r="21" spans="1:3" ht="409.6" customHeight="1">
      <c r="A21" s="542" t="s">
        <v>444</v>
      </c>
      <c r="B21" s="238" t="s">
        <v>451</v>
      </c>
      <c r="C21" s="226">
        <v>45621</v>
      </c>
    </row>
    <row r="22" spans="1:3" ht="32.4" customHeight="1" thickBot="1">
      <c r="A22" s="251" t="s">
        <v>442</v>
      </c>
      <c r="B22" s="239"/>
      <c r="C22" s="226"/>
    </row>
    <row r="23" spans="1:3" ht="40.950000000000003" customHeight="1">
      <c r="A23" s="273" t="s">
        <v>477</v>
      </c>
      <c r="B23" s="240"/>
      <c r="C23" s="225"/>
    </row>
    <row r="24" spans="1:3" ht="207.6" customHeight="1">
      <c r="A24" s="858" t="s">
        <v>478</v>
      </c>
      <c r="B24" s="239" t="s">
        <v>450</v>
      </c>
      <c r="C24" s="226">
        <v>45625</v>
      </c>
    </row>
    <row r="25" spans="1:3" ht="36.6" customHeight="1" thickBot="1">
      <c r="A25" s="251" t="s">
        <v>479</v>
      </c>
      <c r="B25" s="239"/>
      <c r="C25" s="226"/>
    </row>
    <row r="26" spans="1:3" ht="40.200000000000003" customHeight="1">
      <c r="A26" s="539" t="s">
        <v>431</v>
      </c>
      <c r="B26" s="240"/>
      <c r="C26" s="225"/>
    </row>
    <row r="27" spans="1:3" ht="190.8" customHeight="1">
      <c r="A27" s="542" t="s">
        <v>446</v>
      </c>
      <c r="B27" s="239" t="s">
        <v>452</v>
      </c>
      <c r="C27" s="226">
        <v>45622</v>
      </c>
    </row>
    <row r="28" spans="1:3" ht="35.4" customHeight="1" thickBot="1">
      <c r="A28" s="251" t="s">
        <v>445</v>
      </c>
      <c r="B28" s="239"/>
      <c r="C28" s="226"/>
    </row>
    <row r="29" spans="1:3" ht="40.200000000000003" customHeight="1">
      <c r="A29" s="273" t="s">
        <v>432</v>
      </c>
      <c r="B29" s="240"/>
      <c r="C29" s="225"/>
    </row>
    <row r="30" spans="1:3" ht="163.19999999999999" customHeight="1">
      <c r="A30" s="232" t="s">
        <v>482</v>
      </c>
      <c r="B30" s="239" t="s">
        <v>483</v>
      </c>
      <c r="C30" s="226">
        <v>45622</v>
      </c>
    </row>
    <row r="31" spans="1:3" ht="40.200000000000003" customHeight="1" thickBot="1">
      <c r="A31" s="251" t="s">
        <v>481</v>
      </c>
      <c r="B31" s="239"/>
      <c r="C31" s="226"/>
    </row>
    <row r="32" spans="1:3" ht="40.200000000000003" customHeight="1">
      <c r="A32" s="273" t="s">
        <v>484</v>
      </c>
      <c r="B32" s="240"/>
      <c r="C32" s="225"/>
    </row>
    <row r="33" spans="1:3" ht="377.4" customHeight="1">
      <c r="A33" s="232" t="s">
        <v>485</v>
      </c>
      <c r="B33" s="239" t="s">
        <v>486</v>
      </c>
      <c r="C33" s="226">
        <v>45623</v>
      </c>
    </row>
    <row r="34" spans="1:3" ht="40.200000000000003" customHeight="1" thickBot="1">
      <c r="A34" s="268" t="s">
        <v>480</v>
      </c>
      <c r="B34" s="239"/>
      <c r="C34" s="226"/>
    </row>
    <row r="35" spans="1:3" ht="40.200000000000003" customHeight="1">
      <c r="A35" s="544" t="s">
        <v>433</v>
      </c>
      <c r="B35" s="533"/>
      <c r="C35" s="534"/>
    </row>
    <row r="36" spans="1:3" ht="84" customHeight="1">
      <c r="A36" s="543" t="s">
        <v>426</v>
      </c>
      <c r="B36" s="569" t="s">
        <v>453</v>
      </c>
      <c r="C36" s="536">
        <v>45624</v>
      </c>
    </row>
    <row r="37" spans="1:3" ht="40.200000000000003" customHeight="1">
      <c r="A37" s="869" t="s">
        <v>425</v>
      </c>
      <c r="B37" s="569"/>
      <c r="C37" s="536"/>
    </row>
    <row r="38" spans="1:3" ht="40.200000000000003" hidden="1" customHeight="1">
      <c r="A38" s="545"/>
      <c r="B38" s="570"/>
      <c r="C38" s="534"/>
    </row>
    <row r="39" spans="1:3" ht="167.4" hidden="1" customHeight="1">
      <c r="A39" s="543"/>
      <c r="B39" s="569"/>
      <c r="C39" s="536"/>
    </row>
    <row r="40" spans="1:3" ht="40.200000000000003" hidden="1" customHeight="1" thickBot="1">
      <c r="A40" s="540"/>
      <c r="B40" s="537"/>
      <c r="C40" s="538"/>
    </row>
    <row r="41" spans="1:3" ht="40.200000000000003" hidden="1" customHeight="1">
      <c r="A41" s="532"/>
      <c r="B41" s="535"/>
      <c r="C41" s="536"/>
    </row>
    <row r="42" spans="1:3" ht="257.39999999999998" hidden="1" customHeight="1">
      <c r="A42" s="543"/>
      <c r="B42" s="535"/>
      <c r="C42" s="536"/>
    </row>
    <row r="43" spans="1:3" ht="40.200000000000003" hidden="1" customHeight="1" thickBot="1">
      <c r="A43" s="541"/>
      <c r="B43" s="537"/>
      <c r="C43" s="538"/>
    </row>
  </sheetData>
  <phoneticPr fontId="83"/>
  <hyperlinks>
    <hyperlink ref="A4" r:id="rId1" xr:uid="{09C64843-5D2B-4D97-9AAD-2B532FD325E1}"/>
    <hyperlink ref="A7" r:id="rId2" xr:uid="{4ADF4F2D-0708-4380-84BB-1716EABCD50E}"/>
    <hyperlink ref="A37" r:id="rId3" xr:uid="{E44B8BCE-800D-4743-B4FF-7775132A4692}"/>
    <hyperlink ref="A16" r:id="rId4" xr:uid="{0B01E468-2CBC-47AB-884C-949FD472D2AD}"/>
    <hyperlink ref="A10" r:id="rId5" xr:uid="{992A5A81-6E15-40BB-9BEC-8C1AD28A5488}"/>
    <hyperlink ref="A13" r:id="rId6" xr:uid="{EF929551-7401-46BF-851F-A0BD4EE7AA1F}"/>
    <hyperlink ref="A19" r:id="rId7" xr:uid="{837755F7-3652-437C-A68B-E0EB57C0DB2A}"/>
    <hyperlink ref="A28" r:id="rId8" xr:uid="{1A549FD1-F83D-467E-A729-50AAAF945EAB}"/>
    <hyperlink ref="A25" r:id="rId9" xr:uid="{30401E89-3C30-49B3-B920-E16602B9DAD4}"/>
    <hyperlink ref="A34" r:id="rId10" xr:uid="{97F9FBC1-51A4-40B2-9D04-8326EEC20805}"/>
    <hyperlink ref="A31" r:id="rId11" xr:uid="{22DA9223-F5E5-47DC-BBBB-6819B07A3D6A}"/>
  </hyperlinks>
  <pageMargins left="0.74803149606299213" right="0.74803149606299213" top="0.98425196850393704" bottom="0.98425196850393704" header="0.51181102362204722" footer="0.51181102362204722"/>
  <pageSetup paperSize="9" scale="15" fitToHeight="3" orientation="portrait" r:id="rId12"/>
  <headerFooter alignWithMargins="0"/>
  <rowBreaks count="1" manualBreakCount="1">
    <brk id="8" max="2" man="1"/>
  </rowBreaks>
  <colBreaks count="1" manualBreakCount="1">
    <brk id="1" max="42"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40"/>
  <sheetViews>
    <sheetView topLeftCell="A23" zoomScale="89" zoomScaleNormal="89" zoomScaleSheetLayoutView="100" workbookViewId="0">
      <selection activeCell="G8" sqref="G8"/>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771" t="s">
        <v>196</v>
      </c>
      <c r="B1" s="772"/>
      <c r="C1" s="772"/>
      <c r="D1" s="772"/>
      <c r="E1" s="772"/>
      <c r="F1" s="772"/>
      <c r="G1" s="772"/>
      <c r="H1" s="772"/>
      <c r="I1" s="772"/>
      <c r="J1" s="772"/>
      <c r="K1" s="772"/>
      <c r="L1" s="772"/>
      <c r="M1" s="772"/>
      <c r="N1" s="773"/>
      <c r="P1" s="771" t="s">
        <v>142</v>
      </c>
      <c r="Q1" s="772"/>
      <c r="R1" s="772"/>
      <c r="S1" s="772"/>
      <c r="T1" s="772"/>
      <c r="U1" s="772"/>
      <c r="V1" s="772"/>
      <c r="W1" s="772"/>
      <c r="X1" s="772"/>
      <c r="Y1" s="772"/>
      <c r="Z1" s="772"/>
      <c r="AA1" s="772"/>
      <c r="AB1" s="772"/>
      <c r="AC1" s="773"/>
    </row>
    <row r="2" spans="1:31" ht="18" customHeight="1" thickBot="1">
      <c r="A2" s="774" t="s">
        <v>143</v>
      </c>
      <c r="B2" s="775"/>
      <c r="C2" s="775"/>
      <c r="D2" s="775"/>
      <c r="E2" s="775"/>
      <c r="F2" s="775"/>
      <c r="G2" s="775"/>
      <c r="H2" s="775"/>
      <c r="I2" s="775"/>
      <c r="J2" s="775"/>
      <c r="K2" s="775"/>
      <c r="L2" s="775"/>
      <c r="M2" s="775"/>
      <c r="N2" s="776"/>
      <c r="P2" s="777" t="s">
        <v>144</v>
      </c>
      <c r="Q2" s="775"/>
      <c r="R2" s="775"/>
      <c r="S2" s="775"/>
      <c r="T2" s="775"/>
      <c r="U2" s="775"/>
      <c r="V2" s="775"/>
      <c r="W2" s="775"/>
      <c r="X2" s="775"/>
      <c r="Y2" s="775"/>
      <c r="Z2" s="775"/>
      <c r="AA2" s="775"/>
      <c r="AB2" s="775"/>
      <c r="AC2" s="778"/>
    </row>
    <row r="3" spans="1:31" ht="13.8" thickBot="1">
      <c r="A3" s="341" t="s">
        <v>143</v>
      </c>
      <c r="B3" s="342" t="s">
        <v>145</v>
      </c>
      <c r="C3" s="342" t="s">
        <v>146</v>
      </c>
      <c r="D3" s="342" t="s">
        <v>147</v>
      </c>
      <c r="E3" s="342" t="s">
        <v>148</v>
      </c>
      <c r="F3" s="342" t="s">
        <v>149</v>
      </c>
      <c r="G3" s="342" t="s">
        <v>150</v>
      </c>
      <c r="H3" s="342" t="s">
        <v>151</v>
      </c>
      <c r="I3" s="342" t="s">
        <v>152</v>
      </c>
      <c r="J3" s="342" t="s">
        <v>152</v>
      </c>
      <c r="K3" s="342" t="s">
        <v>153</v>
      </c>
      <c r="L3" s="343" t="s">
        <v>155</v>
      </c>
      <c r="M3" s="344" t="s">
        <v>156</v>
      </c>
      <c r="N3" s="345" t="s">
        <v>157</v>
      </c>
      <c r="P3" s="342"/>
      <c r="Q3" s="342" t="s">
        <v>145</v>
      </c>
      <c r="R3" s="342" t="s">
        <v>146</v>
      </c>
      <c r="S3" s="342" t="s">
        <v>147</v>
      </c>
      <c r="T3" s="342" t="s">
        <v>148</v>
      </c>
      <c r="U3" s="342" t="s">
        <v>149</v>
      </c>
      <c r="V3" s="342" t="s">
        <v>150</v>
      </c>
      <c r="W3" s="342" t="s">
        <v>151</v>
      </c>
      <c r="X3" s="342" t="s">
        <v>152</v>
      </c>
      <c r="Y3" s="342" t="s">
        <v>153</v>
      </c>
      <c r="Z3" s="342" t="s">
        <v>154</v>
      </c>
      <c r="AA3" s="343" t="s">
        <v>155</v>
      </c>
      <c r="AB3" s="344" t="s">
        <v>156</v>
      </c>
      <c r="AC3" s="346" t="s">
        <v>158</v>
      </c>
    </row>
    <row r="4" spans="1:31" ht="13.8" thickBot="1">
      <c r="A4" s="188" t="s">
        <v>143</v>
      </c>
      <c r="B4" s="189">
        <f t="shared" ref="B4:M4" si="0">AVERAGE(B8:B19)</f>
        <v>68.083333333333329</v>
      </c>
      <c r="C4" s="189">
        <f t="shared" si="0"/>
        <v>56.083333333333336</v>
      </c>
      <c r="D4" s="189">
        <f t="shared" si="0"/>
        <v>67.333333333333329</v>
      </c>
      <c r="E4" s="189">
        <f t="shared" si="0"/>
        <v>103.25</v>
      </c>
      <c r="F4" s="189">
        <f t="shared" si="0"/>
        <v>188.08333333333334</v>
      </c>
      <c r="G4" s="189">
        <f t="shared" si="0"/>
        <v>415.33333333333331</v>
      </c>
      <c r="H4" s="189">
        <f t="shared" ref="H4:I4" si="1">AVERAGE(H8:H19)</f>
        <v>607.08333333333337</v>
      </c>
      <c r="I4" s="189">
        <f t="shared" si="1"/>
        <v>866.25</v>
      </c>
      <c r="J4" s="189">
        <f t="shared" ref="J4:K4" si="2">AVERAGE(J8:J19)</f>
        <v>555.5</v>
      </c>
      <c r="K4" s="189">
        <f t="shared" si="2"/>
        <v>365.91666666666669</v>
      </c>
      <c r="L4" s="189">
        <f t="shared" ref="L4" si="3">AVERAGE(L8:L19)</f>
        <v>224.41666666666666</v>
      </c>
      <c r="M4" s="189">
        <f t="shared" si="0"/>
        <v>136.41666666666666</v>
      </c>
      <c r="N4" s="189">
        <f>AVERAGE(N8:N19)</f>
        <v>3653.75</v>
      </c>
      <c r="O4" s="4"/>
      <c r="P4" s="190" t="str">
        <f>+A4</f>
        <v xml:space="preserve"> </v>
      </c>
      <c r="Q4" s="189">
        <f t="shared" ref="Q4:AC4" si="4">AVERAGE(Q8:Q19)</f>
        <v>8.1666666666666661</v>
      </c>
      <c r="R4" s="189">
        <f t="shared" si="4"/>
        <v>8.75</v>
      </c>
      <c r="S4" s="189">
        <f t="shared" si="4"/>
        <v>13.25</v>
      </c>
      <c r="T4" s="189">
        <f t="shared" ref="T4:Y4" si="5">AVERAGE(T8:T19)</f>
        <v>6.5</v>
      </c>
      <c r="U4" s="189">
        <f t="shared" si="5"/>
        <v>9.1666666666666661</v>
      </c>
      <c r="V4" s="189">
        <f t="shared" si="5"/>
        <v>8.9166666666666661</v>
      </c>
      <c r="W4" s="189">
        <f t="shared" si="5"/>
        <v>8.0833333333333339</v>
      </c>
      <c r="X4" s="189">
        <f t="shared" si="5"/>
        <v>10.833333333333334</v>
      </c>
      <c r="Y4" s="189">
        <f t="shared" si="5"/>
        <v>9.1666666666666661</v>
      </c>
      <c r="Z4" s="189">
        <f t="shared" ref="Z4" si="6">AVERAGE(Z8:Z19)</f>
        <v>18.75</v>
      </c>
      <c r="AA4" s="189">
        <f t="shared" ref="AA4" si="7">AVERAGE(AA8:AA19)</f>
        <v>11.25</v>
      </c>
      <c r="AB4" s="189">
        <f t="shared" si="4"/>
        <v>11.583333333333334</v>
      </c>
      <c r="AC4" s="189">
        <f t="shared" si="4"/>
        <v>124.41666666666667</v>
      </c>
    </row>
    <row r="5" spans="1:31" ht="19.95" customHeight="1" thickBot="1">
      <c r="A5" s="151" t="s">
        <v>143</v>
      </c>
      <c r="B5" s="151" t="s">
        <v>143</v>
      </c>
      <c r="C5" s="151" t="s">
        <v>143</v>
      </c>
      <c r="D5" s="151" t="s">
        <v>143</v>
      </c>
      <c r="E5" s="151" t="s">
        <v>143</v>
      </c>
      <c r="F5" s="151" t="s">
        <v>143</v>
      </c>
      <c r="G5" s="151" t="s">
        <v>143</v>
      </c>
      <c r="H5" s="151" t="s">
        <v>143</v>
      </c>
      <c r="I5" s="151" t="s">
        <v>143</v>
      </c>
      <c r="J5" s="151" t="s" ph="1">
        <v>200</v>
      </c>
      <c r="K5" s="151" t="s" ph="1">
        <v>200</v>
      </c>
      <c r="L5" s="347" t="s">
        <v>159</v>
      </c>
      <c r="M5" s="151"/>
      <c r="N5" s="138"/>
      <c r="O5" s="64"/>
      <c r="P5" s="348"/>
      <c r="Q5" s="348"/>
      <c r="R5" s="348"/>
      <c r="S5" s="348"/>
      <c r="T5" s="348"/>
      <c r="U5" s="348"/>
      <c r="V5" s="348"/>
      <c r="W5" s="348"/>
      <c r="X5" s="348"/>
      <c r="Y5" s="348"/>
      <c r="Z5" s="348"/>
      <c r="AA5" s="347" t="s">
        <v>159</v>
      </c>
      <c r="AB5" s="151"/>
      <c r="AC5" s="138"/>
      <c r="AE5" s="1" t="s">
        <v>193</v>
      </c>
    </row>
    <row r="6" spans="1:31" ht="19.95" customHeight="1" thickBot="1">
      <c r="A6" s="151" t="s">
        <v>143</v>
      </c>
      <c r="B6" s="151" t="s">
        <v>143</v>
      </c>
      <c r="C6" s="151" t="s">
        <v>143</v>
      </c>
      <c r="D6" s="151" t="s">
        <v>143</v>
      </c>
      <c r="E6" s="151" t="s">
        <v>143</v>
      </c>
      <c r="F6" s="248" t="s">
        <v>143</v>
      </c>
      <c r="G6" s="248" t="s">
        <v>143</v>
      </c>
      <c r="H6" s="248" t="s">
        <v>143</v>
      </c>
      <c r="I6" s="248" t="s">
        <v>143</v>
      </c>
      <c r="J6" s="248" t="s">
        <v>143</v>
      </c>
      <c r="K6" s="248" t="s">
        <v>143</v>
      </c>
      <c r="L6" s="347">
        <v>57</v>
      </c>
      <c r="M6" s="151"/>
      <c r="N6" s="183"/>
      <c r="O6" s="64"/>
      <c r="P6" s="349"/>
      <c r="Q6" s="349"/>
      <c r="R6" s="349"/>
      <c r="S6" s="349"/>
      <c r="T6" s="349"/>
      <c r="U6" s="349"/>
      <c r="V6" s="349"/>
      <c r="W6" s="349"/>
      <c r="X6" s="349"/>
      <c r="Y6" s="349"/>
      <c r="Z6" s="349"/>
      <c r="AA6" s="347">
        <v>0</v>
      </c>
      <c r="AB6" s="151"/>
      <c r="AC6" s="183"/>
    </row>
    <row r="7" spans="1:31" ht="19.95" customHeight="1" thickBot="1">
      <c r="A7" s="353" t="s">
        <v>195</v>
      </c>
      <c r="B7" s="463">
        <v>103</v>
      </c>
      <c r="C7" s="249">
        <v>102</v>
      </c>
      <c r="D7" s="249">
        <v>114</v>
      </c>
      <c r="E7" s="249">
        <v>122</v>
      </c>
      <c r="F7" s="452">
        <v>257</v>
      </c>
      <c r="G7" s="452">
        <v>307</v>
      </c>
      <c r="H7" s="452">
        <v>517</v>
      </c>
      <c r="I7" s="453">
        <v>708</v>
      </c>
      <c r="J7" s="454">
        <v>540</v>
      </c>
      <c r="K7" s="461">
        <v>531</v>
      </c>
      <c r="L7" s="454">
        <v>220</v>
      </c>
      <c r="M7" s="246"/>
      <c r="N7" s="464">
        <f>SUM(B7:M7)</f>
        <v>3521</v>
      </c>
      <c r="O7" s="64"/>
      <c r="P7" s="350" t="s">
        <v>160</v>
      </c>
      <c r="Q7" s="351">
        <v>4</v>
      </c>
      <c r="R7" s="350">
        <v>4</v>
      </c>
      <c r="S7" s="350">
        <v>4</v>
      </c>
      <c r="T7" s="352">
        <v>8</v>
      </c>
      <c r="U7" s="350">
        <v>1</v>
      </c>
      <c r="V7" s="350">
        <v>2</v>
      </c>
      <c r="W7" s="350">
        <v>6</v>
      </c>
      <c r="X7" s="433">
        <v>21</v>
      </c>
      <c r="Y7" s="444">
        <v>12</v>
      </c>
      <c r="Z7" s="350">
        <v>8</v>
      </c>
      <c r="AA7" s="350">
        <v>0</v>
      </c>
      <c r="AB7" s="151"/>
      <c r="AC7" s="464">
        <f>SUM(Q7:AB7)</f>
        <v>70</v>
      </c>
    </row>
    <row r="8" spans="1:31" ht="18" customHeight="1" thickBot="1">
      <c r="A8" s="353" t="s">
        <v>161</v>
      </c>
      <c r="B8" s="354">
        <v>82</v>
      </c>
      <c r="C8" s="355">
        <v>62</v>
      </c>
      <c r="D8" s="355">
        <v>99</v>
      </c>
      <c r="E8" s="355">
        <v>112</v>
      </c>
      <c r="F8" s="449">
        <v>224</v>
      </c>
      <c r="G8" s="449">
        <v>526</v>
      </c>
      <c r="H8" s="449">
        <v>521</v>
      </c>
      <c r="I8" s="450">
        <v>768</v>
      </c>
      <c r="J8" s="451">
        <v>454</v>
      </c>
      <c r="K8" s="451">
        <v>390</v>
      </c>
      <c r="L8" s="451">
        <v>416</v>
      </c>
      <c r="M8" s="356">
        <v>154</v>
      </c>
      <c r="N8" s="357">
        <f>SUM(B8:M8)</f>
        <v>3808</v>
      </c>
      <c r="O8" s="4"/>
      <c r="P8" s="247" t="s">
        <v>161</v>
      </c>
      <c r="Q8" s="358">
        <v>1</v>
      </c>
      <c r="R8" s="359">
        <v>1</v>
      </c>
      <c r="S8" s="359">
        <v>4</v>
      </c>
      <c r="T8" s="359">
        <v>2</v>
      </c>
      <c r="U8" s="359">
        <v>2</v>
      </c>
      <c r="V8" s="355">
        <v>7</v>
      </c>
      <c r="W8" s="355">
        <v>7</v>
      </c>
      <c r="X8" s="355">
        <v>3</v>
      </c>
      <c r="Y8" s="355">
        <v>1</v>
      </c>
      <c r="Z8" s="360">
        <v>7</v>
      </c>
      <c r="AA8" s="360">
        <v>7</v>
      </c>
      <c r="AB8" s="361">
        <v>5</v>
      </c>
      <c r="AC8" s="362">
        <f>SUM(Q8:AB8)</f>
        <v>47</v>
      </c>
    </row>
    <row r="9" spans="1:31" ht="18" customHeight="1" thickBot="1">
      <c r="A9" s="363" t="s">
        <v>162</v>
      </c>
      <c r="B9" s="184">
        <v>81</v>
      </c>
      <c r="C9" s="185">
        <v>39</v>
      </c>
      <c r="D9" s="185">
        <v>72</v>
      </c>
      <c r="E9" s="186">
        <v>89</v>
      </c>
      <c r="F9" s="186">
        <v>258</v>
      </c>
      <c r="G9" s="186">
        <v>416</v>
      </c>
      <c r="H9" s="260">
        <v>554</v>
      </c>
      <c r="I9" s="260">
        <v>568</v>
      </c>
      <c r="J9" s="259">
        <v>578</v>
      </c>
      <c r="K9" s="186">
        <v>337</v>
      </c>
      <c r="L9" s="186">
        <v>169</v>
      </c>
      <c r="M9" s="186">
        <v>168</v>
      </c>
      <c r="N9" s="187">
        <f t="shared" ref="N9:N20" si="8">SUM(B9:M9)</f>
        <v>3329</v>
      </c>
      <c r="O9" s="66" t="s">
        <v>17</v>
      </c>
      <c r="P9" s="364" t="s">
        <v>162</v>
      </c>
      <c r="Q9" s="234">
        <v>0</v>
      </c>
      <c r="R9" s="235">
        <v>5</v>
      </c>
      <c r="S9" s="235">
        <v>4</v>
      </c>
      <c r="T9" s="235">
        <v>1</v>
      </c>
      <c r="U9" s="235">
        <v>1</v>
      </c>
      <c r="V9" s="235">
        <v>1</v>
      </c>
      <c r="W9" s="235">
        <v>1</v>
      </c>
      <c r="X9" s="235">
        <v>1</v>
      </c>
      <c r="Y9" s="234">
        <v>0</v>
      </c>
      <c r="Z9" s="234">
        <v>0</v>
      </c>
      <c r="AA9" s="234">
        <v>0</v>
      </c>
      <c r="AB9" s="234">
        <v>2</v>
      </c>
      <c r="AC9" s="229">
        <f t="shared" ref="AC9:AC20" si="9">SUM(Q9:AB9)</f>
        <v>16</v>
      </c>
    </row>
    <row r="10" spans="1:31" ht="18" customHeight="1" thickBot="1">
      <c r="A10" s="363" t="s">
        <v>163</v>
      </c>
      <c r="B10" s="158">
        <v>81</v>
      </c>
      <c r="C10" s="158">
        <v>48</v>
      </c>
      <c r="D10" s="159">
        <v>71</v>
      </c>
      <c r="E10" s="158">
        <v>128</v>
      </c>
      <c r="F10" s="158">
        <v>171</v>
      </c>
      <c r="G10" s="158">
        <v>350</v>
      </c>
      <c r="H10" s="261">
        <v>569</v>
      </c>
      <c r="I10" s="158">
        <v>553</v>
      </c>
      <c r="J10" s="158">
        <v>458</v>
      </c>
      <c r="K10" s="158">
        <v>306</v>
      </c>
      <c r="L10" s="158">
        <v>220</v>
      </c>
      <c r="M10" s="159">
        <v>229</v>
      </c>
      <c r="N10" s="177">
        <f t="shared" si="8"/>
        <v>3184</v>
      </c>
      <c r="O10" s="150"/>
      <c r="P10" s="364" t="s">
        <v>163</v>
      </c>
      <c r="Q10" s="365">
        <v>1</v>
      </c>
      <c r="R10" s="365">
        <v>2</v>
      </c>
      <c r="S10" s="365">
        <v>1</v>
      </c>
      <c r="T10" s="365">
        <v>0</v>
      </c>
      <c r="U10" s="365">
        <v>0</v>
      </c>
      <c r="V10" s="365">
        <v>0</v>
      </c>
      <c r="W10" s="365">
        <v>1</v>
      </c>
      <c r="X10" s="365">
        <v>1</v>
      </c>
      <c r="Y10" s="365">
        <v>0</v>
      </c>
      <c r="Z10" s="365">
        <v>1</v>
      </c>
      <c r="AA10" s="365">
        <v>0</v>
      </c>
      <c r="AB10" s="365">
        <v>0</v>
      </c>
      <c r="AC10" s="366">
        <f t="shared" si="9"/>
        <v>7</v>
      </c>
    </row>
    <row r="11" spans="1:31" ht="18" customHeight="1" thickBot="1">
      <c r="A11" s="367" t="s">
        <v>164</v>
      </c>
      <c r="B11" s="368">
        <v>112</v>
      </c>
      <c r="C11" s="368">
        <v>85</v>
      </c>
      <c r="D11" s="368">
        <v>60</v>
      </c>
      <c r="E11" s="368">
        <v>97</v>
      </c>
      <c r="F11" s="368">
        <v>95</v>
      </c>
      <c r="G11" s="368">
        <v>305</v>
      </c>
      <c r="H11" s="369">
        <v>544</v>
      </c>
      <c r="I11" s="368">
        <v>449</v>
      </c>
      <c r="J11" s="368">
        <v>475</v>
      </c>
      <c r="K11" s="368">
        <v>505</v>
      </c>
      <c r="L11" s="368">
        <v>219</v>
      </c>
      <c r="M11" s="370">
        <v>98</v>
      </c>
      <c r="N11" s="157">
        <f t="shared" si="8"/>
        <v>3044</v>
      </c>
      <c r="O11" s="66"/>
      <c r="P11" s="363" t="s">
        <v>164</v>
      </c>
      <c r="Q11" s="371">
        <v>16</v>
      </c>
      <c r="R11" s="371">
        <v>1</v>
      </c>
      <c r="S11" s="371">
        <v>19</v>
      </c>
      <c r="T11" s="371">
        <v>3</v>
      </c>
      <c r="U11" s="371">
        <v>13</v>
      </c>
      <c r="V11" s="371">
        <v>1</v>
      </c>
      <c r="W11" s="371">
        <v>2</v>
      </c>
      <c r="X11" s="371">
        <v>2</v>
      </c>
      <c r="Y11" s="371">
        <v>0</v>
      </c>
      <c r="Z11" s="372">
        <v>24</v>
      </c>
      <c r="AA11" s="371">
        <v>4</v>
      </c>
      <c r="AB11" s="371">
        <v>2</v>
      </c>
      <c r="AC11" s="373">
        <f t="shared" si="9"/>
        <v>87</v>
      </c>
    </row>
    <row r="12" spans="1:31" ht="18" customHeight="1" thickBot="1">
      <c r="A12" s="374" t="s">
        <v>165</v>
      </c>
      <c r="B12" s="139">
        <v>84</v>
      </c>
      <c r="C12" s="139">
        <v>100</v>
      </c>
      <c r="D12" s="140">
        <v>77</v>
      </c>
      <c r="E12" s="140">
        <v>80</v>
      </c>
      <c r="F12" s="78">
        <v>236</v>
      </c>
      <c r="G12" s="78">
        <v>438</v>
      </c>
      <c r="H12" s="79">
        <v>631</v>
      </c>
      <c r="I12" s="262">
        <v>752</v>
      </c>
      <c r="J12" s="77">
        <v>523</v>
      </c>
      <c r="K12" s="78">
        <v>427</v>
      </c>
      <c r="L12" s="77">
        <v>253</v>
      </c>
      <c r="M12" s="141">
        <v>136</v>
      </c>
      <c r="N12" s="375">
        <f t="shared" si="8"/>
        <v>3737</v>
      </c>
      <c r="O12" s="66"/>
      <c r="P12" s="376" t="s">
        <v>166</v>
      </c>
      <c r="Q12" s="377">
        <v>7</v>
      </c>
      <c r="R12" s="377">
        <v>7</v>
      </c>
      <c r="S12" s="378">
        <v>13</v>
      </c>
      <c r="T12" s="378">
        <v>3</v>
      </c>
      <c r="U12" s="378">
        <v>8</v>
      </c>
      <c r="V12" s="378">
        <v>11</v>
      </c>
      <c r="W12" s="377">
        <v>5</v>
      </c>
      <c r="X12" s="378">
        <v>11</v>
      </c>
      <c r="Y12" s="378">
        <v>9</v>
      </c>
      <c r="Z12" s="378">
        <v>9</v>
      </c>
      <c r="AA12" s="379">
        <v>20</v>
      </c>
      <c r="AB12" s="379">
        <v>37</v>
      </c>
      <c r="AC12" s="380">
        <f t="shared" si="9"/>
        <v>140</v>
      </c>
    </row>
    <row r="13" spans="1:31" ht="18" customHeight="1" thickBot="1">
      <c r="A13" s="374" t="s">
        <v>167</v>
      </c>
      <c r="B13" s="378">
        <v>41</v>
      </c>
      <c r="C13" s="378">
        <v>44</v>
      </c>
      <c r="D13" s="378">
        <v>67</v>
      </c>
      <c r="E13" s="378">
        <v>103</v>
      </c>
      <c r="F13" s="371">
        <v>311</v>
      </c>
      <c r="G13" s="378">
        <v>415</v>
      </c>
      <c r="H13" s="378">
        <v>539</v>
      </c>
      <c r="I13" s="372">
        <v>1165</v>
      </c>
      <c r="J13" s="378">
        <v>534</v>
      </c>
      <c r="K13" s="378">
        <v>297</v>
      </c>
      <c r="L13" s="377">
        <v>205</v>
      </c>
      <c r="M13" s="381">
        <v>92</v>
      </c>
      <c r="N13" s="382">
        <f t="shared" si="8"/>
        <v>3813</v>
      </c>
      <c r="O13" s="66"/>
      <c r="P13" s="383" t="s">
        <v>167</v>
      </c>
      <c r="Q13" s="378">
        <v>9</v>
      </c>
      <c r="R13" s="378">
        <v>22</v>
      </c>
      <c r="S13" s="377">
        <v>18</v>
      </c>
      <c r="T13" s="378">
        <v>9</v>
      </c>
      <c r="U13" s="384">
        <v>21</v>
      </c>
      <c r="V13" s="378">
        <v>14</v>
      </c>
      <c r="W13" s="378">
        <v>6</v>
      </c>
      <c r="X13" s="378">
        <v>13</v>
      </c>
      <c r="Y13" s="378">
        <v>7</v>
      </c>
      <c r="Z13" s="385">
        <v>81</v>
      </c>
      <c r="AA13" s="384">
        <v>31</v>
      </c>
      <c r="AB13" s="385">
        <v>37</v>
      </c>
      <c r="AC13" s="386">
        <f t="shared" si="9"/>
        <v>268</v>
      </c>
    </row>
    <row r="14" spans="1:31" ht="18" customHeight="1" thickBot="1">
      <c r="A14" s="374" t="s">
        <v>168</v>
      </c>
      <c r="B14" s="378">
        <v>57</v>
      </c>
      <c r="C14" s="377">
        <v>35</v>
      </c>
      <c r="D14" s="378">
        <v>95</v>
      </c>
      <c r="E14" s="377">
        <v>112</v>
      </c>
      <c r="F14" s="378">
        <v>131</v>
      </c>
      <c r="G14" s="387">
        <v>340</v>
      </c>
      <c r="H14" s="387">
        <v>483</v>
      </c>
      <c r="I14" s="388">
        <v>1339</v>
      </c>
      <c r="J14" s="387">
        <v>614</v>
      </c>
      <c r="K14" s="387">
        <v>349</v>
      </c>
      <c r="L14" s="387">
        <v>236</v>
      </c>
      <c r="M14" s="389">
        <v>68</v>
      </c>
      <c r="N14" s="375">
        <f t="shared" si="8"/>
        <v>3859</v>
      </c>
      <c r="O14" s="66"/>
      <c r="P14" s="383" t="s">
        <v>168</v>
      </c>
      <c r="Q14" s="378">
        <v>19</v>
      </c>
      <c r="R14" s="378">
        <v>12</v>
      </c>
      <c r="S14" s="378">
        <v>8</v>
      </c>
      <c r="T14" s="377">
        <v>12</v>
      </c>
      <c r="U14" s="378">
        <v>7</v>
      </c>
      <c r="V14" s="378">
        <v>15</v>
      </c>
      <c r="W14" s="387">
        <v>16</v>
      </c>
      <c r="X14" s="389">
        <v>12</v>
      </c>
      <c r="Y14" s="377">
        <v>16</v>
      </c>
      <c r="Z14" s="378">
        <v>6</v>
      </c>
      <c r="AA14" s="377">
        <v>12</v>
      </c>
      <c r="AB14" s="377">
        <v>6</v>
      </c>
      <c r="AC14" s="380">
        <f t="shared" si="9"/>
        <v>141</v>
      </c>
    </row>
    <row r="15" spans="1:31" ht="18" hidden="1" customHeight="1" thickBot="1">
      <c r="A15" s="374" t="s">
        <v>169</v>
      </c>
      <c r="B15" s="390">
        <v>68</v>
      </c>
      <c r="C15" s="378">
        <v>42</v>
      </c>
      <c r="D15" s="378">
        <v>44</v>
      </c>
      <c r="E15" s="377">
        <v>75</v>
      </c>
      <c r="F15" s="377">
        <v>135</v>
      </c>
      <c r="G15" s="377">
        <v>448</v>
      </c>
      <c r="H15" s="378">
        <v>507</v>
      </c>
      <c r="I15" s="378">
        <v>808</v>
      </c>
      <c r="J15" s="384">
        <v>795</v>
      </c>
      <c r="K15" s="377">
        <v>313</v>
      </c>
      <c r="L15" s="377">
        <v>246</v>
      </c>
      <c r="M15" s="377">
        <v>143</v>
      </c>
      <c r="N15" s="375">
        <f t="shared" si="8"/>
        <v>3624</v>
      </c>
      <c r="O15" s="66"/>
      <c r="P15" s="383" t="s">
        <v>169</v>
      </c>
      <c r="Q15" s="391">
        <v>9</v>
      </c>
      <c r="R15" s="378">
        <v>16</v>
      </c>
      <c r="S15" s="378">
        <v>12</v>
      </c>
      <c r="T15" s="377">
        <v>6</v>
      </c>
      <c r="U15" s="392">
        <v>7</v>
      </c>
      <c r="V15" s="392">
        <v>14</v>
      </c>
      <c r="W15" s="378">
        <v>9</v>
      </c>
      <c r="X15" s="378">
        <v>14</v>
      </c>
      <c r="Y15" s="378">
        <v>9</v>
      </c>
      <c r="Z15" s="378">
        <v>9</v>
      </c>
      <c r="AA15" s="392">
        <v>8</v>
      </c>
      <c r="AB15" s="392">
        <v>7</v>
      </c>
      <c r="AC15" s="380">
        <f t="shared" si="9"/>
        <v>120</v>
      </c>
    </row>
    <row r="16" spans="1:31" ht="18" hidden="1" customHeight="1" thickBot="1">
      <c r="A16" s="393" t="s">
        <v>170</v>
      </c>
      <c r="B16" s="394">
        <v>71</v>
      </c>
      <c r="C16" s="394">
        <v>97</v>
      </c>
      <c r="D16" s="394">
        <v>61</v>
      </c>
      <c r="E16" s="395">
        <v>105</v>
      </c>
      <c r="F16" s="395">
        <v>198</v>
      </c>
      <c r="G16" s="395">
        <v>442</v>
      </c>
      <c r="H16" s="396">
        <v>790</v>
      </c>
      <c r="I16" s="397">
        <v>674</v>
      </c>
      <c r="J16" s="397">
        <v>594</v>
      </c>
      <c r="K16" s="395">
        <v>275</v>
      </c>
      <c r="L16" s="395">
        <v>133</v>
      </c>
      <c r="M16" s="395">
        <v>108</v>
      </c>
      <c r="N16" s="375">
        <f t="shared" si="8"/>
        <v>3548</v>
      </c>
      <c r="O16" s="4"/>
      <c r="P16" s="152" t="s">
        <v>170</v>
      </c>
      <c r="Q16" s="394">
        <v>7</v>
      </c>
      <c r="R16" s="394">
        <v>13</v>
      </c>
      <c r="S16" s="394">
        <v>12</v>
      </c>
      <c r="T16" s="395">
        <v>11</v>
      </c>
      <c r="U16" s="395">
        <v>12</v>
      </c>
      <c r="V16" s="395">
        <v>15</v>
      </c>
      <c r="W16" s="395">
        <v>20</v>
      </c>
      <c r="X16" s="395">
        <v>15</v>
      </c>
      <c r="Y16" s="395">
        <v>15</v>
      </c>
      <c r="Z16" s="395">
        <v>20</v>
      </c>
      <c r="AA16" s="395">
        <v>9</v>
      </c>
      <c r="AB16" s="395">
        <v>7</v>
      </c>
      <c r="AC16" s="398">
        <f t="shared" si="9"/>
        <v>156</v>
      </c>
    </row>
    <row r="17" spans="1:30" ht="13.8" hidden="1" thickBot="1">
      <c r="A17" s="7" t="s">
        <v>171</v>
      </c>
      <c r="B17" s="391">
        <v>38</v>
      </c>
      <c r="C17" s="395">
        <v>19</v>
      </c>
      <c r="D17" s="395">
        <v>38</v>
      </c>
      <c r="E17" s="395">
        <v>203</v>
      </c>
      <c r="F17" s="395">
        <v>146</v>
      </c>
      <c r="G17" s="395">
        <v>439</v>
      </c>
      <c r="H17" s="396">
        <v>964</v>
      </c>
      <c r="I17" s="396">
        <v>1154</v>
      </c>
      <c r="J17" s="395">
        <v>423</v>
      </c>
      <c r="K17" s="395">
        <v>388</v>
      </c>
      <c r="L17" s="395">
        <v>176</v>
      </c>
      <c r="M17" s="395">
        <v>143</v>
      </c>
      <c r="N17" s="399">
        <f t="shared" si="8"/>
        <v>4131</v>
      </c>
      <c r="O17" s="4"/>
      <c r="P17" s="6" t="s">
        <v>171</v>
      </c>
      <c r="Q17" s="395">
        <v>7</v>
      </c>
      <c r="R17" s="395">
        <v>7</v>
      </c>
      <c r="S17" s="395">
        <v>8</v>
      </c>
      <c r="T17" s="395">
        <v>12</v>
      </c>
      <c r="U17" s="395">
        <v>9</v>
      </c>
      <c r="V17" s="395">
        <v>6</v>
      </c>
      <c r="W17" s="395">
        <v>11</v>
      </c>
      <c r="X17" s="395">
        <v>8</v>
      </c>
      <c r="Y17" s="395">
        <v>16</v>
      </c>
      <c r="Z17" s="395">
        <v>40</v>
      </c>
      <c r="AA17" s="395">
        <v>17</v>
      </c>
      <c r="AB17" s="395">
        <v>16</v>
      </c>
      <c r="AC17" s="395">
        <f t="shared" si="9"/>
        <v>157</v>
      </c>
    </row>
    <row r="18" spans="1:30" ht="13.8" hidden="1" thickBot="1">
      <c r="A18" s="142" t="s">
        <v>172</v>
      </c>
      <c r="B18" s="397">
        <v>49</v>
      </c>
      <c r="C18" s="397">
        <v>63</v>
      </c>
      <c r="D18" s="397">
        <v>50</v>
      </c>
      <c r="E18" s="397">
        <v>71</v>
      </c>
      <c r="F18" s="397">
        <v>144</v>
      </c>
      <c r="G18" s="397">
        <v>374</v>
      </c>
      <c r="H18" s="400">
        <v>729</v>
      </c>
      <c r="I18" s="400">
        <v>1097</v>
      </c>
      <c r="J18" s="400">
        <v>650</v>
      </c>
      <c r="K18" s="397">
        <v>397</v>
      </c>
      <c r="L18" s="397">
        <v>192</v>
      </c>
      <c r="M18" s="397">
        <v>217</v>
      </c>
      <c r="N18" s="399">
        <f t="shared" si="8"/>
        <v>4033</v>
      </c>
      <c r="O18" s="4"/>
      <c r="P18" s="8" t="s">
        <v>172</v>
      </c>
      <c r="Q18" s="397">
        <v>10</v>
      </c>
      <c r="R18" s="397">
        <v>6</v>
      </c>
      <c r="S18" s="397">
        <v>14</v>
      </c>
      <c r="T18" s="397">
        <v>10</v>
      </c>
      <c r="U18" s="397">
        <v>10</v>
      </c>
      <c r="V18" s="397">
        <v>19</v>
      </c>
      <c r="W18" s="397">
        <v>11</v>
      </c>
      <c r="X18" s="397">
        <v>20</v>
      </c>
      <c r="Y18" s="397">
        <v>15</v>
      </c>
      <c r="Z18" s="397">
        <v>8</v>
      </c>
      <c r="AA18" s="397">
        <v>11</v>
      </c>
      <c r="AB18" s="397">
        <v>8</v>
      </c>
      <c r="AC18" s="395">
        <f t="shared" si="9"/>
        <v>142</v>
      </c>
    </row>
    <row r="19" spans="1:30" ht="13.8" hidden="1" thickBot="1">
      <c r="A19" s="7" t="s">
        <v>173</v>
      </c>
      <c r="B19" s="397">
        <v>53</v>
      </c>
      <c r="C19" s="397">
        <v>39</v>
      </c>
      <c r="D19" s="397">
        <v>74</v>
      </c>
      <c r="E19" s="397">
        <v>64</v>
      </c>
      <c r="F19" s="397">
        <v>208</v>
      </c>
      <c r="G19" s="397">
        <v>491</v>
      </c>
      <c r="H19" s="397">
        <v>454</v>
      </c>
      <c r="I19" s="400">
        <v>1068</v>
      </c>
      <c r="J19" s="397">
        <v>568</v>
      </c>
      <c r="K19" s="397">
        <v>407</v>
      </c>
      <c r="L19" s="397">
        <v>228</v>
      </c>
      <c r="M19" s="397">
        <v>81</v>
      </c>
      <c r="N19" s="401">
        <f t="shared" si="8"/>
        <v>3735</v>
      </c>
      <c r="O19" s="4"/>
      <c r="P19" s="6" t="s">
        <v>173</v>
      </c>
      <c r="Q19" s="397">
        <v>12</v>
      </c>
      <c r="R19" s="397">
        <v>13</v>
      </c>
      <c r="S19" s="397">
        <v>46</v>
      </c>
      <c r="T19" s="397">
        <v>9</v>
      </c>
      <c r="U19" s="397">
        <v>20</v>
      </c>
      <c r="V19" s="397">
        <v>4</v>
      </c>
      <c r="W19" s="397">
        <v>8</v>
      </c>
      <c r="X19" s="397">
        <v>30</v>
      </c>
      <c r="Y19" s="397">
        <v>22</v>
      </c>
      <c r="Z19" s="397">
        <v>20</v>
      </c>
      <c r="AA19" s="397">
        <v>16</v>
      </c>
      <c r="AB19" s="397">
        <v>12</v>
      </c>
      <c r="AC19" s="402">
        <f t="shared" si="9"/>
        <v>212</v>
      </c>
    </row>
    <row r="20" spans="1:30" ht="13.8" hidden="1" thickBot="1">
      <c r="A20" s="7" t="s">
        <v>174</v>
      </c>
      <c r="B20" s="403">
        <v>67</v>
      </c>
      <c r="C20" s="403">
        <v>62</v>
      </c>
      <c r="D20" s="403">
        <v>57</v>
      </c>
      <c r="E20" s="403">
        <v>77</v>
      </c>
      <c r="F20" s="403">
        <v>473</v>
      </c>
      <c r="G20" s="403">
        <v>468</v>
      </c>
      <c r="H20" s="404">
        <v>659</v>
      </c>
      <c r="I20" s="403">
        <v>851</v>
      </c>
      <c r="J20" s="403">
        <v>542</v>
      </c>
      <c r="K20" s="403">
        <v>270</v>
      </c>
      <c r="L20" s="403">
        <v>208</v>
      </c>
      <c r="M20" s="403">
        <v>174</v>
      </c>
      <c r="N20" s="405">
        <f t="shared" si="8"/>
        <v>3908</v>
      </c>
      <c r="O20" s="4" t="s">
        <v>3</v>
      </c>
      <c r="P20" s="8" t="s">
        <v>174</v>
      </c>
      <c r="Q20" s="397">
        <v>6</v>
      </c>
      <c r="R20" s="397">
        <v>25</v>
      </c>
      <c r="S20" s="397">
        <v>29</v>
      </c>
      <c r="T20" s="397">
        <v>4</v>
      </c>
      <c r="U20" s="397">
        <v>17</v>
      </c>
      <c r="V20" s="397">
        <v>19</v>
      </c>
      <c r="W20" s="397">
        <v>14</v>
      </c>
      <c r="X20" s="397">
        <v>37</v>
      </c>
      <c r="Y20" s="406">
        <v>76</v>
      </c>
      <c r="Z20" s="397">
        <v>34</v>
      </c>
      <c r="AA20" s="397">
        <v>17</v>
      </c>
      <c r="AB20" s="397">
        <v>18</v>
      </c>
      <c r="AC20" s="402">
        <f t="shared" si="9"/>
        <v>296</v>
      </c>
    </row>
    <row r="21" spans="1:30">
      <c r="A21" s="9"/>
      <c r="B21" s="143"/>
      <c r="C21" s="143"/>
      <c r="D21" s="143"/>
      <c r="E21" s="143"/>
      <c r="F21" s="143"/>
      <c r="G21" s="143"/>
      <c r="H21" s="143"/>
      <c r="I21" s="143"/>
      <c r="J21" s="143"/>
      <c r="K21" s="143"/>
      <c r="L21" s="143"/>
      <c r="M21" s="143"/>
      <c r="N21" s="10"/>
      <c r="O21" s="4"/>
      <c r="P21" s="11"/>
      <c r="Q21" s="144"/>
      <c r="R21" s="144"/>
      <c r="S21" s="144"/>
      <c r="T21" s="144"/>
      <c r="U21" s="144"/>
      <c r="V21" s="144"/>
      <c r="W21" s="144"/>
      <c r="X21" s="144"/>
      <c r="Y21" s="144"/>
      <c r="Z21" s="144"/>
      <c r="AA21" s="144"/>
      <c r="AB21" s="144"/>
      <c r="AC21" s="143"/>
    </row>
    <row r="22" spans="1:30" ht="13.5" customHeight="1">
      <c r="A22" s="779" t="s">
        <v>361</v>
      </c>
      <c r="B22" s="780"/>
      <c r="C22" s="780"/>
      <c r="D22" s="780"/>
      <c r="E22" s="780"/>
      <c r="F22" s="780"/>
      <c r="G22" s="780"/>
      <c r="H22" s="780"/>
      <c r="I22" s="780"/>
      <c r="J22" s="780"/>
      <c r="K22" s="780"/>
      <c r="L22" s="780"/>
      <c r="M22" s="780"/>
      <c r="N22" s="781"/>
      <c r="O22" s="4"/>
      <c r="P22" s="779" t="str">
        <f>+A22</f>
        <v>※2024年 第47週（11/18～11/24） 現在</v>
      </c>
      <c r="Q22" s="780"/>
      <c r="R22" s="780"/>
      <c r="S22" s="780"/>
      <c r="T22" s="780"/>
      <c r="U22" s="780"/>
      <c r="V22" s="780"/>
      <c r="W22" s="780"/>
      <c r="X22" s="780"/>
      <c r="Y22" s="780"/>
      <c r="Z22" s="780"/>
      <c r="AA22" s="780"/>
      <c r="AB22" s="780"/>
      <c r="AC22" s="781"/>
    </row>
    <row r="23" spans="1:30" ht="13.8" thickBot="1">
      <c r="A23" s="174" t="s">
        <v>41</v>
      </c>
      <c r="B23" s="4"/>
      <c r="C23" s="4"/>
      <c r="D23" s="4"/>
      <c r="E23" s="4"/>
      <c r="F23" s="4"/>
      <c r="G23" s="4" t="s">
        <v>17</v>
      </c>
      <c r="H23" s="4"/>
      <c r="I23" s="4"/>
      <c r="J23" s="4"/>
      <c r="K23" s="4"/>
      <c r="L23" s="4"/>
      <c r="M23" s="4"/>
      <c r="N23" s="13"/>
      <c r="O23" s="4"/>
      <c r="P23" s="175"/>
      <c r="Q23" s="4"/>
      <c r="R23" s="4"/>
      <c r="S23" s="4"/>
      <c r="T23" s="4"/>
      <c r="U23" s="4"/>
      <c r="V23" s="4"/>
      <c r="W23" s="4"/>
      <c r="X23" s="4"/>
      <c r="Y23" s="4"/>
      <c r="Z23" s="4"/>
      <c r="AA23" s="4"/>
      <c r="AB23" s="4"/>
      <c r="AC23" s="15"/>
    </row>
    <row r="24" spans="1:30" ht="33" customHeight="1" thickBot="1">
      <c r="A24" s="784" t="s">
        <v>175</v>
      </c>
      <c r="B24" s="785"/>
      <c r="C24" s="786"/>
      <c r="D24" s="782" t="s">
        <v>219</v>
      </c>
      <c r="E24" s="783"/>
      <c r="F24" s="4"/>
      <c r="G24" s="4" t="s">
        <v>17</v>
      </c>
      <c r="H24" s="4"/>
      <c r="I24" s="4"/>
      <c r="J24" s="4"/>
      <c r="K24" s="4"/>
      <c r="L24" s="4"/>
      <c r="M24" s="4"/>
      <c r="N24" s="13"/>
      <c r="O24" s="66" t="s">
        <v>17</v>
      </c>
      <c r="P24" s="92"/>
      <c r="Q24" s="407" t="s">
        <v>176</v>
      </c>
      <c r="R24" s="768" t="s">
        <v>218</v>
      </c>
      <c r="S24" s="769"/>
      <c r="T24" s="770"/>
      <c r="U24" s="4"/>
      <c r="V24" s="4"/>
      <c r="W24" s="4"/>
      <c r="X24" s="4"/>
      <c r="Y24" s="4"/>
      <c r="Z24" s="4"/>
      <c r="AA24" s="4"/>
      <c r="AB24" s="4"/>
      <c r="AC24" s="15"/>
    </row>
    <row r="25" spans="1:30" ht="15" customHeight="1">
      <c r="A25" s="12" t="s">
        <v>214</v>
      </c>
      <c r="B25" s="4"/>
      <c r="C25" s="4"/>
      <c r="D25" s="4" t="s">
        <v>3</v>
      </c>
      <c r="E25" s="4"/>
      <c r="F25" s="4"/>
      <c r="G25" s="4"/>
      <c r="H25" s="4"/>
      <c r="I25" s="4"/>
      <c r="J25" s="4"/>
      <c r="K25" s="4"/>
      <c r="L25" s="4"/>
      <c r="M25" s="4"/>
      <c r="N25" s="13"/>
      <c r="O25" s="66" t="s">
        <v>17</v>
      </c>
      <c r="P25" s="91"/>
      <c r="Q25" s="4"/>
      <c r="R25" s="4"/>
      <c r="S25" s="4"/>
      <c r="T25" s="4"/>
      <c r="U25" s="4"/>
      <c r="V25" s="4"/>
      <c r="W25" s="4"/>
      <c r="X25" s="4"/>
      <c r="Y25" s="4"/>
      <c r="Z25" s="4"/>
      <c r="AA25" s="4"/>
      <c r="AB25" s="4"/>
      <c r="AC25" s="15"/>
    </row>
    <row r="26" spans="1:30" ht="9" customHeight="1">
      <c r="A26" s="12"/>
      <c r="B26" s="4"/>
      <c r="C26" s="4"/>
      <c r="D26" s="4"/>
      <c r="E26" s="4"/>
      <c r="F26" s="4"/>
      <c r="G26" s="4"/>
      <c r="H26" s="4"/>
      <c r="I26" s="4"/>
      <c r="J26" s="4"/>
      <c r="K26" s="4"/>
      <c r="L26" s="4"/>
      <c r="M26" s="4"/>
      <c r="N26" s="13"/>
      <c r="O26" s="66" t="s">
        <v>17</v>
      </c>
      <c r="P26" s="14"/>
      <c r="Q26" s="4"/>
      <c r="R26" s="4"/>
      <c r="S26" s="4"/>
      <c r="T26" s="4"/>
      <c r="U26" s="4"/>
      <c r="V26" s="4"/>
      <c r="W26" s="4"/>
      <c r="X26" s="4"/>
      <c r="Y26" s="4"/>
      <c r="Z26" s="4"/>
      <c r="AA26" s="4"/>
      <c r="AB26" s="4"/>
      <c r="AC26" s="15"/>
    </row>
    <row r="27" spans="1:30">
      <c r="A27" s="12"/>
      <c r="B27" s="4"/>
      <c r="C27" s="4"/>
      <c r="D27" s="4"/>
      <c r="E27" s="4"/>
      <c r="F27" s="4"/>
      <c r="G27" s="4"/>
      <c r="H27" s="4"/>
      <c r="I27" s="4"/>
      <c r="J27" s="4"/>
      <c r="K27" s="4"/>
      <c r="L27" s="4"/>
      <c r="M27" s="4"/>
      <c r="N27" s="13"/>
      <c r="O27" s="4" t="s">
        <v>17</v>
      </c>
      <c r="P27" s="5"/>
      <c r="AC27" s="16"/>
    </row>
    <row r="28" spans="1:30">
      <c r="A28" s="12"/>
      <c r="B28" s="4"/>
      <c r="C28" s="4"/>
      <c r="D28" s="4"/>
      <c r="E28" s="4"/>
      <c r="F28" s="4"/>
      <c r="G28" s="4"/>
      <c r="H28" s="4"/>
      <c r="I28" s="4"/>
      <c r="J28" s="4"/>
      <c r="K28" s="4"/>
      <c r="L28" s="4"/>
      <c r="M28" s="4"/>
      <c r="N28" s="13"/>
      <c r="O28" s="4" t="s">
        <v>17</v>
      </c>
      <c r="P28" s="5"/>
      <c r="AC28" s="16"/>
    </row>
    <row r="29" spans="1:30">
      <c r="A29" s="12"/>
      <c r="B29" s="4"/>
      <c r="C29" s="4"/>
      <c r="D29" s="4"/>
      <c r="E29" s="4"/>
      <c r="F29" s="4"/>
      <c r="G29" s="4"/>
      <c r="H29" s="4"/>
      <c r="I29" s="4"/>
      <c r="J29" s="4"/>
      <c r="K29" s="4"/>
      <c r="L29" s="4"/>
      <c r="M29" s="4"/>
      <c r="N29" s="13"/>
      <c r="O29" s="4" t="s">
        <v>17</v>
      </c>
      <c r="P29" s="5"/>
      <c r="AC29" s="16"/>
      <c r="AD29" s="99"/>
    </row>
    <row r="30" spans="1:30">
      <c r="A30" s="12"/>
      <c r="B30" s="4"/>
      <c r="C30" s="4"/>
      <c r="D30" s="4"/>
      <c r="E30" s="4"/>
      <c r="F30" s="4"/>
      <c r="G30" s="4"/>
      <c r="H30" s="4"/>
      <c r="I30" s="4"/>
      <c r="J30" s="4"/>
      <c r="K30" s="4"/>
      <c r="L30" s="4"/>
      <c r="M30" s="4"/>
      <c r="N30" s="13"/>
      <c r="O30" s="4"/>
      <c r="P30" s="5"/>
      <c r="AC30" s="16"/>
    </row>
    <row r="31" spans="1:30" ht="21.6">
      <c r="A31" s="192" t="s">
        <v>177</v>
      </c>
      <c r="B31" s="4"/>
      <c r="C31" s="4"/>
      <c r="D31" s="4"/>
      <c r="E31" s="4"/>
      <c r="F31" s="4"/>
      <c r="G31" s="4"/>
      <c r="H31" s="4"/>
      <c r="I31" s="4"/>
      <c r="J31" s="4"/>
      <c r="K31" s="4"/>
      <c r="L31" s="4"/>
      <c r="M31" s="4"/>
      <c r="N31" s="13"/>
      <c r="O31" s="4"/>
      <c r="P31" s="5"/>
      <c r="AC31" s="16"/>
    </row>
    <row r="32" spans="1:30" ht="13.8" thickBot="1">
      <c r="A32" s="17"/>
      <c r="B32" s="18"/>
      <c r="C32" s="18"/>
      <c r="D32" s="18"/>
      <c r="E32" s="18"/>
      <c r="F32" s="18"/>
      <c r="G32" s="18"/>
      <c r="H32" s="18"/>
      <c r="I32" s="18"/>
      <c r="J32" s="18"/>
      <c r="K32" s="18"/>
      <c r="L32" s="18"/>
      <c r="M32" s="18"/>
      <c r="N32" s="19"/>
      <c r="O32" s="4"/>
      <c r="P32" s="20"/>
      <c r="Q32" s="21"/>
      <c r="R32" s="21"/>
      <c r="S32" s="21"/>
      <c r="T32" s="21"/>
      <c r="U32" s="21"/>
      <c r="V32" s="21"/>
      <c r="W32" s="21"/>
      <c r="X32" s="21"/>
      <c r="Y32" s="21"/>
      <c r="Z32" s="21"/>
      <c r="AA32" s="21"/>
      <c r="AB32" s="21"/>
      <c r="AC32" s="22"/>
    </row>
    <row r="33" spans="1:29">
      <c r="A33" s="408"/>
      <c r="C33" s="4"/>
      <c r="D33" s="4"/>
      <c r="E33" s="4"/>
      <c r="F33" s="4"/>
      <c r="G33" s="4"/>
      <c r="H33" s="4"/>
      <c r="I33" s="4"/>
      <c r="J33" s="4"/>
      <c r="K33" s="4"/>
      <c r="L33" s="4"/>
      <c r="M33" s="4"/>
      <c r="N33" s="4"/>
      <c r="O33" s="4"/>
    </row>
    <row r="34" spans="1:29">
      <c r="O34" s="4"/>
    </row>
    <row r="35" spans="1:29">
      <c r="K35" s="145" t="s">
        <v>3</v>
      </c>
      <c r="O35" s="4"/>
    </row>
    <row r="36" spans="1:29">
      <c r="O36" s="4"/>
    </row>
    <row r="37" spans="1:29">
      <c r="O37" s="4"/>
    </row>
    <row r="38" spans="1:29">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row>
    <row r="39" spans="1:29">
      <c r="Q39" s="74" t="s">
        <v>178</v>
      </c>
      <c r="R39" s="74"/>
      <c r="S39" s="74"/>
      <c r="T39" s="74"/>
      <c r="U39" s="74"/>
      <c r="V39" s="74"/>
      <c r="W39" s="74"/>
      <c r="X39" s="74"/>
    </row>
    <row r="40" spans="1:29">
      <c r="Q40" s="74" t="s">
        <v>179</v>
      </c>
      <c r="R40" s="74"/>
      <c r="S40" s="74"/>
      <c r="T40" s="74"/>
      <c r="U40" s="74"/>
      <c r="V40" s="74"/>
      <c r="W40" s="74"/>
      <c r="X40" s="74"/>
    </row>
  </sheetData>
  <mergeCells count="9">
    <mergeCell ref="R24:T24"/>
    <mergeCell ref="A1:N1"/>
    <mergeCell ref="P1:AC1"/>
    <mergeCell ref="A2:N2"/>
    <mergeCell ref="P2:AC2"/>
    <mergeCell ref="A22:N22"/>
    <mergeCell ref="P22:AC22"/>
    <mergeCell ref="D24:E24"/>
    <mergeCell ref="A24:C24"/>
  </mergeCells>
  <phoneticPr fontId="83"/>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 zoomScale="98" zoomScaleNormal="112" zoomScaleSheetLayoutView="98" workbookViewId="0">
      <selection activeCell="C29" sqref="C29"/>
    </sheetView>
  </sheetViews>
  <sheetFormatPr defaultColWidth="9" defaultRowHeight="13.2"/>
  <cols>
    <col min="1" max="1" width="5" style="1" customWidth="1"/>
    <col min="2" max="2" width="25.77734375" style="57" customWidth="1"/>
    <col min="3" max="3" width="71" style="1" customWidth="1"/>
    <col min="4" max="4" width="109.88671875" style="1" customWidth="1"/>
    <col min="5" max="5" width="3.88671875" style="1" customWidth="1"/>
    <col min="6" max="16384" width="9" style="1"/>
  </cols>
  <sheetData>
    <row r="1" spans="1:7" ht="18.75" customHeight="1">
      <c r="B1" s="57" t="s">
        <v>125</v>
      </c>
      <c r="D1" s="465" t="str">
        <f>+D23</f>
        <v>対前週
インフルエンザ 　　     　      44%   増加
新型コロナウイルス          　23% 　増加</v>
      </c>
    </row>
    <row r="2" spans="1:7" ht="17.25" customHeight="1" thickBot="1">
      <c r="B2" t="s">
        <v>362</v>
      </c>
      <c r="D2" s="792"/>
      <c r="E2" s="793"/>
    </row>
    <row r="3" spans="1:7" ht="16.5" customHeight="1" thickBot="1">
      <c r="B3" s="327" t="s">
        <v>126</v>
      </c>
      <c r="C3" s="328" t="s">
        <v>127</v>
      </c>
      <c r="D3" s="82" t="s">
        <v>128</v>
      </c>
    </row>
    <row r="4" spans="1:7" ht="17.25" customHeight="1" thickBot="1">
      <c r="B4" s="329" t="s">
        <v>129</v>
      </c>
      <c r="C4" s="531" t="s">
        <v>363</v>
      </c>
      <c r="D4" s="58"/>
    </row>
    <row r="5" spans="1:7" ht="17.25" customHeight="1">
      <c r="B5" s="794" t="s">
        <v>130</v>
      </c>
      <c r="C5" s="797" t="s">
        <v>131</v>
      </c>
      <c r="D5" s="798"/>
    </row>
    <row r="6" spans="1:7" ht="19.2" customHeight="1">
      <c r="B6" s="795"/>
      <c r="C6" s="799" t="s">
        <v>132</v>
      </c>
      <c r="D6" s="800"/>
      <c r="G6" s="93"/>
    </row>
    <row r="7" spans="1:7" ht="19.95" customHeight="1">
      <c r="B7" s="795"/>
      <c r="C7" s="110" t="s">
        <v>133</v>
      </c>
      <c r="D7" s="111"/>
      <c r="G7" s="93"/>
    </row>
    <row r="8" spans="1:7" ht="25.2" customHeight="1" thickBot="1">
      <c r="B8" s="796"/>
      <c r="C8" s="95" t="s">
        <v>134</v>
      </c>
      <c r="D8" s="94"/>
      <c r="G8" s="93"/>
    </row>
    <row r="9" spans="1:7" ht="46.2" customHeight="1" thickBot="1">
      <c r="B9" s="330" t="s">
        <v>135</v>
      </c>
      <c r="C9" s="801" t="s">
        <v>364</v>
      </c>
      <c r="D9" s="802"/>
    </row>
    <row r="10" spans="1:7" ht="64.2" customHeight="1" thickBot="1">
      <c r="B10" s="331" t="s">
        <v>136</v>
      </c>
      <c r="C10" s="803" t="s">
        <v>365</v>
      </c>
      <c r="D10" s="804"/>
    </row>
    <row r="11" spans="1:7" ht="75.599999999999994" customHeight="1" thickBot="1">
      <c r="B11" s="59"/>
      <c r="C11" s="332" t="s">
        <v>366</v>
      </c>
      <c r="D11" s="333" t="s">
        <v>367</v>
      </c>
      <c r="F11" s="1" t="s">
        <v>17</v>
      </c>
    </row>
    <row r="12" spans="1:7" ht="37.950000000000003" hidden="1" customHeight="1" thickBot="1">
      <c r="B12" s="330" t="s">
        <v>198</v>
      </c>
      <c r="C12" s="803"/>
      <c r="D12" s="804"/>
    </row>
    <row r="13" spans="1:7" ht="102.6" customHeight="1" thickBot="1">
      <c r="B13" s="334" t="s">
        <v>137</v>
      </c>
      <c r="C13" s="335" t="s">
        <v>368</v>
      </c>
      <c r="D13" s="336" t="s">
        <v>369</v>
      </c>
      <c r="F13" t="s">
        <v>3</v>
      </c>
    </row>
    <row r="14" spans="1:7" ht="69" customHeight="1" thickBot="1">
      <c r="A14" t="s">
        <v>41</v>
      </c>
      <c r="B14" s="337" t="s">
        <v>138</v>
      </c>
      <c r="C14" s="790" t="s">
        <v>370</v>
      </c>
      <c r="D14" s="791"/>
    </row>
    <row r="15" spans="1:7" ht="17.25" customHeight="1"/>
    <row r="16" spans="1:7" ht="17.25" customHeight="1">
      <c r="B16" s="787" t="s">
        <v>139</v>
      </c>
      <c r="C16" s="173"/>
      <c r="D16" s="1" t="s">
        <v>41</v>
      </c>
    </row>
    <row r="17" spans="2:5">
      <c r="B17" s="787"/>
      <c r="C17"/>
    </row>
    <row r="18" spans="2:5">
      <c r="B18" s="787"/>
      <c r="E18" s="1" t="s">
        <v>17</v>
      </c>
    </row>
    <row r="19" spans="2:5">
      <c r="B19" s="787"/>
    </row>
    <row r="20" spans="2:5">
      <c r="B20" s="787"/>
    </row>
    <row r="21" spans="2:5" ht="16.2">
      <c r="B21" s="787"/>
      <c r="D21" s="242" t="s">
        <v>140</v>
      </c>
    </row>
    <row r="22" spans="2:5">
      <c r="B22" s="787"/>
    </row>
    <row r="23" spans="2:5">
      <c r="B23" s="787"/>
      <c r="D23" s="788" t="s">
        <v>372</v>
      </c>
    </row>
    <row r="24" spans="2:5">
      <c r="B24" s="787"/>
      <c r="D24" s="789"/>
    </row>
    <row r="25" spans="2:5">
      <c r="B25" s="787"/>
      <c r="D25" s="789"/>
    </row>
    <row r="26" spans="2:5">
      <c r="B26" s="787"/>
      <c r="D26" s="789"/>
    </row>
    <row r="27" spans="2:5">
      <c r="B27" s="787"/>
      <c r="D27" s="789"/>
    </row>
    <row r="28" spans="2:5">
      <c r="B28" s="787"/>
    </row>
    <row r="29" spans="2:5">
      <c r="B29" s="787"/>
      <c r="D29" s="1" t="s">
        <v>41</v>
      </c>
    </row>
    <row r="30" spans="2:5">
      <c r="B30" s="787"/>
      <c r="D30" s="1" t="s">
        <v>41</v>
      </c>
    </row>
    <row r="31" spans="2:5">
      <c r="B31" s="787"/>
    </row>
    <row r="32" spans="2:5">
      <c r="B32" s="787"/>
    </row>
    <row r="33" spans="2:2">
      <c r="B33" s="787"/>
    </row>
  </sheetData>
  <mergeCells count="10">
    <mergeCell ref="B16:B33"/>
    <mergeCell ref="D23:D27"/>
    <mergeCell ref="C14:D14"/>
    <mergeCell ref="D2:E2"/>
    <mergeCell ref="B5:B8"/>
    <mergeCell ref="C5:D5"/>
    <mergeCell ref="C6:D6"/>
    <mergeCell ref="C9:D9"/>
    <mergeCell ref="C10:D10"/>
    <mergeCell ref="C12:D12"/>
  </mergeCells>
  <phoneticPr fontId="83"/>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63"/>
  <sheetViews>
    <sheetView view="pageBreakPreview" zoomScale="110" zoomScaleNormal="100" zoomScaleSheetLayoutView="110" workbookViewId="0">
      <selection activeCell="C63" sqref="C63"/>
    </sheetView>
  </sheetViews>
  <sheetFormatPr defaultColWidth="9" defaultRowHeight="13.2"/>
  <cols>
    <col min="1" max="1" width="21.33203125" style="27" customWidth="1"/>
    <col min="2" max="2" width="19.88671875" style="27" customWidth="1"/>
    <col min="3" max="3" width="91.6640625" style="155" customWidth="1"/>
    <col min="4" max="4" width="14.44140625" style="28" customWidth="1"/>
    <col min="5" max="5" width="13.6640625" style="28"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09" t="s">
        <v>276</v>
      </c>
      <c r="B1" s="419" t="s">
        <v>190</v>
      </c>
      <c r="C1" s="410" t="s">
        <v>360</v>
      </c>
      <c r="D1" s="411" t="s">
        <v>180</v>
      </c>
      <c r="E1" s="412" t="s">
        <v>181</v>
      </c>
    </row>
    <row r="2" spans="1:5" ht="23.4" customHeight="1">
      <c r="A2" s="594" t="s">
        <v>215</v>
      </c>
      <c r="B2" s="595" t="s">
        <v>277</v>
      </c>
      <c r="C2" s="596" t="s">
        <v>330</v>
      </c>
      <c r="D2" s="597">
        <v>45625</v>
      </c>
      <c r="E2" s="598">
        <v>45625</v>
      </c>
    </row>
    <row r="3" spans="1:5" ht="23.4" customHeight="1">
      <c r="A3" s="520" t="s">
        <v>216</v>
      </c>
      <c r="B3" s="521" t="s">
        <v>278</v>
      </c>
      <c r="C3" s="522" t="s">
        <v>331</v>
      </c>
      <c r="D3" s="523">
        <v>45625</v>
      </c>
      <c r="E3" s="524">
        <v>45625</v>
      </c>
    </row>
    <row r="4" spans="1:5" ht="23.4" customHeight="1">
      <c r="A4" s="520" t="s">
        <v>216</v>
      </c>
      <c r="B4" s="521" t="s">
        <v>279</v>
      </c>
      <c r="C4" s="522" t="s">
        <v>332</v>
      </c>
      <c r="D4" s="523">
        <v>45625</v>
      </c>
      <c r="E4" s="524">
        <v>45625</v>
      </c>
    </row>
    <row r="5" spans="1:5" ht="23.4" customHeight="1">
      <c r="A5" s="515" t="s">
        <v>215</v>
      </c>
      <c r="B5" s="516" t="s">
        <v>280</v>
      </c>
      <c r="C5" s="517" t="s">
        <v>333</v>
      </c>
      <c r="D5" s="518">
        <v>45625</v>
      </c>
      <c r="E5" s="519">
        <v>45625</v>
      </c>
    </row>
    <row r="6" spans="1:5" ht="23.4" customHeight="1">
      <c r="A6" s="607" t="s">
        <v>217</v>
      </c>
      <c r="B6" s="608" t="s">
        <v>281</v>
      </c>
      <c r="C6" s="609" t="s">
        <v>334</v>
      </c>
      <c r="D6" s="610">
        <v>45624</v>
      </c>
      <c r="E6" s="612">
        <v>45625</v>
      </c>
    </row>
    <row r="7" spans="1:5" ht="23.4" customHeight="1">
      <c r="A7" s="520" t="s">
        <v>215</v>
      </c>
      <c r="B7" s="521" t="s">
        <v>282</v>
      </c>
      <c r="C7" s="522" t="s">
        <v>335</v>
      </c>
      <c r="D7" s="523">
        <v>45624</v>
      </c>
      <c r="E7" s="524">
        <v>45625</v>
      </c>
    </row>
    <row r="8" spans="1:5" ht="23.4" customHeight="1">
      <c r="A8" s="515" t="s">
        <v>215</v>
      </c>
      <c r="B8" s="516" t="s">
        <v>283</v>
      </c>
      <c r="C8" s="517" t="s">
        <v>336</v>
      </c>
      <c r="D8" s="518">
        <v>45624</v>
      </c>
      <c r="E8" s="519">
        <v>45625</v>
      </c>
    </row>
    <row r="9" spans="1:5" ht="23.4" customHeight="1">
      <c r="A9" s="526" t="s">
        <v>215</v>
      </c>
      <c r="B9" s="527" t="s">
        <v>284</v>
      </c>
      <c r="C9" s="528" t="s">
        <v>337</v>
      </c>
      <c r="D9" s="529">
        <v>45624</v>
      </c>
      <c r="E9" s="530">
        <v>45625</v>
      </c>
    </row>
    <row r="10" spans="1:5" ht="23.4" customHeight="1">
      <c r="A10" s="607" t="s">
        <v>217</v>
      </c>
      <c r="B10" s="608" t="s">
        <v>285</v>
      </c>
      <c r="C10" s="609" t="s">
        <v>338</v>
      </c>
      <c r="D10" s="610">
        <v>45624</v>
      </c>
      <c r="E10" s="612">
        <v>45625</v>
      </c>
    </row>
    <row r="11" spans="1:5" ht="23.4" customHeight="1">
      <c r="A11" s="520" t="s">
        <v>215</v>
      </c>
      <c r="B11" s="521" t="s">
        <v>286</v>
      </c>
      <c r="C11" s="522" t="s">
        <v>339</v>
      </c>
      <c r="D11" s="523">
        <v>45624</v>
      </c>
      <c r="E11" s="524">
        <v>45625</v>
      </c>
    </row>
    <row r="12" spans="1:5" ht="23.4" customHeight="1">
      <c r="A12" s="526" t="s">
        <v>215</v>
      </c>
      <c r="B12" s="527" t="s">
        <v>287</v>
      </c>
      <c r="C12" s="528" t="s">
        <v>340</v>
      </c>
      <c r="D12" s="529">
        <v>45624</v>
      </c>
      <c r="E12" s="530">
        <v>45625</v>
      </c>
    </row>
    <row r="13" spans="1:5" ht="23.4" customHeight="1">
      <c r="A13" s="520" t="s">
        <v>215</v>
      </c>
      <c r="B13" s="521" t="s">
        <v>288</v>
      </c>
      <c r="C13" s="522" t="s">
        <v>341</v>
      </c>
      <c r="D13" s="523">
        <v>45624</v>
      </c>
      <c r="E13" s="524">
        <v>45625</v>
      </c>
    </row>
    <row r="14" spans="1:5" ht="23.4" customHeight="1">
      <c r="A14" s="515" t="s">
        <v>215</v>
      </c>
      <c r="B14" s="516" t="s">
        <v>289</v>
      </c>
      <c r="C14" s="517" t="s">
        <v>342</v>
      </c>
      <c r="D14" s="518">
        <v>45623</v>
      </c>
      <c r="E14" s="519">
        <v>45624</v>
      </c>
    </row>
    <row r="15" spans="1:5" ht="23.4" customHeight="1">
      <c r="A15" s="526" t="s">
        <v>215</v>
      </c>
      <c r="B15" s="527" t="s">
        <v>290</v>
      </c>
      <c r="C15" s="528" t="s">
        <v>343</v>
      </c>
      <c r="D15" s="529">
        <v>45623</v>
      </c>
      <c r="E15" s="530">
        <v>45624</v>
      </c>
    </row>
    <row r="16" spans="1:5" ht="23.4" customHeight="1">
      <c r="A16" s="526" t="s">
        <v>217</v>
      </c>
      <c r="B16" s="527" t="s">
        <v>291</v>
      </c>
      <c r="C16" s="528" t="s">
        <v>344</v>
      </c>
      <c r="D16" s="529">
        <v>45623</v>
      </c>
      <c r="E16" s="530">
        <v>45624</v>
      </c>
    </row>
    <row r="17" spans="1:5" ht="23.4" customHeight="1">
      <c r="A17" s="553" t="s">
        <v>215</v>
      </c>
      <c r="B17" s="554" t="s">
        <v>292</v>
      </c>
      <c r="C17" s="555" t="s">
        <v>345</v>
      </c>
      <c r="D17" s="556">
        <v>45623</v>
      </c>
      <c r="E17" s="557">
        <v>45623</v>
      </c>
    </row>
    <row r="18" spans="1:5" ht="23.4" customHeight="1">
      <c r="A18" s="553" t="s">
        <v>215</v>
      </c>
      <c r="B18" s="554" t="s">
        <v>293</v>
      </c>
      <c r="C18" s="555" t="s">
        <v>346</v>
      </c>
      <c r="D18" s="556">
        <v>45623</v>
      </c>
      <c r="E18" s="557">
        <v>45623</v>
      </c>
    </row>
    <row r="19" spans="1:5" ht="23.4" customHeight="1">
      <c r="A19" s="520" t="s">
        <v>215</v>
      </c>
      <c r="B19" s="521" t="s">
        <v>294</v>
      </c>
      <c r="C19" s="522" t="s">
        <v>347</v>
      </c>
      <c r="D19" s="523">
        <v>45622</v>
      </c>
      <c r="E19" s="524">
        <v>45623</v>
      </c>
    </row>
    <row r="20" spans="1:5" ht="23.4" customHeight="1">
      <c r="A20" s="559" t="s">
        <v>217</v>
      </c>
      <c r="B20" s="560" t="s">
        <v>295</v>
      </c>
      <c r="C20" s="561" t="s">
        <v>348</v>
      </c>
      <c r="D20" s="562">
        <v>45623</v>
      </c>
      <c r="E20" s="563">
        <v>45623</v>
      </c>
    </row>
    <row r="21" spans="1:5" ht="23.4" customHeight="1">
      <c r="A21" s="553" t="s">
        <v>216</v>
      </c>
      <c r="B21" s="554" t="s">
        <v>296</v>
      </c>
      <c r="C21" s="555" t="s">
        <v>349</v>
      </c>
      <c r="D21" s="556">
        <v>45623</v>
      </c>
      <c r="E21" s="557">
        <v>45623</v>
      </c>
    </row>
    <row r="22" spans="1:5" ht="23.4" customHeight="1">
      <c r="A22" s="553" t="s">
        <v>216</v>
      </c>
      <c r="B22" s="554" t="s">
        <v>297</v>
      </c>
      <c r="C22" s="555" t="s">
        <v>350</v>
      </c>
      <c r="D22" s="556">
        <v>45622</v>
      </c>
      <c r="E22" s="557">
        <v>45623</v>
      </c>
    </row>
    <row r="23" spans="1:5" ht="23.4" customHeight="1">
      <c r="A23" s="553" t="s">
        <v>215</v>
      </c>
      <c r="B23" s="554" t="s">
        <v>298</v>
      </c>
      <c r="C23" s="555" t="s">
        <v>351</v>
      </c>
      <c r="D23" s="556">
        <v>45622</v>
      </c>
      <c r="E23" s="557">
        <v>45623</v>
      </c>
    </row>
    <row r="24" spans="1:5" ht="23.4" customHeight="1">
      <c r="A24" s="515" t="s">
        <v>215</v>
      </c>
      <c r="B24" s="516" t="s">
        <v>299</v>
      </c>
      <c r="C24" s="517" t="s">
        <v>352</v>
      </c>
      <c r="D24" s="518">
        <v>45622</v>
      </c>
      <c r="E24" s="599">
        <v>45623</v>
      </c>
    </row>
    <row r="25" spans="1:5" ht="23.4" customHeight="1">
      <c r="A25" s="553" t="s">
        <v>215</v>
      </c>
      <c r="B25" s="554" t="s">
        <v>300</v>
      </c>
      <c r="C25" s="555" t="s">
        <v>353</v>
      </c>
      <c r="D25" s="556">
        <v>45622</v>
      </c>
      <c r="E25" s="558">
        <v>45623</v>
      </c>
    </row>
    <row r="26" spans="1:5" ht="23.4" customHeight="1">
      <c r="A26" s="520" t="s">
        <v>215</v>
      </c>
      <c r="B26" s="521" t="s">
        <v>301</v>
      </c>
      <c r="C26" s="522" t="s">
        <v>354</v>
      </c>
      <c r="D26" s="523">
        <v>45622</v>
      </c>
      <c r="E26" s="525">
        <v>45623</v>
      </c>
    </row>
    <row r="27" spans="1:5" ht="23.4" customHeight="1">
      <c r="A27" s="553" t="s">
        <v>215</v>
      </c>
      <c r="B27" s="554" t="s">
        <v>224</v>
      </c>
      <c r="C27" s="555" t="s">
        <v>355</v>
      </c>
      <c r="D27" s="556">
        <v>45622</v>
      </c>
      <c r="E27" s="558">
        <v>45623</v>
      </c>
    </row>
    <row r="28" spans="1:5" ht="23.4" customHeight="1">
      <c r="A28" s="526" t="s">
        <v>215</v>
      </c>
      <c r="B28" s="527" t="s">
        <v>302</v>
      </c>
      <c r="C28" s="528" t="s">
        <v>356</v>
      </c>
      <c r="D28" s="529">
        <v>45622</v>
      </c>
      <c r="E28" s="606">
        <v>45623</v>
      </c>
    </row>
    <row r="29" spans="1:5" ht="23.4" customHeight="1">
      <c r="A29" s="520" t="s">
        <v>215</v>
      </c>
      <c r="B29" s="521" t="s">
        <v>225</v>
      </c>
      <c r="C29" s="522" t="s">
        <v>357</v>
      </c>
      <c r="D29" s="523">
        <v>45622</v>
      </c>
      <c r="E29" s="525">
        <v>45623</v>
      </c>
    </row>
    <row r="30" spans="1:5" ht="23.4" customHeight="1">
      <c r="A30" s="607" t="s">
        <v>217</v>
      </c>
      <c r="B30" s="608" t="s">
        <v>303</v>
      </c>
      <c r="C30" s="609" t="s">
        <v>358</v>
      </c>
      <c r="D30" s="610">
        <v>45622</v>
      </c>
      <c r="E30" s="611">
        <v>45623</v>
      </c>
    </row>
    <row r="31" spans="1:5" ht="23.4" customHeight="1">
      <c r="A31" s="520" t="s">
        <v>215</v>
      </c>
      <c r="B31" s="521" t="s">
        <v>304</v>
      </c>
      <c r="C31" s="522" t="s">
        <v>359</v>
      </c>
      <c r="D31" s="523">
        <v>45622</v>
      </c>
      <c r="E31" s="525">
        <v>45623</v>
      </c>
    </row>
    <row r="32" spans="1:5" ht="23.4" customHeight="1">
      <c r="A32" s="553" t="s">
        <v>215</v>
      </c>
      <c r="B32" s="554" t="s">
        <v>305</v>
      </c>
      <c r="C32" s="555" t="s">
        <v>306</v>
      </c>
      <c r="D32" s="556">
        <v>45621</v>
      </c>
      <c r="E32" s="558">
        <v>45622</v>
      </c>
    </row>
    <row r="33" spans="1:11" ht="23.4" customHeight="1">
      <c r="A33" s="600" t="s">
        <v>215</v>
      </c>
      <c r="B33" s="601" t="s">
        <v>307</v>
      </c>
      <c r="C33" s="602" t="s">
        <v>308</v>
      </c>
      <c r="D33" s="603">
        <v>45621</v>
      </c>
      <c r="E33" s="604">
        <v>45622</v>
      </c>
    </row>
    <row r="34" spans="1:11" ht="23.4" customHeight="1">
      <c r="A34" s="526" t="s">
        <v>215</v>
      </c>
      <c r="B34" s="527" t="s">
        <v>309</v>
      </c>
      <c r="C34" s="528" t="s">
        <v>310</v>
      </c>
      <c r="D34" s="529">
        <v>45621</v>
      </c>
      <c r="E34" s="606">
        <v>45622</v>
      </c>
    </row>
    <row r="35" spans="1:11" ht="23.4" customHeight="1">
      <c r="A35" s="515" t="s">
        <v>215</v>
      </c>
      <c r="B35" s="516" t="s">
        <v>311</v>
      </c>
      <c r="C35" s="517" t="s">
        <v>312</v>
      </c>
      <c r="D35" s="518">
        <v>45618</v>
      </c>
      <c r="E35" s="599">
        <v>45621</v>
      </c>
    </row>
    <row r="36" spans="1:11" ht="23.4" customHeight="1">
      <c r="A36" s="515" t="s">
        <v>215</v>
      </c>
      <c r="B36" s="516" t="s">
        <v>313</v>
      </c>
      <c r="C36" s="517" t="s">
        <v>314</v>
      </c>
      <c r="D36" s="518">
        <v>45618</v>
      </c>
      <c r="E36" s="599">
        <v>45621</v>
      </c>
    </row>
    <row r="37" spans="1:11" ht="23.4" customHeight="1">
      <c r="A37" s="607" t="s">
        <v>217</v>
      </c>
      <c r="B37" s="608" t="s">
        <v>315</v>
      </c>
      <c r="C37" s="609" t="s">
        <v>316</v>
      </c>
      <c r="D37" s="610">
        <v>45618</v>
      </c>
      <c r="E37" s="611">
        <v>45621</v>
      </c>
    </row>
    <row r="38" spans="1:11" ht="23.4" customHeight="1">
      <c r="A38" s="600" t="s">
        <v>215</v>
      </c>
      <c r="B38" s="601" t="s">
        <v>317</v>
      </c>
      <c r="C38" s="602" t="s">
        <v>318</v>
      </c>
      <c r="D38" s="603">
        <v>45618</v>
      </c>
      <c r="E38" s="605">
        <v>45621</v>
      </c>
    </row>
    <row r="39" spans="1:11" ht="23.4" customHeight="1">
      <c r="A39" s="515" t="s">
        <v>217</v>
      </c>
      <c r="B39" s="516" t="s">
        <v>319</v>
      </c>
      <c r="C39" s="517" t="s">
        <v>320</v>
      </c>
      <c r="D39" s="518">
        <v>45618</v>
      </c>
      <c r="E39" s="519">
        <v>45621</v>
      </c>
    </row>
    <row r="40" spans="1:11" ht="23.4" customHeight="1">
      <c r="A40" s="520" t="s">
        <v>215</v>
      </c>
      <c r="B40" s="521" t="s">
        <v>321</v>
      </c>
      <c r="C40" s="522" t="s">
        <v>322</v>
      </c>
      <c r="D40" s="523">
        <v>45618</v>
      </c>
      <c r="E40" s="524">
        <v>45621</v>
      </c>
    </row>
    <row r="41" spans="1:11" ht="23.4" customHeight="1">
      <c r="A41" s="515" t="s">
        <v>217</v>
      </c>
      <c r="B41" s="516" t="s">
        <v>323</v>
      </c>
      <c r="C41" s="517" t="s">
        <v>324</v>
      </c>
      <c r="D41" s="518">
        <v>45618</v>
      </c>
      <c r="E41" s="519">
        <v>45621</v>
      </c>
    </row>
    <row r="42" spans="1:11" ht="23.4" customHeight="1">
      <c r="A42" s="600" t="s">
        <v>215</v>
      </c>
      <c r="B42" s="601" t="s">
        <v>325</v>
      </c>
      <c r="C42" s="602" t="s">
        <v>326</v>
      </c>
      <c r="D42" s="603">
        <v>45618</v>
      </c>
      <c r="E42" s="605">
        <v>45621</v>
      </c>
    </row>
    <row r="43" spans="1:11" ht="23.4" customHeight="1">
      <c r="A43" s="526" t="s">
        <v>216</v>
      </c>
      <c r="B43" s="527" t="s">
        <v>327</v>
      </c>
      <c r="C43" s="528" t="s">
        <v>328</v>
      </c>
      <c r="D43" s="529">
        <v>45618</v>
      </c>
      <c r="E43" s="530">
        <v>45621</v>
      </c>
    </row>
    <row r="44" spans="1:11" ht="23.4" customHeight="1">
      <c r="A44" s="526" t="s">
        <v>217</v>
      </c>
      <c r="B44" s="527" t="s">
        <v>223</v>
      </c>
      <c r="C44" s="528" t="s">
        <v>329</v>
      </c>
      <c r="D44" s="529">
        <v>45618</v>
      </c>
      <c r="E44" s="530">
        <v>45621</v>
      </c>
    </row>
    <row r="45" spans="1:11" ht="23.4" customHeight="1">
      <c r="A45" s="515"/>
      <c r="B45" s="516"/>
      <c r="C45" s="517"/>
      <c r="D45" s="518"/>
      <c r="E45" s="519"/>
    </row>
    <row r="46" spans="1:11" s="64" customFormat="1" ht="24" hidden="1" customHeight="1">
      <c r="A46" s="272"/>
      <c r="B46" s="272"/>
      <c r="C46" s="64" t="s">
        <v>182</v>
      </c>
      <c r="D46" s="421" t="s">
        <v>188</v>
      </c>
      <c r="E46" s="421" t="s">
        <v>189</v>
      </c>
    </row>
    <row r="47" spans="1:11" ht="20.25" customHeight="1">
      <c r="A47" s="24"/>
      <c r="B47" s="25"/>
      <c r="C47" s="413" t="s">
        <v>183</v>
      </c>
      <c r="D47" s="420"/>
      <c r="E47" s="420"/>
      <c r="J47" s="76"/>
      <c r="K47" s="76"/>
    </row>
    <row r="48" spans="1:11" ht="20.25" customHeight="1">
      <c r="A48" s="265" t="s">
        <v>184</v>
      </c>
      <c r="B48" s="266">
        <v>43</v>
      </c>
      <c r="C48" s="153"/>
      <c r="D48" s="26"/>
      <c r="E48" s="26"/>
      <c r="J48" s="76"/>
      <c r="K48" s="76"/>
    </row>
    <row r="49" spans="1:11" ht="20.25" customHeight="1">
      <c r="A49" s="178"/>
      <c r="B49" s="263"/>
      <c r="C49" s="153"/>
      <c r="D49" s="26"/>
      <c r="E49" s="26"/>
      <c r="J49" s="76"/>
      <c r="K49" s="76"/>
    </row>
    <row r="50" spans="1:11" ht="20.25" customHeight="1">
      <c r="A50" s="1"/>
      <c r="B50" s="1"/>
      <c r="C50" s="264"/>
      <c r="D50" s="179"/>
      <c r="E50" s="179"/>
      <c r="J50" s="76"/>
      <c r="K50" s="76"/>
    </row>
    <row r="51" spans="1:11">
      <c r="A51" s="154" t="s">
        <v>185</v>
      </c>
      <c r="B51" s="154"/>
      <c r="C51" s="271"/>
      <c r="D51" s="180"/>
      <c r="E51" s="180"/>
    </row>
    <row r="52" spans="1:11" ht="13.2" customHeight="1">
      <c r="A52" s="805" t="s">
        <v>186</v>
      </c>
      <c r="B52" s="805"/>
      <c r="C52" s="805"/>
      <c r="D52" s="181"/>
      <c r="E52" s="181"/>
    </row>
    <row r="57" spans="1:11">
      <c r="A57" s="1"/>
      <c r="B57" s="1"/>
      <c r="C57" s="1"/>
      <c r="D57" s="1"/>
      <c r="E57" s="1"/>
    </row>
    <row r="58" spans="1:11">
      <c r="A58" s="1"/>
      <c r="B58" s="1"/>
      <c r="C58" s="1"/>
      <c r="D58" s="1"/>
      <c r="E58" s="1"/>
    </row>
    <row r="59" spans="1:11">
      <c r="A59" s="1"/>
      <c r="B59" s="1"/>
      <c r="C59" s="1"/>
      <c r="D59" s="1"/>
      <c r="E59" s="1"/>
    </row>
    <row r="60" spans="1:11">
      <c r="A60" s="1"/>
      <c r="B60" s="1"/>
      <c r="C60" s="1"/>
      <c r="D60" s="1"/>
      <c r="E60" s="1"/>
    </row>
    <row r="61" spans="1:11">
      <c r="A61" s="1"/>
      <c r="B61" s="1"/>
      <c r="C61" s="1"/>
      <c r="D61" s="1"/>
      <c r="E61" s="1"/>
    </row>
    <row r="62" spans="1:11">
      <c r="A62" s="1"/>
      <c r="B62" s="1"/>
      <c r="C62" s="1"/>
      <c r="D62" s="1"/>
      <c r="E62" s="1"/>
    </row>
    <row r="63" spans="1:11">
      <c r="A63" s="1"/>
      <c r="B63" s="1"/>
      <c r="C63" s="1"/>
      <c r="D63" s="1"/>
      <c r="E63" s="1"/>
    </row>
  </sheetData>
  <autoFilter ref="A1:E45" xr:uid="{00000000-0001-0000-0800-000000000000}"/>
  <mergeCells count="1">
    <mergeCell ref="A52:C52"/>
  </mergeCells>
  <phoneticPr fontId="28"/>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ヘッドライン</vt:lpstr>
      <vt:lpstr>スポンサー告知</vt:lpstr>
      <vt:lpstr>47　ノロウイルス関連情報 </vt:lpstr>
      <vt:lpstr>47　 衛生教養</vt:lpstr>
      <vt:lpstr>47　食中毒記事等 </vt:lpstr>
      <vt:lpstr>47 海外情報</vt:lpstr>
      <vt:lpstr>47　感染症統計</vt:lpstr>
      <vt:lpstr>46　感染症情報</vt:lpstr>
      <vt:lpstr>47　食品回収</vt:lpstr>
      <vt:lpstr>Sheet1</vt:lpstr>
      <vt:lpstr>47　食品表示</vt:lpstr>
      <vt:lpstr>47 残留農薬など</vt:lpstr>
      <vt:lpstr>'46　感染症情報'!Print_Area</vt:lpstr>
      <vt:lpstr>'47　 衛生教養'!Print_Area</vt:lpstr>
      <vt:lpstr>'47　ノロウイルス関連情報 '!Print_Area</vt:lpstr>
      <vt:lpstr>'47 海外情報'!Print_Area</vt:lpstr>
      <vt:lpstr>'47　感染症統計'!Print_Area</vt:lpstr>
      <vt:lpstr>'47 残留農薬など'!Print_Area</vt:lpstr>
      <vt:lpstr>'47　食中毒記事等 '!Print_Area</vt:lpstr>
      <vt:lpstr>'47　食品回収'!Print_Area</vt:lpstr>
      <vt:lpstr>'47　食品表示'!Print_Area</vt:lpstr>
      <vt:lpstr>'47　食中毒記事等 '!Print_Titles</vt:lpstr>
      <vt:lpstr>'47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2024-12-01T00:41:14Z</dcterms:modified>
  <cp:category/>
  <cp:contentStatus/>
</cp:coreProperties>
</file>