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hidePivotFieldList="1"/>
  <xr:revisionPtr revIDLastSave="0" documentId="13_ncr:1_{452C8E06-1370-43EE-9D83-E54FF461339F}" xr6:coauthVersionLast="47" xr6:coauthVersionMax="47" xr10:uidLastSave="{00000000-0000-0000-0000-000000000000}"/>
  <bookViews>
    <workbookView xWindow="-108" yWindow="-108" windowWidth="23256" windowHeight="12456" tabRatio="615" firstSheet="1" activeTab="2" xr2:uid="{00000000-000D-0000-FFFF-FFFF00000000}"/>
  </bookViews>
  <sheets>
    <sheet name="ヘッドライン" sheetId="78" state="hidden" r:id="rId1"/>
    <sheet name="スポンサー告知" sheetId="211" r:id="rId2"/>
    <sheet name="48　ノロウイルス関連情報 " sheetId="101" r:id="rId3"/>
    <sheet name="48 衛生教養 " sheetId="217" r:id="rId4"/>
    <sheet name="48　食中毒記事等 " sheetId="29" r:id="rId5"/>
    <sheet name="48 海外情報" sheetId="123" r:id="rId6"/>
    <sheet name="48　感染症統計" sheetId="125" r:id="rId7"/>
    <sheet name="47　国内感染症情報" sheetId="124" r:id="rId8"/>
    <sheet name="Sheet1" sheetId="209" state="hidden" r:id="rId9"/>
    <sheet name="47　食品回収" sheetId="60" r:id="rId10"/>
    <sheet name="48　食品表示" sheetId="156" r:id="rId11"/>
    <sheet name="48 残留農薬など" sheetId="34" r:id="rId12"/>
  </sheets>
  <externalReferences>
    <externalReference r:id="rId13"/>
  </externalReferences>
  <definedNames>
    <definedName name="_xlnm._FilterDatabase" localSheetId="9" hidden="1">'47　食品回収'!$A$1:$E$29</definedName>
    <definedName name="_xlnm._FilterDatabase" localSheetId="2" hidden="1">'48　ノロウイルス関連情報 '!$A$22:$G$75</definedName>
    <definedName name="_xlnm._FilterDatabase" localSheetId="4" hidden="1">'48　食中毒記事等 '!$A$1:$D$1</definedName>
    <definedName name="_xlnm._FilterDatabase" localSheetId="10" hidden="1">'48　食品表示'!$A$1:$C$1</definedName>
    <definedName name="_xlnm.Print_Area" localSheetId="7">'47　国内感染症情報'!$A$1:$D$33</definedName>
    <definedName name="_xlnm.Print_Area" localSheetId="9">'47　食品回収'!$A$1:$E$37</definedName>
    <definedName name="_xlnm.Print_Area" localSheetId="2">'48　ノロウイルス関連情報 '!$A$1:$N$84</definedName>
    <definedName name="_xlnm.Print_Area" localSheetId="3">'48 衛生教養 '!$A$1:$M$66</definedName>
    <definedName name="_xlnm.Print_Area" localSheetId="5">'48 海外情報'!$A$1:$C$37</definedName>
    <definedName name="_xlnm.Print_Area" localSheetId="6">'48　感染症統計'!$A$1:$AC$38</definedName>
    <definedName name="_xlnm.Print_Area" localSheetId="11">'48 残留農薬など'!$A$1:$N$17</definedName>
    <definedName name="_xlnm.Print_Area" localSheetId="4">'48　食中毒記事等 '!$A$1:$D$64</definedName>
    <definedName name="_xlnm.Print_Area" localSheetId="10">'48　食品表示'!$A$1:$C$27</definedName>
    <definedName name="_xlnm.Print_Titles" localSheetId="4">'48　食中毒記事等 '!$1:$1</definedName>
    <definedName name="_xlnm.Print_Titles" localSheetId="10">'48　食品表示'!$1:$1</definedName>
    <definedName name="x__Hlk126489292" localSheetId="3">#REF!</definedName>
    <definedName name="x__Hlk126489292" localSheetId="8">#REF!</definedName>
    <definedName name="x__Hlk12648929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78" l="1"/>
  <c r="G70" i="101" l="1"/>
  <c r="B70" i="101" s="1"/>
  <c r="B16" i="78"/>
  <c r="K4" i="125" l="1"/>
  <c r="L4" i="125"/>
  <c r="Z4" i="125"/>
  <c r="AA4" i="125"/>
  <c r="S19" i="209"/>
  <c r="R19" i="209"/>
  <c r="Q19" i="209"/>
  <c r="P19" i="209"/>
  <c r="O19" i="209"/>
  <c r="N19" i="209"/>
  <c r="S12" i="209"/>
  <c r="R12" i="209"/>
  <c r="Q12" i="209"/>
  <c r="P12" i="209"/>
  <c r="O12" i="209"/>
  <c r="N12" i="209"/>
  <c r="M3" i="209"/>
  <c r="R24" i="209" l="1"/>
  <c r="O24" i="209"/>
  <c r="N24" i="209"/>
  <c r="D4" i="209"/>
  <c r="G4" i="209"/>
  <c r="P24" i="209"/>
  <c r="Q24" i="209"/>
  <c r="S24" i="209"/>
  <c r="E4" i="209"/>
  <c r="F4" i="209"/>
  <c r="H4" i="209"/>
  <c r="I4" i="209"/>
  <c r="J4" i="209"/>
  <c r="B15" i="78" l="1"/>
  <c r="B10" i="78"/>
  <c r="AC7" i="125"/>
  <c r="N7" i="125"/>
  <c r="J4" i="125" l="1"/>
  <c r="Y4" i="125"/>
  <c r="D1" i="124" l="1"/>
  <c r="B12" i="78"/>
  <c r="B13" i="78"/>
  <c r="I4" i="125"/>
  <c r="X4" i="125"/>
  <c r="G24" i="101" l="1"/>
  <c r="G25" i="101"/>
  <c r="B25" i="101" s="1"/>
  <c r="G26" i="101"/>
  <c r="B26" i="101" s="1"/>
  <c r="G27" i="101"/>
  <c r="B27" i="101" s="1"/>
  <c r="G28" i="101"/>
  <c r="B28" i="101" s="1"/>
  <c r="G29" i="101"/>
  <c r="G30" i="101"/>
  <c r="B30" i="101" s="1"/>
  <c r="G31" i="101"/>
  <c r="B31" i="101" s="1"/>
  <c r="G32" i="101"/>
  <c r="B32" i="101" s="1"/>
  <c r="G33" i="101"/>
  <c r="B33" i="101" s="1"/>
  <c r="G34" i="101"/>
  <c r="B34" i="101" s="1"/>
  <c r="G35" i="101"/>
  <c r="B35" i="101" s="1"/>
  <c r="G36" i="101"/>
  <c r="B36" i="101" s="1"/>
  <c r="G37" i="101"/>
  <c r="B37" i="101" s="1"/>
  <c r="G38" i="101"/>
  <c r="B38" i="101" s="1"/>
  <c r="G39" i="101"/>
  <c r="B39" i="101" s="1"/>
  <c r="G40" i="101"/>
  <c r="B40" i="101" s="1"/>
  <c r="G41" i="101"/>
  <c r="B41" i="101" s="1"/>
  <c r="G42" i="101"/>
  <c r="B42" i="101" s="1"/>
  <c r="G43" i="101"/>
  <c r="B43" i="101" s="1"/>
  <c r="G44" i="101"/>
  <c r="B44"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G61" i="101"/>
  <c r="B61" i="101" s="1"/>
  <c r="G62" i="101"/>
  <c r="B62" i="101" s="1"/>
  <c r="G63" i="101"/>
  <c r="B63" i="101" s="1"/>
  <c r="G64" i="101"/>
  <c r="B64" i="101" s="1"/>
  <c r="G65" i="101"/>
  <c r="B65" i="101" s="1"/>
  <c r="G66" i="101"/>
  <c r="B66" i="101" s="1"/>
  <c r="G67" i="101"/>
  <c r="B67" i="101" s="1"/>
  <c r="G68" i="101"/>
  <c r="B68" i="101" s="1"/>
  <c r="G69" i="101"/>
  <c r="B69" i="101" s="1"/>
  <c r="G23" i="101"/>
  <c r="B23" i="101" s="1"/>
  <c r="M71" i="101"/>
  <c r="N71" i="101"/>
  <c r="G75" i="101"/>
  <c r="G74" i="101"/>
  <c r="G73" i="101"/>
  <c r="H4" i="125"/>
  <c r="W4" i="125"/>
  <c r="M75" i="101" l="1"/>
  <c r="B17" i="78"/>
  <c r="U4" i="125" l="1"/>
  <c r="V4" i="125"/>
  <c r="B14" i="78" l="1"/>
  <c r="T4" i="125" l="1"/>
  <c r="D4" i="125" l="1"/>
  <c r="Q4" i="125" l="1"/>
  <c r="B4" i="125"/>
  <c r="N8" i="125" l="1"/>
  <c r="AC8" i="125"/>
  <c r="B11" i="78" l="1"/>
  <c r="N9" i="125" l="1"/>
  <c r="N10" i="125"/>
  <c r="G11" i="78" l="1"/>
  <c r="F4" i="125" l="1"/>
  <c r="E4" i="125"/>
  <c r="B24" i="101" l="1"/>
  <c r="R4" i="125" l="1"/>
  <c r="S4" i="125"/>
  <c r="AB4" i="125"/>
  <c r="C4" i="125"/>
  <c r="G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F11" i="78" l="1"/>
  <c r="I74" i="101" l="1"/>
  <c r="I73" i="101"/>
  <c r="H11" i="78" s="1"/>
  <c r="K75" i="101"/>
  <c r="F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<sst xmlns="http://schemas.openxmlformats.org/spreadsheetml/2006/main" count="648" uniqueCount="447">
  <si>
    <t>皆様  週刊情報2024-10(9)を配信いたします</t>
    <phoneticPr fontId="5"/>
  </si>
  <si>
    <t>l</t>
    <phoneticPr fontId="31"/>
  </si>
  <si>
    <t>　　　　◆商業的目的を理由とする無断転用を禁止します</t>
    <phoneticPr fontId="5"/>
  </si>
  <si>
    <t xml:space="preserve"> </t>
    <phoneticPr fontId="5"/>
  </si>
  <si>
    <t>　　　　フード・セーフティー　http://www7b.biglobe.ne.jp/~food-safty/　　更新2023/12/10</t>
    <phoneticPr fontId="5"/>
  </si>
  <si>
    <t>　　　　◆配信停止・お客様情報の変更◆ 本メールへの返信でご連絡ください</t>
    <phoneticPr fontId="5"/>
  </si>
  <si>
    <t xml:space="preserve">　　週刊情報の概要 </t>
    <phoneticPr fontId="5"/>
  </si>
  <si>
    <t>************************************************************************</t>
    <phoneticPr fontId="5"/>
  </si>
  <si>
    <t>1.　食中毒</t>
    <rPh sb="3" eb="6">
      <t>ショクチュウドク</t>
    </rPh>
    <phoneticPr fontId="31"/>
  </si>
  <si>
    <t>2.　ノロウイルス</t>
    <phoneticPr fontId="31"/>
  </si>
  <si>
    <t xml:space="preserve"> 全国指数</t>
    <phoneticPr fontId="5"/>
  </si>
  <si>
    <t xml:space="preserve">3．残留農薬等  　　         </t>
    <phoneticPr fontId="5"/>
  </si>
  <si>
    <t xml:space="preserve">4．食品表示 　　   　      </t>
    <phoneticPr fontId="5"/>
  </si>
  <si>
    <t>5．海外情報              　</t>
    <phoneticPr fontId="5"/>
  </si>
  <si>
    <t>　　　　　　　　　　　　　=+'44　海外情報'!B18</t>
    <phoneticPr fontId="5"/>
  </si>
  <si>
    <t>　</t>
    <phoneticPr fontId="31"/>
  </si>
  <si>
    <t xml:space="preserve">6．感染症統計        </t>
    <phoneticPr fontId="5"/>
  </si>
  <si>
    <t>　</t>
    <phoneticPr fontId="5"/>
  </si>
  <si>
    <t>7．感染症情報       　    　</t>
    <phoneticPr fontId="5"/>
  </si>
  <si>
    <t>8．衛生訓話</t>
    <rPh sb="2" eb="4">
      <t>エイセイ</t>
    </rPh>
    <rPh sb="4" eb="6">
      <t>クンワ</t>
    </rPh>
    <phoneticPr fontId="5"/>
  </si>
  <si>
    <t>9．スポンサー広告</t>
    <rPh sb="7" eb="9">
      <t>コウコク</t>
    </rPh>
    <phoneticPr fontId="5"/>
  </si>
  <si>
    <t>　</t>
  </si>
  <si>
    <t>以下に貼り付け</t>
    <rPh sb="0" eb="2">
      <t>イカ</t>
    </rPh>
    <rPh sb="3" eb="4">
      <t>ハ</t>
    </rPh>
    <rPh sb="5" eb="6">
      <t>ツ</t>
    </rPh>
    <phoneticPr fontId="5"/>
  </si>
  <si>
    <t xml:space="preserve"> </t>
    <phoneticPr fontId="31"/>
  </si>
  <si>
    <t>飲食店で食中毒が発生したらどうなる？実際に起こりうるトラブル</t>
  </si>
  <si>
    <t>トップページ ＞ 食中毒が発生したらどうなる</t>
  </si>
  <si>
    <t>食中毒の危険性はどこでもあるもの</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</si>
  <si>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1"/>
  </si>
  <si>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</si>
  <si>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</si>
  <si>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</si>
  <si>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1"/>
  </si>
  <si>
    <t>保健所の検査が入る</t>
  </si>
  <si>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1"/>
  </si>
  <si>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</si>
  <si>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</si>
  <si>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1"/>
  </si>
  <si>
    <t>原因を知って予防することが重要</t>
  </si>
  <si>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1"/>
  </si>
  <si>
    <t>ノロウイルス指数平年同等　散発事故発生</t>
    <rPh sb="6" eb="8">
      <t>シスウ</t>
    </rPh>
    <rPh sb="8" eb="10">
      <t>ヘイネン</t>
    </rPh>
    <rPh sb="10" eb="12">
      <t>ドウトウ</t>
    </rPh>
    <rPh sb="13" eb="15">
      <t>サンパツ</t>
    </rPh>
    <rPh sb="15" eb="17">
      <t>ジコ</t>
    </rPh>
    <rPh sb="17" eb="19">
      <t>ハッセイ</t>
    </rPh>
    <phoneticPr fontId="5"/>
  </si>
  <si>
    <t>出典:東京都感染症情報センター</t>
    <rPh sb="0" eb="2">
      <t>シュッテン</t>
    </rPh>
    <rPh sb="3" eb="6">
      <t>トウキョウト</t>
    </rPh>
    <rPh sb="6" eb="9">
      <t>カンセンショウ</t>
    </rPh>
    <rPh sb="9" eb="11">
      <t>ジョウホウ</t>
    </rPh>
    <phoneticPr fontId="5"/>
  </si>
  <si>
    <t xml:space="preserve"> </t>
    <phoneticPr fontId="83"/>
  </si>
  <si>
    <t>　　　　レベル5</t>
    <phoneticPr fontId="5"/>
  </si>
  <si>
    <t>　　　　レベル4</t>
    <phoneticPr fontId="5"/>
  </si>
  <si>
    <t>　　　　レベル3</t>
    <phoneticPr fontId="5"/>
  </si>
  <si>
    <r>
      <t xml:space="preserve">　    </t>
    </r>
    <r>
      <rPr>
        <sz val="9"/>
        <rFont val="ＭＳ Ｐゴシック"/>
        <family val="3"/>
        <charset val="128"/>
      </rPr>
      <t>レベル2</t>
    </r>
    <phoneticPr fontId="5"/>
  </si>
  <si>
    <r>
      <t xml:space="preserve">       </t>
    </r>
    <r>
      <rPr>
        <sz val="9"/>
        <rFont val="ＭＳ Ｐゴシック"/>
        <family val="3"/>
        <charset val="128"/>
      </rPr>
      <t xml:space="preserve"> レベル1</t>
    </r>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</si>
  <si>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</si>
  <si>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</si>
  <si>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</si>
  <si>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</si>
  <si>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</si>
  <si>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</si>
  <si>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</si>
  <si>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</si>
  <si>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</si>
  <si>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</si>
  <si>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</si>
  <si>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</si>
  <si>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</si>
  <si>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ニュースソース</t>
  </si>
  <si>
    <t>日時</t>
    <rPh sb="0" eb="2">
      <t>ニチジ</t>
    </rPh>
    <phoneticPr fontId="5"/>
  </si>
  <si>
    <t>北海道</t>
  </si>
  <si>
    <t>北海道</t>
    <rPh sb="0" eb="3">
      <t>ホッカイドウ</t>
    </rPh>
    <phoneticPr fontId="83"/>
  </si>
  <si>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</si>
  <si>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</si>
  <si>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</si>
  <si>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</si>
  <si>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</si>
  <si>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</si>
  <si>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</si>
  <si>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</si>
  <si>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</si>
  <si>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</si>
  <si>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</si>
  <si>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</si>
  <si>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</si>
  <si>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</si>
  <si>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</si>
  <si>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</si>
  <si>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</si>
  <si>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</si>
  <si>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</si>
  <si>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</si>
  <si>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</si>
  <si>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</si>
  <si>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</si>
  <si>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</si>
  <si>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</si>
  <si>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</si>
  <si>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</si>
  <si>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</si>
  <si>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</si>
  <si>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</si>
  <si>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</si>
  <si>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</si>
  <si>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</si>
  <si>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</si>
  <si>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</si>
  <si>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</si>
  <si>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</si>
  <si>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</si>
  <si>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</si>
  <si>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</si>
  <si>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</si>
  <si>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</si>
  <si>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</si>
  <si>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</si>
  <si>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</si>
  <si>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</si>
  <si>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今週</t>
    <rPh sb="0" eb="2">
      <t>コンシュウ</t>
    </rPh>
    <phoneticPr fontId="5"/>
  </si>
  <si>
    <t>管理レベル「1」　</t>
    <phoneticPr fontId="5"/>
  </si>
  <si>
    <t>先週に比べて全国平均は</t>
    <phoneticPr fontId="5"/>
  </si>
  <si>
    <t>　：先週より</t>
  </si>
  <si>
    <t>東京都は</t>
  </si>
  <si>
    <t>　：先週より</t>
    <phoneticPr fontId="5"/>
  </si>
  <si>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</si>
  <si>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</si>
  <si>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</si>
  <si>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県内で流行・食中毒原因が一件以上報告される
定点観測値が2.00を超える
5.00未満</t>
    <rPh sb="41" eb="43">
      <t>ミマン</t>
    </rPh>
    <phoneticPr fontId="83"/>
  </si>
  <si>
    <t>【情報共有】　週間・情報収集/情報共有は月一回以上
【体調管理】従業員の健康チェックは続ける</t>
    <phoneticPr fontId="83"/>
  </si>
  <si>
    <t>　　　　　　　　　　　　　　　　　　　　　　　　　　　　　　　　　　　　</t>
    <phoneticPr fontId="5"/>
  </si>
  <si>
    <t>発生</t>
    <rPh sb="0" eb="2">
      <t>ハッセイ</t>
    </rPh>
    <phoneticPr fontId="5"/>
  </si>
  <si>
    <t>ソース</t>
    <phoneticPr fontId="5"/>
  </si>
  <si>
    <t>日付</t>
    <rPh sb="0" eb="2">
      <t>ヒヅケ</t>
    </rPh>
    <phoneticPr fontId="5"/>
  </si>
  <si>
    <t xml:space="preserve">                        </t>
    <phoneticPr fontId="5"/>
  </si>
  <si>
    <t>1類感染症</t>
  </si>
  <si>
    <t>報告なし</t>
    <rPh sb="0" eb="2">
      <t>ホウコク</t>
    </rPh>
    <phoneticPr fontId="5"/>
  </si>
  <si>
    <t xml:space="preserve">
</t>
    <phoneticPr fontId="83"/>
  </si>
  <si>
    <t>2類感染症</t>
    <phoneticPr fontId="5"/>
  </si>
  <si>
    <t>指定感染症 新型コロナウイルス感染症</t>
    <phoneticPr fontId="5"/>
  </si>
  <si>
    <t>厚生労働省：国内の発生状況など
https://www.mhlw.go.jp/stf/covid-19/kokunainohasseijoukyou.html#h2_1
厚生労働省：データからわかる－新型コロナウイルス感染症情報－
https：//covid19.mhlw.go.jp/</t>
    <phoneticPr fontId="83"/>
  </si>
  <si>
    <t>https://www.mhlw.go.jp/stf/covid-19/kokunainohasseijoukyou.html#h2_1</t>
    <phoneticPr fontId="83"/>
  </si>
  <si>
    <t>厚生労働省：データからわかる－新型コロナウイルス感染症情報－</t>
    <phoneticPr fontId="83"/>
  </si>
  <si>
    <t>https：//covid19.mhlw.go.jp/</t>
    <phoneticPr fontId="83"/>
  </si>
  <si>
    <t>3類感染症</t>
    <phoneticPr fontId="5"/>
  </si>
  <si>
    <t>腸管出血性大腸菌感染症</t>
    <phoneticPr fontId="5"/>
  </si>
  <si>
    <t>4類感染症</t>
    <phoneticPr fontId="83"/>
  </si>
  <si>
    <t>5類感染症</t>
    <phoneticPr fontId="5"/>
  </si>
  <si>
    <t>インフルエンザ
と
新型コロナ</t>
    <rPh sb="10" eb="12">
      <t>シンガタ</t>
    </rPh>
    <phoneticPr fontId="83"/>
  </si>
  <si>
    <t>注意</t>
    <rPh sb="0" eb="2">
      <t>チュウイ</t>
    </rPh>
    <phoneticPr fontId="83"/>
  </si>
  <si>
    <t>国・地域</t>
    <rPh sb="0" eb="1">
      <t>クニ</t>
    </rPh>
    <rPh sb="2" eb="4">
      <t>チイキ</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</si>
  <si>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</si>
  <si>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t xml:space="preserve"> </t>
    <phoneticPr fontId="15"/>
  </si>
  <si>
    <r>
      <t>全国 報告数推移　　　　　　</t>
    </r>
    <r>
      <rPr>
        <b/>
        <sz val="11"/>
        <rFont val="ＭＳ Ｐゴシック"/>
        <family val="3"/>
        <charset val="128"/>
      </rPr>
      <t>届出患者数（人）</t>
    </r>
    <rPh sb="14" eb="16">
      <t>トドケデ</t>
    </rPh>
    <rPh sb="16" eb="19">
      <t>カンジャスウ</t>
    </rPh>
    <rPh sb="20" eb="21">
      <t>ニン</t>
    </rPh>
    <phoneticPr fontId="5"/>
  </si>
  <si>
    <t>1月</t>
    <rPh sb="1" eb="2">
      <t>ガツ</t>
    </rPh>
    <phoneticPr fontId="83"/>
  </si>
  <si>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</si>
  <si>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</si>
  <si>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</si>
  <si>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</si>
  <si>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</si>
  <si>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</si>
  <si>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</si>
  <si>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</si>
  <si>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</si>
  <si>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</si>
  <si>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</si>
  <si>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</si>
  <si>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</si>
  <si>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83"/>
  </si>
  <si>
    <t>2024年</t>
    <rPh sb="4" eb="5">
      <t>ネン</t>
    </rPh>
    <phoneticPr fontId="83"/>
  </si>
  <si>
    <t>2023年</t>
    <phoneticPr fontId="5"/>
  </si>
  <si>
    <t>2022年</t>
    <phoneticPr fontId="5"/>
  </si>
  <si>
    <t>2021年</t>
  </si>
  <si>
    <t>2020年</t>
    <phoneticPr fontId="5"/>
  </si>
  <si>
    <t>2019年</t>
    <phoneticPr fontId="5"/>
  </si>
  <si>
    <t>2019年</t>
    <rPh sb="4" eb="5">
      <t>ネン</t>
    </rPh>
    <phoneticPr fontId="5"/>
  </si>
  <si>
    <t>2018年</t>
    <phoneticPr fontId="5"/>
  </si>
  <si>
    <t>2017年</t>
    <phoneticPr fontId="5"/>
  </si>
  <si>
    <t>2016年</t>
    <phoneticPr fontId="5"/>
  </si>
  <si>
    <t>2015年</t>
    <phoneticPr fontId="5"/>
  </si>
  <si>
    <t>2014年</t>
    <phoneticPr fontId="5"/>
  </si>
  <si>
    <t>2013年</t>
    <phoneticPr fontId="5"/>
  </si>
  <si>
    <t>2012年</t>
    <phoneticPr fontId="5"/>
  </si>
  <si>
    <t>2011年</t>
  </si>
  <si>
    <t>腸管出血性大腸菌</t>
    <rPh sb="0" eb="2">
      <t>チョウカン</t>
    </rPh>
    <rPh sb="2" eb="5">
      <t>シュッケツセイ</t>
    </rPh>
    <rPh sb="5" eb="8">
      <t>ダイチョウキン</t>
    </rPh>
    <phoneticPr fontId="5"/>
  </si>
  <si>
    <t>赤痢</t>
    <rPh sb="0" eb="2">
      <t>セキリ</t>
    </rPh>
    <phoneticPr fontId="5"/>
  </si>
  <si>
    <t>※2023年 第11週（3/13～3/19）  現在</t>
    <phoneticPr fontId="83"/>
  </si>
  <si>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</si>
  <si>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</si>
  <si>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発表</t>
    <rPh sb="0" eb="2">
      <t>ハッピョウ</t>
    </rPh>
    <phoneticPr fontId="5"/>
  </si>
  <si>
    <t>掲載日</t>
    <rPh sb="0" eb="3">
      <t>ケイサイビ</t>
    </rPh>
    <phoneticPr fontId="5"/>
  </si>
  <si>
    <t>　</t>
    <phoneticPr fontId="28"/>
  </si>
  <si>
    <t>計</t>
    <rPh sb="0" eb="1">
      <t>ケイ</t>
    </rPh>
    <phoneticPr fontId="28"/>
  </si>
  <si>
    <t>注意　本件は「リコールプラス」「リコールナビ」のホームページより引用しています。詳細に関してはリンク先ＨＰよりご確認ください。</t>
    <rPh sb="0" eb="2">
      <t>チュウイ</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</si>
  <si>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</si>
  <si>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なお、情報提供ページは提供者側により短期間で削除される場合もあります。予めご了解ください。</t>
    <phoneticPr fontId="5"/>
  </si>
  <si>
    <t>列1</t>
    <phoneticPr fontId="28"/>
  </si>
  <si>
    <t>列2</t>
    <phoneticPr fontId="28"/>
  </si>
  <si>
    <t xml:space="preserve">業者
 </t>
    <rPh sb="0" eb="2">
      <t>ギョウシャ</t>
    </rPh>
    <phoneticPr fontId="5"/>
  </si>
  <si>
    <t>（最近５年間の週値の比較） ノロウイルスの感染周期は4年ですね　2024年は警戒年度です</t>
    <rPh sb="1" eb="3">
      <t>サイキン</t>
    </rPh>
    <rPh sb="3" eb="6">
      <t>ゴネンカン</t>
    </rPh>
    <rPh sb="7" eb="8">
      <t>シュウ</t>
    </rPh>
    <rPh sb="8" eb="9">
      <t>アタイ</t>
    </rPh>
    <rPh sb="10" eb="12">
      <t>ヒカク</t>
    </rPh>
    <rPh sb="21" eb="25">
      <t>カンセンシュウキ</t>
    </rPh>
    <rPh sb="27" eb="28">
      <t>ネン</t>
    </rPh>
    <rPh sb="36" eb="37">
      <t>ネン</t>
    </rPh>
    <rPh sb="38" eb="42">
      <t>ケイカイネンド</t>
    </rPh>
    <phoneticPr fontId="5"/>
  </si>
  <si>
    <t>★数年間では、平均的比率でノロウイルス継続</t>
    <rPh sb="0" eb="21">
      <t>ヘイキンテキヒリツケイゾク</t>
    </rPh>
    <phoneticPr fontId="5"/>
  </si>
  <si>
    <t>　</t>
    <phoneticPr fontId="83"/>
  </si>
  <si>
    <t>静岡県</t>
    <phoneticPr fontId="83"/>
  </si>
  <si>
    <t>2024年</t>
    <phoneticPr fontId="5"/>
  </si>
  <si>
    <t>届出感染症　第三類　</t>
    <rPh sb="0" eb="2">
      <t>トドケデ</t>
    </rPh>
    <rPh sb="2" eb="4">
      <t>カンセン</t>
    </rPh>
    <rPh sb="4" eb="5">
      <t>ショウ</t>
    </rPh>
    <rPh sb="6" eb="7">
      <t>ダイ</t>
    </rPh>
    <rPh sb="7" eb="8">
      <t>サン</t>
    </rPh>
    <rPh sb="8" eb="9">
      <t>タグイ</t>
    </rPh>
    <phoneticPr fontId="5"/>
  </si>
  <si>
    <t xml:space="preserve"> </t>
    <phoneticPr fontId="83"/>
  </si>
  <si>
    <t>腸チフス2例‌</t>
    <phoneticPr fontId="5"/>
  </si>
  <si>
    <t>　</t>
    <phoneticPr fontId="31"/>
  </si>
  <si>
    <t>　</t>
    <phoneticPr fontId="15"/>
  </si>
  <si>
    <t>賞味</t>
    <rPh sb="0" eb="2">
      <t>ショウミ</t>
    </rPh>
    <phoneticPr fontId="83"/>
  </si>
  <si>
    <t>アレルゲン</t>
    <phoneticPr fontId="83"/>
  </si>
  <si>
    <t>残留</t>
    <rPh sb="0" eb="2">
      <t>ザンリュウ</t>
    </rPh>
    <phoneticPr fontId="83"/>
  </si>
  <si>
    <t>異物</t>
    <rPh sb="0" eb="2">
      <t>イブツ</t>
    </rPh>
    <phoneticPr fontId="83"/>
  </si>
  <si>
    <t>細菌</t>
    <rPh sb="0" eb="2">
      <t>サイキン</t>
    </rPh>
    <phoneticPr fontId="83"/>
  </si>
  <si>
    <t>表示</t>
    <rPh sb="0" eb="2">
      <t>ヒョウジ</t>
    </rPh>
    <phoneticPr fontId="83"/>
  </si>
  <si>
    <t>その他</t>
    <rPh sb="2" eb="3">
      <t>タ</t>
    </rPh>
    <phoneticPr fontId="83"/>
  </si>
  <si>
    <t>インフルエンザ新型</t>
    <rPh sb="7" eb="9">
      <t>シンガタ</t>
    </rPh>
    <phoneticPr fontId="83"/>
  </si>
  <si>
    <t>コロナウイルス感染症</t>
    <rPh sb="7" eb="10">
      <t>カンセンショウ</t>
    </rPh>
    <phoneticPr fontId="83"/>
  </si>
  <si>
    <t>報告数</t>
    <rPh sb="0" eb="3">
      <t>ホウコクスウ</t>
    </rPh>
    <phoneticPr fontId="83"/>
  </si>
  <si>
    <t>総数</t>
    <rPh sb="0" eb="2">
      <t>ソウスウ</t>
    </rPh>
    <phoneticPr fontId="83"/>
  </si>
  <si>
    <t>男性</t>
    <rPh sb="0" eb="2">
      <t>ダンセイ</t>
    </rPh>
    <phoneticPr fontId="83"/>
  </si>
  <si>
    <t>女性</t>
    <rPh sb="0" eb="2">
      <t>ジョセイ</t>
    </rPh>
    <phoneticPr fontId="83"/>
  </si>
  <si>
    <t>ね</t>
    <phoneticPr fontId="83"/>
  </si>
  <si>
    <t>例年並み</t>
    <rPh sb="0" eb="3">
      <t>レイネンナ</t>
    </rPh>
    <phoneticPr fontId="83"/>
  </si>
  <si>
    <t>　　改正された食品衛生法の意味</t>
    <rPh sb="2" eb="4">
      <t>カイセイ</t>
    </rPh>
    <rPh sb="7" eb="9">
      <t>ショクヒン</t>
    </rPh>
    <rPh sb="9" eb="12">
      <t>エイセイホウ</t>
    </rPh>
    <rPh sb="13" eb="15">
      <t>イミ</t>
    </rPh>
    <phoneticPr fontId="5"/>
  </si>
  <si>
    <t>-</t>
    <phoneticPr fontId="83"/>
  </si>
  <si>
    <t>北海道新聞</t>
    <rPh sb="0" eb="5">
      <t>ホッカイドウシンブン</t>
    </rPh>
    <phoneticPr fontId="83"/>
  </si>
  <si>
    <t>11月18日から20日にかけ、園児15人と職員3人に嘔吐の症状があり、このうち1人からノロウイルスが検出されたことから、高知市保健所は今シーズン初めてとなるノロウイルスの集団感染と判断しました。園児1人が入院していましたが、現在は退院し、全員回復しているということです。</t>
    <phoneticPr fontId="83"/>
  </si>
  <si>
    <t>高知さんさんテレビ</t>
    <rPh sb="0" eb="2">
      <t>コウチ</t>
    </rPh>
    <phoneticPr fontId="83"/>
  </si>
  <si>
    <t>県生活衛生課によりますと、県内では今年、２７日までに１６件の食中毒が発生し、患者の数は４７３人に上っています。 県では、石けんを使用した手洗い、調理する人の体調管理の徹底や十分な食品の加熱、調理器具の洗浄消毒を呼び掛けています。</t>
    <phoneticPr fontId="83"/>
  </si>
  <si>
    <t>岐阜ちゃんデジタル</t>
    <rPh sb="0" eb="2">
      <t>ギフ</t>
    </rPh>
    <phoneticPr fontId="83"/>
  </si>
  <si>
    <t xml:space="preserve">福岡市は、西区の保育施設で園児１０人が下痢や嘔吐の症状を訴え、一部の園児からノロウイルスが検出されたと発表しました。ノロウイルスの集団発生は、今年３４件目になります。福岡市によりますと西区の保育施設で１１月１２日から２６日までに１歳から５歳までの園児１０人に下痢や嘔吐の症状がみられました。
</t>
    <phoneticPr fontId="83"/>
  </si>
  <si>
    <t>RKB毎日</t>
    <rPh sb="3" eb="5">
      <t>マイニチ</t>
    </rPh>
    <phoneticPr fontId="83"/>
  </si>
  <si>
    <t>食環境</t>
    <rPh sb="0" eb="3">
      <t>ショクカンキョウ</t>
    </rPh>
    <phoneticPr fontId="83"/>
  </si>
  <si>
    <t>宮崎県延岡市の認定こども園で、感染性胃腸炎の集団発生が確認されました。
11月21日から25日までに、1歳から5歳までの園児58人と職員7人の計65人が下痢や嘔吐の症状を訴えたとのことです。患者からはノロウイルスが検出されています。</t>
    <phoneticPr fontId="83"/>
  </si>
  <si>
    <t xml:space="preserve"> ‌
 赤痢菌　検出無し
 ‌
</t>
    <rPh sb="4" eb="7">
      <t>セキリキン</t>
    </rPh>
    <rPh sb="8" eb="11">
      <t>ケンシュツナ</t>
    </rPh>
    <phoneticPr fontId="83"/>
  </si>
  <si>
    <t>2024年第46週</t>
    <rPh sb="4" eb="5">
      <t>ネン</t>
    </rPh>
    <rPh sb="5" eb="6">
      <t>ダイ</t>
    </rPh>
    <rPh sb="8" eb="9">
      <t>シュウ</t>
    </rPh>
    <phoneticPr fontId="83"/>
  </si>
  <si>
    <t>今週のニュース（Noroｖｉｒｕｓ） (12/2-12/8)</t>
    <rPh sb="0" eb="2">
      <t>コンシュウ</t>
    </rPh>
    <phoneticPr fontId="5"/>
  </si>
  <si>
    <t xml:space="preserve"> GⅡ　47週　0例</t>
    <rPh sb="6" eb="7">
      <t>シュウ</t>
    </rPh>
    <phoneticPr fontId="5"/>
  </si>
  <si>
    <t>食中毒情報 (12/2-12/8)</t>
    <rPh sb="0" eb="3">
      <t>ショクチュウドク</t>
    </rPh>
    <rPh sb="3" eb="5">
      <t>ジョウホウ</t>
    </rPh>
    <phoneticPr fontId="5"/>
  </si>
  <si>
    <t>海外情報 (12/2-12/8)</t>
    <rPh sb="0" eb="4">
      <t>カイガイジョウホウ</t>
    </rPh>
    <phoneticPr fontId="5"/>
  </si>
  <si>
    <t>食品表示
 (12/2-12/8)</t>
    <rPh sb="0" eb="2">
      <t>ショクヒン</t>
    </rPh>
    <rPh sb="2" eb="4">
      <t>ヒョウジ</t>
    </rPh>
    <phoneticPr fontId="5"/>
  </si>
  <si>
    <t>食品表示 (12/2-12/8)</t>
    <phoneticPr fontId="5"/>
  </si>
  <si>
    <r>
      <t>残留農薬</t>
    </r>
    <r>
      <rPr>
        <b/>
        <sz val="20"/>
        <color rgb="FF000000"/>
        <rFont val="ＭＳ Ｐゴシック"/>
        <family val="3"/>
        <charset val="128"/>
      </rPr>
      <t xml:space="preserve"> (12/2-12/8)</t>
    </r>
    <phoneticPr fontId="5"/>
  </si>
  <si>
    <t>１４人が吐き気や下痢などの症状 広島市中区の飲食店でノロウイルスによる集団食中毒発生 広島市中区の飲食店で集団食中毒が発生しました。１１月２７日に利用した２５人のうち１４人が吐き気や下痢などの症状を訴えたということです。患者の便からは「ノロウィルス」が検出され、保健所は５日、店を営業禁止処分としました。</t>
    <phoneticPr fontId="83"/>
  </si>
  <si>
    <t>広島テレビ</t>
    <rPh sb="0" eb="2">
      <t>ヒロシマ</t>
    </rPh>
    <phoneticPr fontId="83"/>
  </si>
  <si>
    <t>焼き鳥店で食中毒、４人が下痢や発熱　岐阜・大垣市</t>
    <phoneticPr fontId="15"/>
  </si>
  <si>
    <t xml:space="preserve">岐阜県は４日、大垣市波須の飲食店「焼き鳥　福ちゃん」で１１月１５日夕に食事をした２１〜３７歳の男性４人が腹痛や下痢、発熱などの症状を訴え、うち２人が医療機関を受診したと発表した。入院者はおらず、いずれも快方に向かっている。　県生活衛生課によると、店では鶏肉の刺し身や串焼きなどを提供していた。患者の便からカンピロバクター属菌が検出され、患者に共通する食事が同店に限られることから同店を原因とする食中毒と断定。同菌は加熱が不十分で生や半生の鶏肉が原因となることが多いという。４日から再発防止措置が講じられるまでの間、営業禁止処分とした。
</t>
    <phoneticPr fontId="15"/>
  </si>
  <si>
    <t>https://news.goo.ne.jp/article/gifu/region/gifu-20241205014222.html</t>
    <phoneticPr fontId="15"/>
  </si>
  <si>
    <t>岐阜県</t>
    <rPh sb="0" eb="3">
      <t>ギフケン</t>
    </rPh>
    <phoneticPr fontId="15"/>
  </si>
  <si>
    <t>岐阜新聞</t>
    <rPh sb="0" eb="4">
      <t>ギフシンブン</t>
    </rPh>
    <phoneticPr fontId="15"/>
  </si>
  <si>
    <t>佐賀県は3日、同県有田町の飲食店で11月24日に昼食を食べた県内外の男女15人（20～60歳代）が嘔吐や下痢、発熱などの症状を訴える食中毒が発生したと発表した。全員が軽症で快方に向かっているという。患者からノロウイルスが検出されたことから、県はノロウイルスによる食中毒と断定</t>
    <phoneticPr fontId="83"/>
  </si>
  <si>
    <t>讀賣新聞</t>
    <rPh sb="0" eb="4">
      <t>ヨミウリシンブン</t>
    </rPh>
    <phoneticPr fontId="83"/>
  </si>
  <si>
    <t xml:space="preserve">　旭川市保健所は4日、市内の介護保険施設で入所者と職員の計11人が下痢や嘔吐（おうと）などの感染性胃腸炎とみられる症状を訴え、このうち便を検査した3人からノロウイルスが確認されたと発表した。...
</t>
    <phoneticPr fontId="83"/>
  </si>
  <si>
    <t>男女42人が食中毒…大学いも、ご飯、みそ汁、鶏肉の中華風炒めを食べる　施設内レストランで昼食後に異変、　ウエルシュ菌を検出…営業停止に</t>
    <phoneticPr fontId="15"/>
  </si>
  <si>
    <t>　埼玉県は3日、熊谷市広瀬の高齢者福祉施設内レストラン「SHR桜ガーデン」で、11月29日に昼食を食べた50〜100歳代の男女計42人に腹痛や下痢などの症状が出て、うち10人からウエルシュ菌が検出されたと発表した。患者は全員、快方に向かっているという。熊谷保健所は、同店を3日から3日間の営業停止処分にした。店は11月30日の昼から営業を自粛している。食品安全課によると、29日は入居者・施設関係者計100人が鶏肉の中華風炒めや大学いも、ご飯、みそ汁などのメニューを食べていた。</t>
    <phoneticPr fontId="15"/>
  </si>
  <si>
    <t>埼玉県</t>
    <rPh sb="0" eb="3">
      <t>サイタマケン</t>
    </rPh>
    <phoneticPr fontId="15"/>
  </si>
  <si>
    <t>埼玉新聞</t>
    <rPh sb="0" eb="4">
      <t>サイタマシンブン</t>
    </rPh>
    <phoneticPr fontId="15"/>
  </si>
  <si>
    <t>https://topics.smt.docomo.ne.jp/article/saitama/region/saitama-20241204075013</t>
    <phoneticPr fontId="15"/>
  </si>
  <si>
    <t>岩手県は3日、県央保健所管内の教育・保育施設でノロウイルスによる感染性胃腸炎の集団発生があったと発表しました。園児と職員の計26人に症状があり、このうち1人が入院しましたがすでに退院していて、いずれも回復傾向にあるということです。</t>
    <phoneticPr fontId="83"/>
  </si>
  <si>
    <t>岩手放送</t>
    <rPh sb="0" eb="4">
      <t>イワテホウソウ</t>
    </rPh>
    <phoneticPr fontId="83"/>
  </si>
  <si>
    <t>小豆島町の飲食店で食中毒　保健所が１日間の営業停止　ヒラメなどの寄生虫の一種…食中毒防ぐには【香川】</t>
    <phoneticPr fontId="15"/>
  </si>
  <si>
    <t>香川県</t>
    <rPh sb="0" eb="3">
      <t>カガワケン</t>
    </rPh>
    <phoneticPr fontId="15"/>
  </si>
  <si>
    <t>　香川県小豆島町の飲食店で魚に寄生する寄生虫が原因の食中毒がありました。県によりますと１１月２９日に小豆島町の飲食店「ＵＣＨＩＮＫＵ（うちんく）で食事をした１２人のうち１０人が、おう吐や吐き気、下痢など食中毒症状を訴えたということです。入院した人はおらず、患者は快方に向かっています。患者に共通する食事は、この店の食事に限られ、食材のヒラメの残りと、患者の検便から魚の筋肉に寄生する寄生虫の一種、「クドア・セプテンプンクタータ」が検出されたということです。店ではこの日、ヒラメのカルパッチョが提供されていて、これが原因とみられています。小豆保健所はこの店の料理が原因の食中毒と断定し、店を１２月３日、１日間の営業停止にしました。
　県によりますと「クドア・セプテンプンクタータ」による食中毒は、生食用の生鮮ヒラメ（ヒラメの刺身など）に関連するものが多く、マイナス２０度で４時間以上の冷凍、または中心温度７５度で５分以上の加熱で、病原性が失われるということです。一度凍結させて食べるか、加熱調理することで食中毒は防ぐことができると考えられているとしています。</t>
    <phoneticPr fontId="15"/>
  </si>
  <si>
    <t>https://topics.smt.docomo.ne.jp/article/ohk/region/ohk-24200</t>
    <phoneticPr fontId="15"/>
  </si>
  <si>
    <t>岡山香川ニュースOHK</t>
    <phoneticPr fontId="15"/>
  </si>
  <si>
    <t>2024年12月２日現在、1つの病棟において９名の入院患者さんがノロウイルス陽性と診断されました。また、同病棟に勤務する職員４名からもノロウイルス感染症が強く疑われる症状が確認されております。</t>
    <phoneticPr fontId="83"/>
  </si>
  <si>
    <t>こども医療センター</t>
    <phoneticPr fontId="83"/>
  </si>
  <si>
    <t>　　　特設コーナー　ノロウイルス対策 - YouTube 　　　　</t>
    <rPh sb="3" eb="5">
      <t>トクセツ</t>
    </rPh>
    <rPh sb="16" eb="18">
      <t>タイサク</t>
    </rPh>
    <phoneticPr fontId="15"/>
  </si>
  <si>
    <t>https://www.youtube.com/playlist?list=PLqFOooexXuozcltx57lJL4rtmXtKYHjdv</t>
    <phoneticPr fontId="15"/>
  </si>
  <si>
    <t>2024/47週</t>
    <phoneticPr fontId="83"/>
  </si>
  <si>
    <t>2024/48週</t>
  </si>
  <si>
    <t xml:space="preserve">絶滅危機の「ウミガメ」を食べて集団食中毒が発生…3人死亡、30人超が入院する事態に </t>
    <phoneticPr fontId="83"/>
  </si>
  <si>
    <t>フィリピンで絶滅危惧種のウミガメを食べた先住民が集団で食中毒を起こし、3人が死亡、数十人が入院する事態が発生した。
12月3日（現地時間）、BBCによると、フィリピン南部ミンダナオ島マギンダナオ・デル・ノルテ州の海辺の漁村で、先月30日、住民たちがウミガメを食べた後、集団で食中毒の症状を訴えた。食べたのはフィリピンの伝統料理「アドボ」に調理されたウミガメだったという。先住民族「テドゥライ」部族の住民たちは、漁師が捕まえたウミガメを酢や醤油で味付けし、野菜と一緒に煮込んだ。
  その後、腹痛や嘔吐などの症状が出た住民たちは近くの病院に運ばれたが、そのうち3人が死亡し、少なくとも32人が治療を受けているという。当局は住民から押収したウミガメの甲羅や残骸を基に、原因を調査している。ウミガメは国際自然保護連合（IUCN）によって絶滅危惧種に指定されており、多くの国で捕獲や食用が禁じられている。フィリピンでも環境保護法によりウミガメの捕獲や食用は禁止されているが、一部地域では伝統料理として今も食べられている。しかし、ウミガメは「ケロニトキシズム（Chelonitoxism）」と呼ばれる食中毒を引き起こす可能性があることで知られている。今年3月にはタンザニアのザンジバル自治領ペンバ島でもウミガメの肉を食べた住民9人が死亡し、78人が入院した事例がある。
https://www.msn.com/ja-jp/health/other/絶滅危機の-ウミガメ-を食べて集団食中毒が発生-3人死亡-30人超が入院する事態に/ar-AA1vnefj?apiversion=v2&amp;noservercache=1&amp;domshim=1&amp;renderwebcomponents=1&amp;wcseo=1&amp;batchservertelemetry=1&amp;noservertelemetry=1</t>
    <phoneticPr fontId="83"/>
  </si>
  <si>
    <t>https://blog.goo.ne.jp/ivelove/e/ee857e35c30b586ca65daa94caf929af</t>
    <phoneticPr fontId="83"/>
  </si>
  <si>
    <t>【速報】子ども食堂で集団食中毒か「前日豚を炒め」15人が下痢などの症状　ウエルシュ菌を検出　奈良・香芝市</t>
    <phoneticPr fontId="15"/>
  </si>
  <si>
    <t>奈良県</t>
    <rPh sb="0" eb="3">
      <t>ナラケン</t>
    </rPh>
    <phoneticPr fontId="15"/>
  </si>
  <si>
    <t>読売テレビ</t>
    <phoneticPr fontId="15"/>
  </si>
  <si>
    <t>https://news.yahoo.co.jp/articles/cd9aa82994320c2d3b7ed3375edd7d127bc341ce</t>
    <phoneticPr fontId="15"/>
  </si>
  <si>
    <t>広島市の飲食店で食中毒　ノロウイルス検出で営業禁止処分</t>
    <phoneticPr fontId="15"/>
  </si>
  <si>
    <t>広島県</t>
    <rPh sb="0" eb="3">
      <t>ヒロシマケン</t>
    </rPh>
    <phoneticPr fontId="15"/>
  </si>
  <si>
    <t>https://www3.nhk.or.jp/hiroshima-news/20241205/4000027822.html</t>
    <phoneticPr fontId="15"/>
  </si>
  <si>
    <t>NHK</t>
    <phoneticPr fontId="15"/>
  </si>
  <si>
    <t>京都新聞</t>
    <rPh sb="0" eb="4">
      <t>キョウトシンブン</t>
    </rPh>
    <phoneticPr fontId="83"/>
  </si>
  <si>
    <t>京都府京丹波町の瑞穂学校給食センター（同町橋爪）の調理員１人からノロウイルスが検出され、同町教育委員会は、同センターが担当する瑞穂小、瑞穂中、蒲生野中の給食を９日まで中止にする。　定期検査で４日午後に判明した。調理員は無症状で、児童・生徒や教職員に健康被害は確認されていないという。</t>
    <phoneticPr fontId="83"/>
  </si>
  <si>
    <t>保健所などが調べたところ、患者や飲食店の従業員からノロウイルスが検出されたことや、共通する食事がこの飲食店で作られた弁当に限られていることから、中讃保健所は弁当が原因の食中毒と判断し、飲食店を６日から３日間の営業停止の処分にしました。</t>
    <phoneticPr fontId="83"/>
  </si>
  <si>
    <t>NHK高松放送局</t>
    <phoneticPr fontId="83"/>
  </si>
  <si>
    <t>カジキのヒスタミン中毒の可能性も原因の特定に至らず…給食食べた3小中学校の29人が発疹などの体調不良、給食センターの休業を13日まで延長、児童生徒らはいずれも快方に</t>
    <phoneticPr fontId="15"/>
  </si>
  <si>
    <t>　長野県白馬村で、学校給食を食べた児童などに、アレルギーのような症状が出た問題で、村は、原因の特定に至っていないことから、12月13日まで学校給食を停止することを決めました。白馬村によりますと、白馬中学校で4日、給食を食べた後、生徒の顔が赤くなったり、発疹が出たりしていると学校から連絡がありました。同じ給食を食べた村内の2つの小学校でも、児童と教員に同じような症状が出ていて、合わせて29人が体調不良を訴えたということです。
この日のメニューは゛・カジキのフライ・コールスローサラダ・カレー風味のスープなどでした。
村では、6日まで給食センターの休業を決めていましたが、原因の調査に時間がかかっていることから、13日の金曜日まで給食の提供を停止すると発表しました。教育委員会によりますと、体調不良を訴えた児童生徒などは、いずれも快方に向かっています。
提供された給食のうち、食中毒の可能性が考えられるのが、カジキです。
マグロやカジキなどの赤身の魚に含まれるヒスチジンは、不適切な温度管理や長期保存で細菌が増えると、ヒスタミンに変換されます。ヒスタミンは、熱に強く、加熱しても分解されないため、一度生成されると、取り除くことはできません。県によりますと、ヒスタミンによる食中毒は、過去5年で1件発生していて、2022年の例は、保育園で提供された給食のブリの照り焼きが原因でした。村では、原因を特定し再発防止策を講じた上で、16日の月曜日から給食を再開させたいとしています。</t>
    <phoneticPr fontId="15"/>
  </si>
  <si>
    <t>https://newsdig.tbs.co.jp/articles/sbc/1601928?display=1</t>
    <phoneticPr fontId="15"/>
  </si>
  <si>
    <t>長野県</t>
    <rPh sb="0" eb="3">
      <t>ナガノケン</t>
    </rPh>
    <phoneticPr fontId="15"/>
  </si>
  <si>
    <t>信越放送</t>
    <rPh sb="0" eb="2">
      <t>シンエツ</t>
    </rPh>
    <rPh sb="2" eb="4">
      <t>ホウソウ</t>
    </rPh>
    <phoneticPr fontId="15"/>
  </si>
  <si>
    <t xml:space="preserve">ロイヤルコントラクトサービス株式会社 　　　食中毒事故発生に関するお詫びとお知らせ </t>
    <phoneticPr fontId="15"/>
  </si>
  <si>
    <t>ロイヤルコントラクトサービス</t>
    <phoneticPr fontId="15"/>
  </si>
  <si>
    <t>　この度、当社が給食サービスを受託運営しております介護付有料老人ホーム（以下、「施設」）内の「SHR桜ガーデン（以下、「食堂」）」におきまして、ウエルシュ菌による食中毒事故が発生いたしました。同食堂は12月3日付で所轄である埼玉県熊谷保健所（以下、「所轄保健所」）より営業停止処分を受けましたので下記のとおりお知らせいたします。 発症されたお客様には多大なる苦痛とご迷惑をお掛けしたことを心より深くお詫び申し上げます。また、日頃よりご利用頂いている方々や関係者皆様に多大なるご迷惑とご心配をお掛けしたことを、重ねてお詫び申し上げます。 
１． 食中毒事故の内容について　　　  2024 年11月30日、施設内において前日11月29日にお食事をされた複数のお客様に、腹痛・下痢などのいずれかの症状が発症している旨、同施設より連絡が入りました。食堂は11月30日より所轄保健所の立ち入り調査を受けており、計42名のお客様に症状が発症、10名の便からウエルシュ菌が検出されたことから、所轄保健所により食堂内厨房で調理した食事が原因であると判断されました。なお、同日同時間帯においてお食事をされた複数のお客様に食中毒の症状がみられたことから、11 月30 日の朝食をご提供以降、所轄保健所の指導の下、食堂内厨房を使用した食事の準備・提供を中止しております。 
２． 行政処分の内容について  上記内容をうけ、同食堂は12月3日付で所轄保健所より、以下のとおり食品衛生法に基づき営業を停止することを命じられました。
３． 再発防止策について　　　　当社では、日頃より衛生管理の徹底と従業員教育および社内体制の整備を推進してまいりましたが、再発防止に向けて以下の対策を徹底し、食の安全・安心の確保に一層の万全を期してまいる所存でございます。
① 食堂の客席や厨房などの作業場の除菌消毒の実施
② 食材の取扱い、および調理時における温度管理の徹底
③ 従業員に対する教育や研修による食の安全・安心の徹底</t>
    <phoneticPr fontId="15"/>
  </si>
  <si>
    <t xml:space="preserve">「胃からアニサキス」スーパーで買ったアジ・タチウオの刺身を食べた60代男性が腹痛や吐き気の ... </t>
    <phoneticPr fontId="15"/>
  </si>
  <si>
    <t xml:space="preserve">NewsPicks </t>
    <phoneticPr fontId="15"/>
  </si>
  <si>
    <t>宮城県</t>
    <rPh sb="0" eb="3">
      <t>ミヤギケン</t>
    </rPh>
    <phoneticPr fontId="15"/>
  </si>
  <si>
    <t>https://nordot.app/1236507503643918979?c=113147194022725109</t>
    <phoneticPr fontId="15"/>
  </si>
  <si>
    <t>　広島市の飲食店で食事をした１４人が下痢や吐き気などの症状を訴え、検体からノロウイルスが検出されたことなどから、広島市保健所は、提供された料理が原因の食中毒と判断し、この飲食店を営業禁止の処分にしました。営業禁止の処分を受けたのは、広島市中区の飲食店、「さかな市場紙屋町店」です。広島市保健所によりますと、１１月２７日にこの飲食店で刺身や生カキ、揚げ物などを食べた２５人のグループのうち１４人が食事のあとに下痢や吐き気などの症状を訴えました。広島市衛生研究所などが検体を調べたところ、症状を訴えた人のうち１０人と、この飲食店の従業員からもノロウイルスが検出されたことなどから、保健所は提供された料理を原因とした食中毒と判断し、この飲食店を、５日、営業禁止の処分にしました。営業禁止の期間は決まっておらず、保健所が今後の改善状況などを踏まえて判断するということです。　また、症状が出た人はいずれも入院はしておらず、回復に向かっているということです。広島市保健所は、ノロウイルスによる食中毒は特に冬に多く発生し、調理をする前に手洗いを丁寧に行うことや調理器具を消毒することなど、予防の徹底を呼びかけています。</t>
    <phoneticPr fontId="15"/>
  </si>
  <si>
    <t>記者発表資料　北九州(アニサキス)</t>
    <rPh sb="7" eb="10">
      <t>キタキュウシュウ</t>
    </rPh>
    <phoneticPr fontId="15"/>
  </si>
  <si>
    <t xml:space="preserve">  令和６年１２月３日（火）、行橋市の医療機関から、食中毒様症状を呈した患者を診察し、アニサキス症と診断した旨、京築保健福祉環境事務所に届出があった。 同事務所が調査したところ、友人が釣ったサバを１２月２日（月）に自宅で調理し、刺身として喫食した同居家族 ２名のうち１名が、翌日８時頃から食中毒様症状を呈し、医療機関にてアニサキス虫体が摘出されていることが判明した。 
同事務所は、患者からアニサキス虫体が摘出されていること及び疫学調査から、本件を食中毒と断定した。 
判明分：令和６年１２月３日（火）８時００分頃   摂食者数判明分：２名 　　症状は判明分：腹痛</t>
    <phoneticPr fontId="15"/>
  </si>
  <si>
    <t>https://www.pref.fukuoka.lg.jp/uploaded/attachment/237822.pdf</t>
    <phoneticPr fontId="15"/>
  </si>
  <si>
    <t>北九州生活衛生課</t>
    <rPh sb="0" eb="3">
      <t>キタキュウシュウ</t>
    </rPh>
    <phoneticPr fontId="15"/>
  </si>
  <si>
    <t>福岡県</t>
    <rPh sb="0" eb="3">
      <t>フクオカケン</t>
    </rPh>
    <phoneticPr fontId="15"/>
  </si>
  <si>
    <t>仙台市の居酒屋でカンピロバクター食中毒が発生　３日間の営業停止処分</t>
    <phoneticPr fontId="15"/>
  </si>
  <si>
    <t>　仙台市太白区の居酒屋が作った炙りレバーなどを食べた２人が下痢や腹痛などを訴えました。仙台市保健所は食中毒と断定し、この事業所を２日から３日間の営業停止処分にしました。営業停止処分を受けたのは太白区泉崎１丁目にある居酒屋、鳥きっちん眞心です。
仙台市によりますと、２０日にこの居酒屋が作った炙りとろレバーポン酢や串焼き盛り合わせなどをデリバリーサービスを利用して自宅で食べた女性２人が、下痢や腹痛などの症状を訴えたということです。２人は太白区内の医療機関を受診し、検査の結果カンピロバクターが検出されました。症状を訴えた２人はいずれも快方に向かっているということです。</t>
    <phoneticPr fontId="15"/>
  </si>
  <si>
    <t>https://nordot.app/1236258108409692998?c=113147194022725109</t>
    <phoneticPr fontId="15"/>
  </si>
  <si>
    <t>東日本放送</t>
    <rPh sb="0" eb="3">
      <t>ヒガシニホン</t>
    </rPh>
    <rPh sb="3" eb="5">
      <t>ホウソウ</t>
    </rPh>
    <phoneticPr fontId="15"/>
  </si>
  <si>
    <t>愛媛県</t>
    <rPh sb="0" eb="3">
      <t>エヒメケン</t>
    </rPh>
    <phoneticPr fontId="15"/>
  </si>
  <si>
    <t>愛媛県宇和島市の中華料理店で11人がサルモネラ食中毒 店に営業停止処分</t>
    <phoneticPr fontId="15"/>
  </si>
  <si>
    <t>　愛媛県は3日、宇和島市曙町にある中華料理店「中国亭(ちゅうごくてい)」で食中毒があったとして、同日から3日間の営業停止処分にしたと発表しました。県によりますと、先月16日に同店で食事した1グループ38人のうち、9歳～49歳の男女11人が腹痛や発熱などの食中毒症状を訴えたということです。保健所が調査した結果、患者に共通する食事が「中国亭」のメニューのみであることや、複数の患者からサルモネラ菌が検出されたことから、同店の食事を原因とする食中毒と断定しました。なお、患者11人のうち、いずれも未成年の6人が医療機関を受診しましたが、現在はおおむね回復しているということです。</t>
    <phoneticPr fontId="15"/>
  </si>
  <si>
    <t>あいテレビ</t>
    <phoneticPr fontId="15"/>
  </si>
  <si>
    <t>https://nordot.app/1236592064812351495?c=1165586575134900434</t>
    <phoneticPr fontId="15"/>
  </si>
  <si>
    <t>　奈良県は香芝市内の子ども食堂で1日に提供された弁当を食べた人に食中毒が発生したと6日に発表しました。弁当を食べた客と従業者の合計15人に腹痛や下痢などの症状がでたということで、保健所が調べたところ便からウエルシュ菌が検出されたということです。重症者はおらず、全員快方に向かっているとのことです。奈良県によりますと、香芝市の子ども食堂「庭カフェ ぼちぼっち」で1日に出した弁当「豚の生姜焼き丼、パスタサラダ、みかん」を食べた人に腹痛や下痢といった食中毒の症状がみられたということです。弁当は140食、提供されましたが症状が出たのは15人で、うち5人が9歳以下でした。保健所は2日間の営業停止を命じ、食堂は5日(木)から営業を自粛しています。
　食堂側はホームページで「つらい思いをさせた参加者の皆さんに深くおわび申し上げます」と謝罪のコメントを掲載しているほか、「前日準備で豚を炒め、室内に保管していたことで、ウエルシュ菌が発生したものです。12月ということで注意を怠っていました」と述べています。■ウエルシュ菌は、自然界に広く分布している菌で、煮物など大量調理した食品を常温で放置すると食中毒が発生しやすくなるとされています。保健所は、調理後は速やかに食べるほか、保存の時は小分けにして冷蔵するなど早く冷ます工夫をしたり、加熱を十分にしたりするよう呼びかけています。</t>
    <phoneticPr fontId="15"/>
  </si>
  <si>
    <t xml:space="preserve">　11月、宮城県塩釜市のスーパーヨークベニマルで買った刺身を食べた60代の男性が腹痛などを訴え、胃からアニサキスが見つかりました。県は食中毒と断定しこの店に対し、3日の1日間、生食用の魚介類の取り扱いを停止させる処分を出しました。営業の一部停止処分を受けたのは塩釜市にあるスーパーヨークベニマルです。県によりますと、60代の男性は11月30日この店で買ったアジやタチウオの刺身を食べたところ、翌日、腹痛と吐き気、嘔吐の症状が出たということです。男性が仙台市内の医療機関を受診したところ、内視鏡検査で、胃から寄生虫のアニサキスが検出されました。原因と考えられる食品がこの刺身だけだったことなどから、県は食中毒と断定し、この店に、3日の1日間、生食用の魚介類の取り扱いを停止する処分を出しました。男性は、快方に向かっているということです。
</t>
    <phoneticPr fontId="15"/>
  </si>
  <si>
    <t>犯人は「和菓子屋」でも「教師」でも「学生」でもない…大福を食べて44人が死亡した「史上最悪の食中毒事件」調査チームが突き止めた“真犯人”の正体（1936年</t>
    <phoneticPr fontId="15"/>
  </si>
  <si>
    <t>https://news.yahoo.co.jp/articles/59e82cc8c3f3e5040988ebef018e6bc995b9327f?page=1</t>
    <phoneticPr fontId="15"/>
  </si>
  <si>
    <t>文春オンライン</t>
    <rPh sb="0" eb="2">
      <t>ブンシュン</t>
    </rPh>
    <phoneticPr fontId="15"/>
  </si>
  <si>
    <t>静岡県</t>
    <rPh sb="0" eb="2">
      <t>シズオカ</t>
    </rPh>
    <rPh sb="2" eb="3">
      <t>ケン</t>
    </rPh>
    <phoneticPr fontId="15"/>
  </si>
  <si>
    <r>
      <t xml:space="preserve">〈運動会で大福を食べて“44人が死亡”…静岡の学校で起きた「史上最悪の食中毒事件」犯人の意外な正体とは?
</t>
    </r>
    <r>
      <rPr>
        <b/>
        <sz val="13"/>
        <color rgb="FFFF0000"/>
        <rFont val="游ゴシック"/>
        <family val="3"/>
        <charset val="128"/>
      </rPr>
      <t>1936年（昭和11年）5月10日、静岡の学校で起きた食中毒事件</t>
    </r>
    <r>
      <rPr>
        <b/>
        <sz val="13"/>
        <rFont val="游ゴシック"/>
        <family val="3"/>
        <charset val="128"/>
      </rPr>
      <t>。当初、警察は原因となる大福の製造者関係をあたるも、容疑者はなかなか見つからない。なぜ2000人が食中毒を起こし、なぜ44人もの人々が命を失うことになったのか?　当時の陸軍まで調査に参加した同事件の顛末を、新刊『 戦前の日本で起きた35の怖い事件 』（鉄人社）より一部抜粋してお届けする。一方、遺体から手がかりを探るため名古屋医大（現・名古屋大学医学部）から法医学専門の教授が呼ばれ司法解剖に当たる。対象となったのは最初に亡くなった15歳の生徒で、胃や腸、肺などを綿密に調べるも特に異常なし。結果、人為的な毒物混入事件の可能性は低いことだけが判明する。最終的に中毒者は生徒883人、生徒の家族1161人、職員21人、職員家族51人の計2116人。そのうち生徒29人、生徒家族15人の合計44人が命を落とす。
　彼らが発見した病原菌の正体はゲルトネル菌。これはサルモネラ菌の一つで、主に牛や豚、鶏などの動物の消化管に生息し、感染すると下痢、胃腸炎、発熱などを起こす危険な代物だ。北野らが、この病原菌を発見できたのには理由がある。数年前より、国内でゲルトネル菌による食中毒事件がたびたび起きており、陸軍でも千葉や京都、鳥取などで計3回発生。中でも鳥取の演習中に起きた食中毒では兵士54人が発症し、うち4人が死亡していた。地元住民が開いた歓迎会に出されたタコ、ちくわ、かまぼこ、サバなどに菌が混ざっていたのだ。長時間放置すると菌が致死量まで増えるのではと考えたのだ。そこで、実験として打粉にゲルトネル菌を加え湿度30％、室温25℃の状態で保管。すると、菌は6時間後に500倍、12時間後には1万倍まで増加することが明らかとなる。運動会当日の最高気温は24.4℃。さらに大福は竹の皮で包まれていたため、菌がより増殖しやすい高温多湿の状態となっていた。
　こうして大福の菌は致死量まで増加。結果、未曾有の惨事が引き起こされたというわけだ。</t>
    </r>
    <phoneticPr fontId="15"/>
  </si>
  <si>
    <t>※2024年 第48週（11/25～12/1） 現在</t>
    <phoneticPr fontId="5"/>
  </si>
  <si>
    <t>非常に少ない</t>
    <rPh sb="0" eb="2">
      <t>ヒジョウ</t>
    </rPh>
    <rPh sb="3" eb="4">
      <t>スク</t>
    </rPh>
    <phoneticPr fontId="5"/>
  </si>
  <si>
    <t>2024年第47週（11月18日〜11月24日）</t>
    <phoneticPr fontId="83"/>
  </si>
  <si>
    <t>結核例　217例</t>
    <rPh sb="7" eb="8">
      <t>レイ</t>
    </rPh>
    <phoneticPr fontId="5"/>
  </si>
  <si>
    <t xml:space="preserve">腸管出血性大腸菌感染症52例（有症者31例、うちHUS‌1例）‌
感染地域：‌ ‌国内41例、韓国4例、インドネシア1例、国内・国外不明6例
国内の感染地域：‌ ‌埼玉県5例、鹿児島県5例、群馬県3例、京都府3例、大阪府3例、大分県3例、東京都2例、愛知県2例、兵庫県2例、北海道1例、岩手県1例、宮城県1例、茨城県1例、神奈川県1例、新潟県1例、　佐賀県1例、沖縄県1例、国内（ 都道府県不明）5例
</t>
    <phoneticPr fontId="83"/>
  </si>
  <si>
    <t>年齢群：‌ ‌1歳（1 例 ）、2歳（3 例 ）、3歳（1 例 ）、5歳（1 例 ）、8歳（1 例 ）、
10 代（7 例 ）、20代（16例）、30 代（4 例 ）、40 代（5 例 ）、50代（10例）、
60 代（2 例 ）、70代（1例)</t>
    <phoneticPr fontId="83"/>
  </si>
  <si>
    <t>血清群・毒素型：‌‌O157‌VT1・VT2（14例）、O157‌VT2（10例）、O26‌VT1（4例）、O103‌VT1（3例）、O157‌ VT1（2例）、
O111‌VT1（1例）、O115‌VT1‌（1例）、O128‌VT1（1例）、O146‌VT1・VT2‌（1例）、O63‌VT2（1例）、O91‌VT1・VT2‌（1例）、
その他・不明（13例）
累積報告数：3,521例（有症者2,181例、うちHUS‌69例．死亡1例）</t>
    <phoneticPr fontId="83"/>
  </si>
  <si>
    <t>E型肝炎10例‌
感染地域（感染源）：‌北海道3例（焼き肉1例、豚肉1例、豚ホルモン/豚レバー1例）、福島県1例（不明）、国内（都道府県不明）3例（不明3例）、ベトナム1例（不明）、
国内・国外不明2例（不明2例）
A型肝炎2例
感染地域：愛媛県1例、国内・国外不明1例</t>
    <phoneticPr fontId="83"/>
  </si>
  <si>
    <t>レジオネラ症45例（肺炎型44例、ポンティアック熱型1例）
‌
感染地域：‌栃木県5例、千葉県5例、茨城県3例、埼玉県3例、東京都3例、石川県3例、富山県1例、長野県1例、三重県1例、
京都府1例、大阪府1例、奈良県1例、島根県1例、山口県1例、高知県1例、福岡県1例、鹿児島県1例、国内（都道府県不明）5例、中国1例、国内・国外不明6例
‌年齢群：‌20代（1例）、30代（1例）、40代（4例）、50代（5例）、60代（12例）、70代（14例）、80代（4例）、90代以上（4例）
累積報告数：2,208例</t>
    <phoneticPr fontId="83"/>
  </si>
  <si>
    <t>アメーバ赤痢8例（腸管アメーバ症7例、腸管外アメーバ症1例）
‌感染地域：‌青森県1例、群馬県1例、埼玉県1例、神奈川県1例、熊本県1例、国内・国外不明3例
‌感染経路：‌性的接触2例（異性間2例）、経口感染2例、その他・不明4例
ウイルス性肝炎4例‌ B型肝炎ウイルス4例＿感染経路：‌性的 接 触 3 例（ 異 性 間 1 例 、 異性間・同性 間 不 明 2 例 ）、 その他・不明1例</t>
    <phoneticPr fontId="83"/>
  </si>
  <si>
    <t>2024年第47週</t>
    <rPh sb="4" eb="5">
      <t>ネン</t>
    </rPh>
    <rPh sb="5" eb="6">
      <t>ダイ</t>
    </rPh>
    <rPh sb="8" eb="9">
      <t>シュウ</t>
    </rPh>
    <phoneticPr fontId="83"/>
  </si>
  <si>
    <r>
      <t xml:space="preserve">対前週
</t>
    </r>
    <r>
      <rPr>
        <b/>
        <sz val="14"/>
        <color theme="4"/>
        <rFont val="ＭＳ Ｐゴシック"/>
        <family val="3"/>
        <charset val="128"/>
      </rPr>
      <t>インフルエンザ 　　     　      -5%   減少</t>
    </r>
    <r>
      <rPr>
        <b/>
        <sz val="11"/>
        <color rgb="FFFF0000"/>
        <rFont val="ＭＳ Ｐゴシック"/>
        <family val="3"/>
        <charset val="128"/>
      </rPr>
      <t xml:space="preserve">
</t>
    </r>
    <r>
      <rPr>
        <b/>
        <sz val="14"/>
        <color rgb="FFFF0000"/>
        <rFont val="ＭＳ Ｐゴシック"/>
        <family val="3"/>
        <charset val="128"/>
      </rPr>
      <t>新型コロナウイルス          　23% 　増加</t>
    </r>
    <rPh sb="0" eb="3">
      <t>タイゼンシュウゾウカゾウカ</t>
    </rPh>
    <rPh sb="32" eb="34">
      <t>ゲンショウ</t>
    </rPh>
    <rPh sb="60" eb="62">
      <t>ゾウカ</t>
    </rPh>
    <phoneticPr fontId="83"/>
  </si>
  <si>
    <t>回収＆返金/交換</t>
  </si>
  <si>
    <t>聖</t>
  </si>
  <si>
    <t>大竹醬油醸造場</t>
  </si>
  <si>
    <t>回収＆返金</t>
  </si>
  <si>
    <t>ジェイアールサー...</t>
  </si>
  <si>
    <t>オギノ</t>
  </si>
  <si>
    <t>佐藤水産</t>
  </si>
  <si>
    <t>フジ</t>
  </si>
  <si>
    <t>いなげや</t>
  </si>
  <si>
    <t>みやぎ生活協同組...</t>
  </si>
  <si>
    <t>丸久</t>
  </si>
  <si>
    <t>バイカル</t>
  </si>
  <si>
    <t>回収＆交換</t>
  </si>
  <si>
    <t>東松島長寿味噌</t>
  </si>
  <si>
    <t>イオンマーケット...</t>
  </si>
  <si>
    <t>カスミ</t>
  </si>
  <si>
    <t>ライフコーポレー...</t>
  </si>
  <si>
    <t>レーズンロール 一部ラベル誤貼付でアレルゲン表示欠落</t>
  </si>
  <si>
    <t>クリエイトエス・...</t>
  </si>
  <si>
    <t>骨付きスモークチキン 一部保存温度逸脱</t>
  </si>
  <si>
    <t>マツモト</t>
  </si>
  <si>
    <t>桂東店 中華丼 一部アレルゲン表示欠落</t>
  </si>
  <si>
    <t>国産牛肉小間切れ他14品 一部異物混入(金属片)の恐れコメントあり</t>
  </si>
  <si>
    <t>北創フーズシステ...</t>
  </si>
  <si>
    <t>やわらかねばりこんぶ 一部賞味期限誤印字</t>
  </si>
  <si>
    <t>笹川</t>
  </si>
  <si>
    <t>いかたまらん 一部賞味期限表示欠落</t>
  </si>
  <si>
    <t>回収</t>
  </si>
  <si>
    <t>ヨークベニマル</t>
  </si>
  <si>
    <t>煮込みかつ丼(キッズ) 一部ラベル誤貼付で特定原材料表示欠落</t>
  </si>
  <si>
    <t>サンクゼール</t>
  </si>
  <si>
    <t>ひとくちミックス 一部アレルゲン(卵)表示欠落</t>
  </si>
  <si>
    <t>鉾田青果</t>
  </si>
  <si>
    <t>しゅんぎく 一部残留農薬基準超過</t>
  </si>
  <si>
    <t>加納フーズ</t>
  </si>
  <si>
    <t>国内産黒毛和牛モモスライス 一部消費期限誤表示</t>
  </si>
  <si>
    <t>日本トイザらス</t>
  </si>
  <si>
    <t>ディズニープリンセス 小物付きプチポシェットコメントあり</t>
  </si>
  <si>
    <t>全国農業協同組合...</t>
  </si>
  <si>
    <t>プチヴェール 一部残留農薬基準超過</t>
  </si>
  <si>
    <t>富良野地方卸売市...</t>
  </si>
  <si>
    <t>人参 一部異物混入(土壌に含まれていた石英)の恐れコメントあり</t>
  </si>
  <si>
    <t>バロー</t>
  </si>
  <si>
    <t>笠原下石店 からふとししゃも他計36品目 一部消費期限誤表示</t>
  </si>
  <si>
    <t>黒毛和牛ローストビーフ 一部アレルゲン(卵、乳成分)表示欠落</t>
  </si>
  <si>
    <t>焼肉の涙 一部ラベル誤貼付で(小麦、乳)アレルギー恐れ</t>
  </si>
  <si>
    <t>おみやげ本舗博多 できたてめんたい 一部賞味期限誤表記</t>
  </si>
  <si>
    <t>7店舗 ヤンニョムつぶ貝 一部ラベル誤貼付でアレルゲン表示欠落</t>
  </si>
  <si>
    <t>新千歳空港店 ごくうま塩辛 一部アレルギー表示欠落</t>
  </si>
  <si>
    <t>鳴門店 新生姜入りロールキャベツ 一部保存温度逸脱</t>
  </si>
  <si>
    <t>つくねと蓮根挟み焼 一部ラベル誤貼付で特定原材料表示欠落</t>
  </si>
  <si>
    <t>U黒蒸しパン 一部ラベル誤貼付で特定原材料表示欠落</t>
  </si>
  <si>
    <t>大内店 国産若どり手羽(胸)身 一部消費期限誤表示</t>
  </si>
  <si>
    <t>完熟チーズケーキ 一部賞味期限誤表示</t>
  </si>
  <si>
    <t>雨乞のゆずだしぽん酢 一部瓶にひび割れの恐れコメントあり</t>
  </si>
  <si>
    <t>スチームむきえび 一部ラベル誤貼付でアレルゲン表示欠落</t>
  </si>
  <si>
    <t>おつまみザーサイ 一部特定原材料(ごま)表示欠落</t>
  </si>
  <si>
    <t>回収＆返金</t>
    <phoneticPr fontId="28"/>
  </si>
  <si>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7"/>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</si>
  <si>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　上位2種目(賞味期限・アレルギー表記ミス)で全体の　(73%)</t>
    <rPh sb="1" eb="3">
      <t>ジョウイ</t>
    </rPh>
    <rPh sb="4" eb="6">
      <t>シュモク</t>
    </rPh>
    <rPh sb="7" eb="11">
      <t>ショウミキゲン</t>
    </rPh>
    <rPh sb="17" eb="19">
      <t>ヒョウキ</t>
    </rPh>
    <rPh sb="23" eb="25">
      <t>ゼンタイ</t>
    </rPh>
    <phoneticPr fontId="5"/>
  </si>
  <si>
    <t xml:space="preserve">食品ロス削減へ、飲食店に持ち帰り容器の提供要請…厚労省検討会が新指針 - goo ニュース </t>
    <phoneticPr fontId="83"/>
  </si>
  <si>
    <t>　「食品ロス」の削減に向け、厚生労働省の有識者検討会は、飲食店で食べ残した料理の持ち帰りに関する衛生指針案をとりまとめた。持ち帰りは、消費者の自己責任であることを明記した。来年度にも指針の運用を始める。指針案は「食べきりを基本」としつつ、食べきれずに持ち帰る場合の留意点を列挙した。消費者は食中毒を防ぐため、対象の食品については店側の判断に従う。原則として自分で容器に移し替え、速やかに消費するよう求めている。店側に対しては、持ち帰りを希望する客への容器提供を要請。対象の食品として「十分に加熱され、常温で保存可能で、水分量が少ないもの」を例示した。食中毒が起きた場合は消費者も含め、保健所の調査に協力するよう求めた。
　厚労省が１０月に示した骨子案には、調理時の加熱温度や持ち帰り可能な食品名が記載されていた。だが、検討会委員の「具体的に書くと、それに左右されてしまう」といった意見を踏まえ、指針案で削除された。持ち帰りに関しては、消費者庁でも法的責任に関する指針策定を進めている。今後、微修正したうえで正式決定される厚労省の指針と合わせ、ホームページなどで公開される見通し。国内の食品ロスは推計４７２万トン（２０２２年度）に上り、このうち６０万トンを外食産業が占める。食中毒への懸念から、持ち帰りに二の足を踏む店や消費者は多く、厚労省は促進に向けて検討会で議論してきた。</t>
    <phoneticPr fontId="83"/>
  </si>
  <si>
    <t>https://news.goo.ne.jp/article/yomiuri/nation/20241207-567-OYT1T50100.html</t>
    <phoneticPr fontId="83"/>
  </si>
  <si>
    <t xml:space="preserve">63社の従業員 XNUMX人が昼食後に入院 - Vietnam.vn </t>
    <phoneticPr fontId="83"/>
  </si>
  <si>
    <r>
      <t>　12月６日夜、ゲアン省食品安全衛生局長のファム・ゴック・クイ氏は、同日午後17時現在、食中毒の疑いで63人が入院しなければならないと発表した。処理。
ギロク地区総合病院（ゲアン）では、12月6日午後30時から午後6時半まで、ギロンのWHA工業団地にある企業から食中毒の疑いのある患者12人を受け入れ、治療した。ニーロック地区。患者は頭痛、吐き気、ほてりの症状を訴えて入院した。胸の圧迫感、焼けつくような発赤、顔、首、腕の発疹、倦怠感などの症状が出るケースもあります。水分補給とケアを受けた後、患者全員の健康状態は安定しました。現在、病院は患者の監視と積極的な治療を続けています。クイ氏は、情報を受け取った直後、部隊は状況を把握し、中毒を調査するために警官を現場に派遣したと述べた。ギロク地区総合病院で治療を受けた 42 人の患者に加え、12 ゲアン総合病院で 115 人の患者が治療され、クアドン総合病院で 9 人の患者が治療を受けています。この 63 名は、WHA 工業団地と VSIP 工業団地の XNUMX つの異なる会社に所属していることが知られています。これらの人々は全員、ケータリング会社から昼食を受け取りました。昼食には、ご飯、大根と肉の煮込み、銀魚のフライ、メロンの肉炒め、野菜炒め、オレンジ、酸っぱいスープなどの料理が含まれます。
「この昼食会で、同社は 1.000 人以上の従業員に食事を提供しました。私たちは中毒の原因を見つけるために検査のためにサンプルを採取しました。現在、患者の状況は順調に進んでおり、一部の患者は退院している」とクイ氏は付け加えた。
　ゲアン保健省は、省食品安全衛生局に対し、WHAゲアン工業団地の管理委員会に対し、6月12日に患者と一緒に昼食をとったすべての従業員に通知するよう指示するよう要請した。異常な兆候がある場合は直ちに最寄りの医療機関に行くこと。腹痛、吐き気、嘔吐、下痢など…
出典: https://tuoitre.vn/63-cong-nhan-o-hai-cong-ty-nhap-v</t>
    </r>
    <r>
      <rPr>
        <b/>
        <sz val="14"/>
        <rFont val="ＭＳ 明朝"/>
        <family val="1"/>
        <charset val="128"/>
      </rPr>
      <t>​​</t>
    </r>
    <r>
      <rPr>
        <b/>
        <sz val="14"/>
        <rFont val="游ゴシック"/>
        <family val="3"/>
        <charset val="128"/>
      </rPr>
      <t xml:space="preserve">ien-sau-bua-an-trua-20241206193820435.htm
</t>
    </r>
    <rPh sb="5" eb="6">
      <t>ヒ</t>
    </rPh>
    <phoneticPr fontId="83"/>
  </si>
  <si>
    <t xml:space="preserve">食べ残しの持ち帰り、ホテルなど独自ルールも 食品ロス削減向けガイドライン案 - goo ニュース </t>
    <phoneticPr fontId="83"/>
  </si>
  <si>
    <t>https://news.goo.ne.jp/amp/article/sankei/life/sankei-_life_trend_37IG7FWR5FPWXPGZMWDZ56K3JA.html</t>
    <phoneticPr fontId="83"/>
  </si>
  <si>
    <t>厚労省が食べ残しガイドライン　「持ち帰り」は客の自己責任が前提　食品ロス削減へ</t>
    <phoneticPr fontId="83"/>
  </si>
  <si>
    <t>　レストランなどでの食べ残しの「持ち帰り」を巡り、厚生労働省は客側の自己責任とするガイドラインを取りまとめ、6日、発表しました。 　取りまとめられた「持ち帰りに関する食品衛生ガイドライン」によりますと、対象はレストランや居酒屋、ホテルのビュッフェなどで、持ち帰りは客側の自己責任が前提だとしました。 　そのうえで、食中毒などの健康被害を防ぐため、持ち帰ることのできる食品は店側が判断することや客は帰宅後に持ち帰った食品を速やかに食べることなどが示されました。 　消費者庁などによりますと、2022年度の国内の「食品ロス」は472万トンで、これは毎日1人あたり“お茶碗およそ1杯分”の食べものを捨てていることになるということです。 　厚労省は「食品ロス」の削減につなげたいとしていて、来年度から運用を開始する方針です。</t>
    <phoneticPr fontId="83"/>
  </si>
  <si>
    <t>https://www.nagoyatv.com/news/syakai.html?id=000389695</t>
    <phoneticPr fontId="83"/>
  </si>
  <si>
    <t xml:space="preserve">消費者庁、年末の食品広告監視を強化 原産地表示などが対象 - Yahoo!ニュース </t>
    <phoneticPr fontId="83"/>
  </si>
  <si>
    <t>　消費者庁は、12月1日～31日まで、いわゆる「健康食品」などの食品の広告表示の監視指導を強化すると発表した。消費者庁は例年、この時期に合わせ、食品表示の取り締まりを、都道府県と協力して強化している。いわゆる「健康食品」のほか、経口補水液と誤認されるおそれのある表示や、原産地・原料原産地の表示、食品添加物の不使用表示などが、監視指導強化の対象にしているという。</t>
    <phoneticPr fontId="83"/>
  </si>
  <si>
    <t>https://news.yahoo.co.jp/articles/ec0b6926d06f68d5f0ae102cc5b137dccb2446e0</t>
    <phoneticPr fontId="83"/>
  </si>
  <si>
    <t xml:space="preserve">事業者向けに消費者関連法セミナー 【2025/1/22】消費者被害の改善例など紹介 </t>
    <phoneticPr fontId="83"/>
  </si>
  <si>
    <t>https://wellness-news.co.jp/posts/241206-2/</t>
    <phoneticPr fontId="83"/>
  </si>
  <si>
    <t>　外食での食品ロス削減に向け、厚生労働省が検討してきた食べ残した料理を持ち帰るためのガイドライン案が6日、大筋で了承された。これまでも一部のホテルや飲食店では廃棄を減らせるメニューの開発や持ち帰り容器の導入などを進めてきたが、食中毒などのリスクへの懸念から二の足を踏む事業者もある。国はルールを明確化することによって、事業者と消費者双方の意識や行動の変化を促したい考えだ。ホテルメトロポリタンエドモント（東京都千代田区）では、令和4年から食べ残しを持ち帰るための容器を導入した。レストランと宴会場で希望者に注意点を示したチラシと専用容器を無料で配布する。持ち帰り可能な料理は中心を75度以上で加熱した料理に限定し、夏場は原則行わないなど独自の安全基準を設けている。　背景には食べ残しの廃棄の多さがある。同ホテルが平成30年6〜10月に各現場の生ごみ量を調べた結果、宴会厨房が14・7トン、宴席終了後の宴会場が25・6トン、レストラン厨房が10・6トンに上った。その後、食材を無駄なく使った料理を開発したり、宴会で食べきりタイムを設けたりして、廃棄量を減らしてきた。持ち帰り容器を導入した後の令和4〜5年度にはグループの9ホテルで計960回の持ち帰りがあり、約240キロの食品ロスを減らせたという。同ホテルの総支配人、松田秀明さんは「残さず食べきることが前提だが、どうしても残ってしまう。国や自治体、事業者、消費者が一緒に課題に取り組むためのルールを作ることで、持ち帰りに関する取り組みの認知度も高まり、外食産業の食品ロス削減につながる」と期待する。
国は食品ロス削減に向けた取り組みを進めてきた。環境省は令和2年、持ち帰り用の容器「ドギーバッグ」を広めようと、愛称やデザイン案を一般から募り、愛称には「mottoECO（モッテコ）」が選ばれた。外食大手チェーンや同ホテル、自治体など産官学21団体が参画するモデル事業「モッテコ普及コンソーシアム」では、共通のロゴ入りのドギーバッグの普及や食品ロス削減の仕組み作りに知恵を絞る。5年度末で1095店舗が参加。合わせて約29万回の持ち帰りがあり、食品ロスを年間で72・4トン削減した。ただ、食中毒が発生するリスクが拭えない上に、もしも発生した場合の責任の所在が不明確なこともあり、事業者側が実施に踏み切れないでいるとの指摘も少なくない。このため消費者庁などは法的責任などに関する留意点を整理する作業を進めている。食べ残しの持ち帰りの普及や実効性の担保に向け、消費者庁の担当者は「周知の方法などの検討も進め、取り組みを広めていきたい」としている。</t>
    <phoneticPr fontId="83"/>
  </si>
  <si>
    <t>　奈良県は2025年1月22日、事業者を対象とした消費者関連法セミナーを開催する。　同セミナーは、消費者の権利侵害やトラブルを未然に防ぐことを目的とし、消費者関連法のルールについて事業者が知っておくべき重要ポイントを解説する。消費者被害に対する消費者庁や適格消費者団体の取り組み、消費者関連法の解説、改善事例や差止請求訴訟に発展した事例などを紹介する。これにより、事業者が消費者法規を遵守し、消費者の信頼を得るための適切な対応を学ぶ。
＜開催概要＞
日　時: 1月22日（水）午後1時30分～4時30分
会　場: 奈良商工会議所中ホール
定　員：先着100人
申込締切：12月20日（金）
問合せ先：TEL0742-93-7741　E-mail：info@narasn.com（なら消費者ねっと）</t>
    <phoneticPr fontId="83"/>
  </si>
  <si>
    <t>DNP、生成AIを活用して業務を最大80％削減する法令・専門用語チェック支援機能を提供開始</t>
    <phoneticPr fontId="83"/>
  </si>
  <si>
    <t>　大日本印刷（DNP）は4日、AIを活用して販促物・広告物や製品パッケージの記載内容に関する審査（チェック）業務を省力化する「DNP AI審査サービス（校正・回覧業務）」に、生成AIを活用して法令等に定められた制作物の表示に関するルールへの準拠や専門用語に関わる審査を支援する機能を追加し、先行して保険業界に向けて提供開始した。2024年12月中に銀行・化粧品・飲料・食品業界等の関連法令にも対応する予定。今回の新機能の実装により、保険の募集文書やパンフレット制作時等に行う審査業務を最大80％削減するという。
【新機能の特長】
・「DNP AI審査サービス（校正・回覧業務）」は、制作物の画像や文書を読み込み、画像文字認識AIが画像内にある文字情報を識別・抽出して審査データを生成し、各企業が登録したルールと照合して審査の支援を行っている。今回新たに生成AIを活用することで、法令に定められた制作物の表示に関するルールへの準拠や専門用語のチェックなど、より幅広い領域でのチェック支援に対応する。
・各法律に関わる専門家が監修して作成したガイドライン、企業ごとの基準、本サービスで蓄積した正誤データ等を組み合わせて生成AIに学習させることで、高い精度でチェック・審査業務を支援する。本サービスの実証実験では、複数企業から精度面で高い評価を得た。・AI技術を活用した革新的なソリューションを提供する企業であるArchaicの技術協力を得て、法令や専門用語における審査業務のチェック支援の精度向上を実現した。
■新機能によるチェック支援について
1.生成AIによる法令観点での審査業務のチェック支援
あらかじめ各法律に関わる専門家が監修し学習した各種制作物の表示に関するルールに基づき、誤認の可能性がある表現を指摘して、代案の文章を提示する。法令を踏まえた各事業の独自ルールを設定することも可能。
2.生成AIによる専門用語・固有名詞のチェック支援
利用者独自の専門用語や固有名詞の誤表記に対して間違いを指摘する。従来は想定される誤表記のパターンを全て事前登録する必要があったが、生成AIの類推機能の活用によって、正しい言葉を学習させるだけで、多様なパターンの類似の誤表記を指摘できるようにした。</t>
    <phoneticPr fontId="83"/>
  </si>
  <si>
    <t>https://airobot-news.net/2024/12/06/dnp-9/</t>
    <phoneticPr fontId="83"/>
  </si>
  <si>
    <t>キユーピー、食品ロス削減や物流負荷低減へマヨネーズの賞味期限表示を「年月」に簡略化</t>
    <phoneticPr fontId="83"/>
  </si>
  <si>
    <t>　期間も1カ月延長、12月製造分から順次切り替え　キユーピー12月3日、マヨネーズの賞味期限を「年月日表示」から「年月表示」に簡略化すると発表した。併せて、賞味期間をこれまでの12カ月から13カ月に延長する。対象商品は、キユーピー マヨネーズの450gと350gの2容量。今年12月製造分から順次切り替える。キユーピーグループは2018年9月に初めて、市販用介護食「やさしい献立」シリーズで「年月表示」を採用して以降、対応商品を拡大してきた。主力商品のキユーピー マヨネーズもカバーし、サプライチェーンにおける食品ロスの削減や物流の効率化を目指す。年月表示への変更と賞味期間の延長により、キユーピーは家庭での賞味期限切れが減るのに加え、メーカーへの返品・廃棄削減も期待できると想定。配送時にも日付ごとに管理する必要がなくなるため、物流の効率化につながるほか、人手不足の小売店などでも品出し作業の負荷が減らせると見込む。</t>
    <phoneticPr fontId="83"/>
  </si>
  <si>
    <t>https://online.logi-biz.com/114667/</t>
    <phoneticPr fontId="83"/>
  </si>
  <si>
    <t>【エトフェンプロックス，フェニトロチオン】殺虫剤 残留農薬 春菊から検出</t>
    <phoneticPr fontId="15"/>
  </si>
  <si>
    <t>　11月29日、茨城県鉾田市の農家が生産した春菊から、食品衛生法の基準値の58倍となる「エトフェンプロックス」、基準値の43倍となる「フェニトロチオン」が検出されたことが発表されました。「エトフェンプロックス」はピレスロイド系殺虫剤、「フェニトロチオン」は有機リン系の殺虫剤です。「エトフェンプロックス」は、体内に蓄積せず、大部分は代謝されて糞便に排出されます。また、経口、経皮および吸入による急性毒性は低いとされています。「フェニトロチオン」は、各種毒性試験結果から主にChE活性阻害(コリンエステラーゼ（ChE）の酵素活性を阻害すること)が認めらましたが、発がん性、繁殖能に対する影響など生体において問題となる遺伝毒性は認められませんでした。</t>
    <phoneticPr fontId="15"/>
  </si>
  <si>
    <t xml:space="preserve">【返金】しゅんぎく 一部残留農薬基準超過(ID:51092) - リコールプラス </t>
    <phoneticPr fontId="15"/>
  </si>
  <si>
    <t>11月21日に東一神田青果、11月22日に横浜丸中青果、11月26日に東一神田青果 へ出荷した「しゅんぎく」において、一部残留農薬基準超過が判明したため、自主回収する。これまで健康被害の報告はない。(リコールプラス編集部)</t>
    <phoneticPr fontId="15"/>
  </si>
  <si>
    <t xml:space="preserve">笠原下石店 からふとししゃも他計36品目 一部消費期限誤表示 </t>
    <phoneticPr fontId="15"/>
  </si>
  <si>
    <t>　・商品名「からふとししゃも」他計36アイテム(商品コード等の情報は「対象商品一覧」「商品画像」の一覧の通り。全アイテムのうち冷蔵販売のものは消費期限が「25.11.19」～「25.1130」、冷凍販売のものは賞味期限が「25.12.15」～「25.12.26」となっているもの
販売店:バロー笠原下石店水産コーナーで消費者向けに小売り
販売日　:2024年11月15日から11月26日まで
販売数量:36アイテムで合計501パック
参照: https://ifas.mhlw.go.jp/faspub/_link.do?i=IO_S020502&amp;p=RCL202403063</t>
    <phoneticPr fontId="15"/>
  </si>
  <si>
    <t>【危機】中国産“シャインマスカット”から残留農薬　日本産への風評被害懸念「全体の問題として誤解される可能性」狙われる日本のブランド果実</t>
    <phoneticPr fontId="15"/>
  </si>
  <si>
    <t xml:space="preserve">　優れた味と、高い品質で世界を魅了する日本の“ブランド果実”。
しかし、今、その積み上げてきた“ブランド”を傷つけられる事案が、世界中で起きているといいます。10月24日には、タイの市民団体が中国産の「シャインマスカット」から、法で定められた値を超える残留農薬を検出したと発表。タイ政府側は「よく洗えば大丈夫」だと危険性を否定しましたが、それでも「洗浄しても毒が残っている」「中国人は命よりお金が大事なのか」など批判が殺到しました。この騒動は瞬く間に東南アジアの国々に拡大…。インドネシアでも政府が調査する事態となりました。マレーシアで働く阿部さんによると、スーパーで売られている中国産のシャインマスカットの販売価格が暴落しているといいます。
　ブリッジインターナショナルアジア　代表取締役社長　阿部慎吾さん:見たらすごい値段が安かったので、どうしたことかな?と思って見たら中国産だったということで。最近の値段は特に下がっていると、「暴落」と言っていいくらい下がっているという状況だと思います。その価格は「350円」。
さらに、 現地で“中国産”を食べたことがあるという人は、その味についても違和感を覚えたといいます。
　マレーシアで中国産のシャインマスカットを食べた人:
果汁そのものはあるんですけども、酸味が少し強かったのと甘みも少し少なかったので、やっぱり日本のシャインマスカットとは全然違うなと感じました。
　日本のシャインマスカットとは異なる“味”。また、東南アジアでは中国産が主流になっているため、シャインマスカットの原産地を中国だと誤解している人も少なくないというのです。
日本でブドウ農家を営む「林ぶどう研究所」の林慎悟さんは、国産のシャインマスカットへの影響を懸念し、“正規品”と証明するタグをつけ始めています。
「林ぶどう研究所」林慎悟さん:ブランド毀損ですよね、イメージが悪くなると、当然、購買意欲が消費者からそがれてきて、さらにそこから価格がだんだん下がっていくということが起きてくる。（もはや）怒っているよりは、「守らなくてはいけない」という機運を作る方が建設的かなと。
</t>
    <phoneticPr fontId="15"/>
  </si>
  <si>
    <t xml:space="preserve">山形セルリー 一部残留農薬基準超過〔リコールプラス〕 - 農業ビジネス </t>
    <phoneticPr fontId="15"/>
  </si>
  <si>
    <t>　2024年10月28日から10月31日 ②2024年11月10日から11月20日 に、東京青果・新宿ベジフル・東一川崎中央青果・JA全農青果センター山形・全農ライフサポート山形・仙台あおば青果・羽黒のうきょう食品加工・丸果庄内青果・山形丸果中央青果 で販売した「山形セルリー」において、残留農薬成分の基準値超過「テフルベンズロン(殺虫剤成分)検出基準値0.01ppmのところ0.07pmの検出 」が判明したため、自主回収するとリコールプラス。</t>
    <phoneticPr fontId="15"/>
  </si>
  <si>
    <r>
      <t>食の安全を目指す　</t>
    </r>
    <r>
      <rPr>
        <sz val="18"/>
        <color indexed="8"/>
        <rFont val="ＭＳ Ｐゴシック"/>
        <family val="3"/>
        <charset val="128"/>
      </rPr>
      <t>④　行動を起こすことが大切</t>
    </r>
    <rPh sb="0" eb="1">
      <t>ショク</t>
    </rPh>
    <rPh sb="2" eb="4">
      <t>アンゼン</t>
    </rPh>
    <rPh sb="5" eb="7">
      <t>メザ</t>
    </rPh>
    <rPh sb="11" eb="13">
      <t>コウドウ</t>
    </rPh>
    <rPh sb="14" eb="15">
      <t>オ</t>
    </rPh>
    <rPh sb="20" eb="22">
      <t>タイセツ</t>
    </rPh>
    <phoneticPr fontId="5"/>
  </si>
  <si>
    <t>全会員 701企業・団体</t>
  </si>
  <si>
    <t>生団連を知っていますよね!　当社も正会員です!</t>
    <rPh sb="0" eb="3">
      <t>セイダンレン</t>
    </rPh>
    <rPh sb="4" eb="5">
      <t>シ</t>
    </rPh>
    <rPh sb="14" eb="16">
      <t>トウシャ</t>
    </rPh>
    <rPh sb="17" eb="20">
      <t>セイカイイン</t>
    </rPh>
    <phoneticPr fontId="31"/>
  </si>
  <si>
    <t>フィリピン</t>
    <phoneticPr fontId="83"/>
  </si>
  <si>
    <t>ベトナム</t>
    <phoneticPr fontId="83"/>
  </si>
  <si>
    <t>https://www.vietnam.vn/ja/nghean/63-cong-nhan-o-hai-cong-ty-nhap-vien-sau-bua-an-trua/</t>
    <phoneticPr fontId="83"/>
  </si>
  <si>
    <t>★世界最大規模の酒類展示、ギネス記録挑戦に成功 中国貴州省貴陽市 - goo ニュース</t>
  </si>
  <si>
    <t xml:space="preserve">★NYでホテル料金高騰 観光客悲鳴 - Yahoo!ニュース </t>
  </si>
  <si>
    <t xml:space="preserve">★AI外食業コメント管理サービスを運営するルモンがブルーポイントパートナーズとザ·ベンチャーズ 　mk.co.kr </t>
  </si>
  <si>
    <t>★保健福祉委員会所属の南仁淳（ナム·インスン）議員（共に民主党）が「酒類販売用容器（酒瓶）に ... mk.co.kr</t>
  </si>
  <si>
    <t>★【韓国】民主化後初の戒厳令に動揺　６時間後解除も尹氏「死に体」へ</t>
  </si>
  <si>
    <t>★マクドナルド、大腸菌感染による米集団食中毒は終息＝ＣＤＣ ｜ ロイター</t>
  </si>
  <si>
    <t>★米沿岸でM7.3の地震 日本沿岸で多少の潮位変化も被害心配なし ｜ NHK ｜ 地震</t>
  </si>
  <si>
    <t>https://news.goo.ne.jp/article/newscn/world/newscn-J007043_20241202_CBMFN0.html</t>
    <phoneticPr fontId="83"/>
  </si>
  <si>
    <t>【新華社貴陽12月2日】中国貴州省貴陽市で11月29日、世界各国の酒1万6999種類が展示され「最大規模の酒類展示」としてギネス世界記録に認定された。
挑戦の要件は、最低1万5090種類の酒を展示。異なるボトルの総数で判定し、同じ酒は最終的な合計にはカウントされない。会場には、中国をはじめ日本や英国、フランスなど各国のワインやウイスキーといったさまざまな種類やメーカーの酒がずらりと並び、圧巻の光景が広がった。公式の判定人が展示品の類似性と重複性を審査した結果、世界記録となる1万6999種類の酒が展示されたと認定された。貴州省は中国の重要な白酒の生産拠点であり、醤香型白酒（蒸留酒）の中核的な産地でもある。今回のギネス世界記録挑戦イベントは、酒類展示会の企画・運営などを手がける地元企業、貴州国際酒類博覧会が呼びかけて実施した。展示品の酒は民間のコレクションから提供された。</t>
    <phoneticPr fontId="83"/>
  </si>
  <si>
    <t>https://news.yahoo.co.jp/pickup/6521531</t>
    <phoneticPr fontId="83"/>
  </si>
  <si>
    <t>　米調査会社コスター・グループによると、9月には1泊当たりの料金が前年同月比6％上昇の平均417ドル（約6万3000円）と、過去最高を更新。根強いインフレに伴う飲食費の高止まりも加わり、観光客は悲鳴を上げている。市観光会議局の調べでは、新型コロナが流行した2020年の観光客数は2230万人で、過去最高だった19年と比べて67％減と急減した。その後はコロナの影響が和らぎ、順調に回復。25年には6810万人と記録を塗り替えると予想されている。宿泊費の上昇に歯止めがかからない要因に、高い時給や行政の施策が挙げられる。米紙ニューヨーク・タイムズによると、ホテル受付係の最低時給は30ドルを超えた。また、市が始めた民泊規制や、移民の一時滞在先としてホテル客室を提供する対策は宿泊施設の供給減を招いており、観光客の懐は厳しさを増す。
　スペインから来たダンサーのイレーナ・ロサレスさん（40）は「食費が高過ぎる。自国なら5ドルで十分な朝食が取れる」とため息をついた。イタリアから母親と訪れた10代女性は宿泊費を1泊200ドルに抑えたものの、それでも物価高に悩まされたといい、「食べる量を減らした」と話した。人気観光地のため、宿泊費は「物価上昇率を上回る伸び」（専門家）が続くと予想されている。年越しカウントダウンで有名なタイムズスクエア近くの土産物店の男性店員は「改善されなければ観光客が減る」と懸念を示した。</t>
    <phoneticPr fontId="83"/>
  </si>
  <si>
    <t>米国</t>
    <rPh sb="0" eb="2">
      <t>ベイコク</t>
    </rPh>
    <phoneticPr fontId="83"/>
  </si>
  <si>
    <t>https://www.mk.co.kr/jp/it/11184132</t>
    <phoneticPr fontId="83"/>
  </si>
  <si>
    <t>　AI外食業コメント管理サービスを運営するルモンがブルーポイントパートナーズとザ·ベンチャーズ·AUMベンチャーズからシード投資を誘致したと3日明らかにした。 具体的な投資金額や企業価値は非公開だ。昨年12月に設立されたルモンは外食業自営業者のための「コメントモンサービス」を運営中だ。 コメントモンは配達アプリなど多様なプラットフォームのレビュー情報を一度に統合管理できるサービスだ。特に、LLM（大型言語モデル）技術をもとにレビュー分析とコメント草案を作成している。 これで外食業の自営業者が1週間に平均8時間ずつかかっていた配達プラットフォームのレビュー管理を60分以内に減らしている。
ルモンは会社が設立されて1年も経っていない現在、外食業分野で4000以上の顧客を確保した。 さらに、優秀なAI力量でNICE評価情報をはじめとする大企業や公共機関のAI事業を進めており、中小ベンチャー企業部のTIPSプログラムにも選定された。ルモンは今回の投資を契機に来年AIエージェントサービスを開発·発売する予定であり、世界市場にも進出する計画だ。
　今回の投資を主導したチャ·ウジンブルーポイント責任審査役は「全国外食業自営業者の運営効率性を増大させ、革新的な技術商用化を主導することができ、社会的波及力が大きいものと見られる」として「外食業界全般にわたるAI技術革新と成長を促進することができるだろう」と話した。</t>
    <phoneticPr fontId="83"/>
  </si>
  <si>
    <t>韓国</t>
    <rPh sb="0" eb="2">
      <t>カンコク</t>
    </rPh>
    <phoneticPr fontId="83"/>
  </si>
  <si>
    <t>https://www.mk.co.kr/jp/politics/11184014</t>
    <phoneticPr fontId="83"/>
  </si>
  <si>
    <t>　3日、国会によると、保健福祉委員会所属の南仁淳（ナム·インスン）議員（共に民主党）が「酒類販売用容器（酒瓶）に表記している飲酒に対する警告文を改正する必要がある」と書面質疑したことに対し、主務省庁である保健福祉部が共感を示した。福祉部は「一杯の酒も健康に有害なので、現行の『飲み過ぎ』警告文句を『飲酒』警告文句に改正する方案を議論するようにする」と明らかにした。福祉部の関係者は「今後、女性家族部、食品医薬品安全処、国税庁など関係省庁と専門家などで構成された『飲酒弊害予防政策専門委員会』でこの問題を集中的に議論し、関連告示を改正する案を検討する」と強調した。現在、タバコの箱には喫煙の弊害を知らせる警告文句と絵が盛り込まれるが、酒類容器には「飲み過ぎ」警告文句だけがある。一方、疾病管理庁の「国民健康栄養調査第9期1次年度（2022年）結果」を見ると、高危険飲酒率は男性21.3%、女性7.0%で、男性は前年より1.6%ポイント高くなり、女性は似たような水準を維持した。高危険飲酒率は、1回平均男性は7杯（またはビール5缶）、女性5杯（またはビール3缶）以上を少なくとも週2回飲む割合だ。この1年間、月1回以上の酒席で、男性は7杯（またはビール5缶）、女性は5杯（またはビール3缶）以上飲酒した割合を意味する月間暴飲率は、男性48.8%、女性25.9%で、前年よりいずれも1.8%ポイント増加した。</t>
    <phoneticPr fontId="83"/>
  </si>
  <si>
    <t>https://www.nna.jp/news/2735937?utm_source=newsletter&amp;utm_medium=email&amp;utm_campaign=club_bn&amp;country=krw&amp;type=3&amp;free=1</t>
    <phoneticPr fontId="83"/>
  </si>
  <si>
    <t>　韓国の尹錫悦（ユン・ソンニョル）大統領が３日夜に「非常戒厳」を宣言したことで、韓国国内に動揺が広がっている。非常戒厳の宣布は1979年以来45年ぶりで、87年の民主化以降では初。国会が４日未明に戒厳令解除要求決議案を可決し、宣布の約６時間後に解除されたが、野党は尹氏の弾劾訴追案を国会に提出し、与党も尹氏の判断を批判している。政治的に孤立する尹氏の「死に体」の様相は深まるばかりだ。
　尹氏は３日午後10時半ごろ、野党が多数を占める国会で政府高官の弾劾追訴案提出を繰り返し、行政をまひさせているとして非常戒厳を宣布した。「国会は犯罪者の巣窟になってしまった」と野党を強く批判した上で、「北朝鮮の共産勢力の脅威から韓国を守り、国民の自由と幸福を略奪している破廉恥な従北反国家勢力を撲滅し、自由憲法秩序を守るためだ」と述べた。非常戒厳は、釜山市で起きた市民・学生の大規模デモに対して宣布された79年10月以来45年ぶりのことで、87年に韓国が民主化されてからは初めてのこと。非常戒厳が宣布されると、一切の政治活動が禁止されるほか、報道や出版は戒厳司令部の統制を受けることになり、違反した場合は逮捕や拘留、家宅捜索などの処罰の対象となる。今回も戒厳司令部が発足し、司令部は一切の政治活動禁止を発表した。国会には軍部隊が進入し、国会議員らが議事堂にバリケードを張って抵抗するなど緊迫した状況がしばらく続いた。しかし、４日午前１時ごろには国会で、非常戒厳の解除要求決議案が出席議員190人全員の賛成によって可決されることに。これにより、大きな衝突は起こらず、軍は撤収した。韓国憲法によると、国会の過半数が解除要求決議案に賛成した場合、大統領は非常戒厳を解除しなければならない。尹氏は宣布から約６時間後の同日午前４時半ごろに、非常戒厳の解除を表明した。</t>
    <phoneticPr fontId="83"/>
  </si>
  <si>
    <t>https://jp.reuters.com/markets/japan/funds/MSW3P24NRZKOHG5VQQXGHCYHHI-2024-12-04/</t>
    <phoneticPr fontId="83"/>
  </si>
  <si>
    <t>　 米疾病対策センター（ＣＤＣ）は３日、ファストフードチェーン大手マクドナルド(MCD.N), opens new tabのハンバーガー「クォーターパウンダー」を食べた人が大腸菌に感染する集団食中毒が終息したと発表した。この問題に対する調査も終了した。ＣＤＣによると、同日時点で「非常に重い疾病」を引き起こす可能性がある腸管出血性大腸菌Ｏ１５７に１０４人が感染し、３４人が入院した。最初の感染は１０月２２日に報告され、１人が死亡した。ハンバーガーに使われていた細切りのタマネギが原因だった。 もっと見る。タマネギを供給していたのはテイラー・ファームズ社。感染はコロラド、カンザス、ユタ、ワイオミング、アイオワ、ミズーリ、モンタナ、ネブラスカ、ニューメキシコ、オレゴン、ウィスコンシン、ワシントン、ノースカロライナ、ミシガンの１４州で報告された。マクドナルドは影響を受けた全米１万４０００店舗の５分の１で一時的にクォーターパウンダーをメニューから外したが、現在は販売を再開している。</t>
    <phoneticPr fontId="83"/>
  </si>
  <si>
    <t>https://www3.nhk.or.jp/news/html/20241206/k10014660101000.html</t>
    <phoneticPr fontId="83"/>
  </si>
  <si>
    <t>　ハワイにある太平洋津波警報センターから気象庁に入った連絡によりますと、日本時間の6日午前3時44分ごろ、アメリカのカリフォルニア州北部沿岸を震源とするマグニチュード7.3の大きな地震がありました。気象庁によりますと、この地震で北海道から沖縄にかけての沿岸では早いところで正午ごろから半日ほど、20センチ未満の潮位の変化があるかも知れませんが、被害の心配はないということです。　カリフォルニア州とオレゴン州 津波警戒の呼びかけ解除
NOAA＝アメリカ海洋大気局は、一時、カリフォルニア州北部とオレゴン州南部の沿岸で津波への警戒を呼びかけましたが、日本時間の午前5時頃に津波のおそれはなくなったとして解除しました。</t>
    <phoneticPr fontId="83"/>
  </si>
  <si>
    <t xml:space="preserve"> GⅡ　48週　3例</t>
    <rPh sb="9" eb="10">
      <t>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</si>
</sst>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78">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1"/>
      <color rgb="FF222324"/>
      <name val="ＭＳ Ｐゴシック"/>
      <family val="2"/>
      <charset val="128"/>
    </font>
    <font>
      <b/>
      <sz val="14"/>
      <color indexed="8"/>
      <name val="ＭＳ Ｐゴシック"/>
      <family val="3"/>
      <charset val="128"/>
    </font>
    <font>
      <b/>
      <u/>
      <sz val="11"/>
      <name val="ＭＳ Ｐゴシック"/>
      <family val="3"/>
      <charset val="128"/>
    </font>
    <font>
      <b/>
      <sz val="18"/>
      <name val="Microsoft YaHei"/>
      <family val="3"/>
      <charset val="134"/>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b/>
      <sz val="10"/>
      <color rgb="FF666666"/>
      <name val="Arial"/>
      <family val="2"/>
    </font>
    <font>
      <b/>
      <u/>
      <sz val="12"/>
      <name val="ＭＳ Ｐゴシック"/>
      <family val="3"/>
      <charset val="128"/>
    </font>
    <font>
      <b/>
      <sz val="18"/>
      <name val="メイリオ"/>
      <family val="3"/>
      <charset val="128"/>
    </font>
    <font>
      <sz val="10"/>
      <color rgb="FF2B2B2B"/>
      <name val="游ゴシック"/>
      <family val="2"/>
      <charset val="128"/>
    </font>
    <font>
      <b/>
      <sz val="17"/>
      <name val="ＭＳ Ｐゴシック"/>
      <family val="3"/>
      <charset val="128"/>
    </font>
    <font>
      <u/>
      <sz val="11"/>
      <color theme="10"/>
      <name val="ＭＳ Ｐゴシック"/>
      <family val="3"/>
      <charset val="128"/>
      <scheme val="minor"/>
    </font>
    <font>
      <b/>
      <sz val="13"/>
      <color theme="1"/>
      <name val="游ゴシック"/>
      <family val="3"/>
      <charset val="128"/>
    </font>
    <font>
      <b/>
      <sz val="17"/>
      <name val="Microsoft YaHei"/>
      <family val="2"/>
      <charset val="134"/>
    </font>
    <font>
      <b/>
      <sz val="19"/>
      <color rgb="FF000000"/>
      <name val="メイリオ"/>
      <family val="3"/>
      <charset val="128"/>
    </font>
    <font>
      <b/>
      <sz val="14"/>
      <color indexed="10"/>
      <name val="HG創英ﾌﾟﾚｾﾞﾝｽEB"/>
      <family val="1"/>
      <charset val="128"/>
    </font>
    <font>
      <sz val="14"/>
      <color indexed="8"/>
      <name val="游ゴシック"/>
      <family val="3"/>
      <charset val="128"/>
    </font>
    <font>
      <b/>
      <sz val="12"/>
      <color indexed="10"/>
      <name val="HG創英ﾌﾟﾚｾﾞﾝｽEB"/>
      <family val="1"/>
      <charset val="128"/>
    </font>
    <font>
      <sz val="20"/>
      <color rgb="FF000000"/>
      <name val="ＭＳ Ｐゴシック"/>
      <family val="3"/>
      <charset val="128"/>
    </font>
    <font>
      <sz val="11"/>
      <color rgb="FFFFFF00"/>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20"/>
      <color indexed="8"/>
      <name val="ＭＳ Ｐゴシック"/>
      <family val="3"/>
      <charset val="128"/>
    </font>
    <font>
      <b/>
      <sz val="17.5"/>
      <name val="ＭＳ Ｐゴシック"/>
      <family val="3"/>
      <charset val="128"/>
    </font>
    <font>
      <b/>
      <sz val="17"/>
      <name val="メイリオ"/>
      <family val="3"/>
      <charset val="128"/>
    </font>
    <font>
      <sz val="20"/>
      <color theme="1"/>
      <name val="ＭＳ Ｐゴシック"/>
      <family val="3"/>
      <charset val="128"/>
      <scheme val="minor"/>
    </font>
    <font>
      <b/>
      <sz val="14"/>
      <color indexed="18"/>
      <name val="游ゴシック"/>
      <family val="3"/>
      <charset val="128"/>
    </font>
    <font>
      <sz val="11"/>
      <color theme="0" tint="-4.9989318521683403E-2"/>
      <name val="ＭＳ Ｐゴシック"/>
      <family val="3"/>
      <charset val="128"/>
      <scheme val="minor"/>
    </font>
    <font>
      <b/>
      <u/>
      <sz val="26"/>
      <color rgb="FFFFFF00"/>
      <name val="ＭＳ Ｐゴシック"/>
      <family val="3"/>
      <charset val="128"/>
      <scheme val="minor"/>
    </font>
    <font>
      <sz val="16"/>
      <color rgb="FFFFFFCC"/>
      <name val="ＭＳ Ｐゴシック"/>
      <family val="3"/>
      <charset val="128"/>
      <scheme val="minor"/>
    </font>
    <font>
      <sz val="11"/>
      <color rgb="FFFFFFCC"/>
      <name val="ＭＳ Ｐゴシック"/>
      <family val="3"/>
      <charset val="128"/>
      <scheme val="minor"/>
    </font>
    <font>
      <sz val="20"/>
      <color rgb="FFFFFFCC"/>
      <name val="ＭＳ Ｐゴシック"/>
      <family val="3"/>
      <charset val="128"/>
      <scheme val="minor"/>
    </font>
    <font>
      <b/>
      <sz val="14"/>
      <color rgb="FFFFFFCC"/>
      <name val="ＭＳ Ｐゴシック"/>
      <family val="3"/>
      <charset val="128"/>
      <scheme val="minor"/>
    </font>
    <font>
      <sz val="18"/>
      <color rgb="FFFFFFCC"/>
      <name val="ＭＳ Ｐゴシック"/>
      <family val="3"/>
      <charset val="128"/>
      <scheme val="minor"/>
    </font>
    <font>
      <b/>
      <sz val="22"/>
      <color rgb="FFFFFF00"/>
      <name val="ＭＳ Ｐゴシック"/>
      <family val="3"/>
      <charset val="128"/>
      <scheme val="minor"/>
    </font>
    <font>
      <b/>
      <sz val="13"/>
      <color rgb="FFFF0000"/>
      <name val="游ゴシック"/>
      <family val="3"/>
      <charset val="128"/>
    </font>
    <font>
      <sz val="7"/>
      <color theme="1"/>
      <name val="ＭＳ Ｐゴシック"/>
      <family val="3"/>
      <charset val="128"/>
      <scheme val="minor"/>
    </font>
    <font>
      <b/>
      <sz val="14"/>
      <name val="ＭＳ 明朝"/>
      <family val="1"/>
      <charset val="128"/>
    </font>
    <font>
      <b/>
      <sz val="16"/>
      <name val="游ゴシック"/>
      <family val="3"/>
      <charset val="128"/>
    </font>
    <font>
      <b/>
      <sz val="16"/>
      <color rgb="FF000000"/>
      <name val="游ゴシック"/>
      <family val="3"/>
      <charset val="128"/>
    </font>
    <font>
      <b/>
      <sz val="16"/>
      <color rgb="FF454545"/>
      <name val="游ゴシック"/>
      <family val="3"/>
      <charset val="128"/>
    </font>
    <font>
      <b/>
      <sz val="19.5"/>
      <color rgb="FF000000"/>
      <name val="ＭＳ Ｐゴシック"/>
      <family val="3"/>
      <charset val="128"/>
    </font>
    <font>
      <b/>
      <sz val="14"/>
      <color indexed="30"/>
      <name val="ＭＳ Ｐゴシック"/>
      <family val="3"/>
      <charset val="128"/>
    </font>
    <font>
      <sz val="10"/>
      <color indexed="62"/>
      <name val="Courier New"/>
      <family val="3"/>
    </font>
    <font>
      <u/>
      <sz val="20"/>
      <color indexed="12"/>
      <name val="ＭＳ Ｐゴシック"/>
      <family val="3"/>
      <charset val="128"/>
    </font>
  </fonts>
  <fills count="43">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95F96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tint="-0.249977111117893"/>
        <bgColor indexed="64"/>
      </patternFill>
    </fill>
  </fills>
  <borders count="260">
    <border>
      <left/>
      <right/>
      <top/>
      <bottom/>
      <diagonal/>
    </border>
    <border>
      <left style="medium">
        <color indexed="12"/>
      </left>
      <right style="medium">
        <color indexed="12"/>
      </right>
      <top/>
      <bottom/>
      <diagonal/>
    </border>
    <border>
      <left style="medium">
        <color indexed="48"/>
      </left>
      <right style="medium">
        <color indexed="23"/>
      </right>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12"/>
      </left>
      <right style="medium">
        <color indexed="23"/>
      </right>
      <top/>
      <bottom style="medium">
        <color indexed="23"/>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55"/>
      </left>
      <right style="medium">
        <color indexed="55"/>
      </right>
      <top/>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thin">
        <color indexed="64"/>
      </left>
      <right/>
      <top/>
      <bottom/>
      <diagonal/>
    </border>
    <border>
      <left/>
      <right style="thin">
        <color indexed="64"/>
      </right>
      <top/>
      <bottom/>
      <diagonal/>
    </border>
    <border>
      <left/>
      <right style="medium">
        <color indexed="12"/>
      </right>
      <top/>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right/>
      <top style="medium">
        <color auto="1"/>
      </top>
      <bottom/>
      <diagonal/>
    </border>
    <border>
      <left/>
      <right style="medium">
        <color auto="1"/>
      </right>
      <top style="medium">
        <color auto="1"/>
      </top>
      <bottom/>
      <diagonal/>
    </border>
    <border>
      <left/>
      <right style="medium">
        <color rgb="FFD0D0D0"/>
      </right>
      <top/>
      <bottom style="medium">
        <color rgb="FFD0D0D0"/>
      </bottom>
      <diagonal/>
    </border>
    <border>
      <left/>
      <right style="thin">
        <color indexed="64"/>
      </right>
      <top/>
      <bottom style="thin">
        <color indexed="64"/>
      </bottom>
      <diagonal/>
    </border>
    <border>
      <left style="thin">
        <color indexed="64"/>
      </left>
      <right style="thin">
        <color indexed="64"/>
      </right>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0" tint="-0.499984740745262"/>
      </left>
      <right style="medium">
        <color theme="0" tint="-0.499984740745262"/>
      </right>
      <top/>
      <bottom style="medium">
        <color theme="0" tint="-0.499984740745262"/>
      </bottom>
      <diagonal/>
    </border>
    <border>
      <left style="thin">
        <color auto="1"/>
      </left>
      <right/>
      <top/>
      <bottom style="thin">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23"/>
      </left>
      <right/>
      <top/>
      <bottom style="medium">
        <color indexed="23"/>
      </bottom>
      <diagonal/>
    </border>
    <border>
      <left/>
      <right style="medium">
        <color theme="3"/>
      </right>
      <top/>
      <bottom/>
      <diagonal/>
    </border>
    <border>
      <left style="medium">
        <color indexed="12"/>
      </left>
      <right style="medium">
        <color auto="1"/>
      </right>
      <top/>
      <bottom style="thick">
        <color indexed="12"/>
      </bottom>
      <diagonal/>
    </border>
    <border>
      <left/>
      <right/>
      <top/>
      <bottom style="thin">
        <color indexed="64"/>
      </bottom>
      <diagonal/>
    </border>
    <border>
      <left style="medium">
        <color indexed="12"/>
      </left>
      <right/>
      <top/>
      <bottom style="thick">
        <color indexed="12"/>
      </bottom>
      <diagonal/>
    </border>
    <border>
      <left style="medium">
        <color indexed="64"/>
      </left>
      <right style="thin">
        <color indexed="64"/>
      </right>
      <top/>
      <bottom style="thin">
        <color indexed="64"/>
      </bottom>
      <diagonal/>
    </border>
    <border>
      <left style="medium">
        <color auto="1"/>
      </left>
      <right style="medium">
        <color indexed="12"/>
      </right>
      <top style="thin">
        <color indexed="12"/>
      </top>
      <bottom/>
      <diagonal/>
    </border>
    <border>
      <left style="medium">
        <color auto="1"/>
      </left>
      <right/>
      <top style="thin">
        <color indexed="12"/>
      </top>
      <bottom style="medium">
        <color indexed="12"/>
      </bottom>
      <diagonal/>
    </border>
    <border>
      <left/>
      <right style="medium">
        <color theme="3"/>
      </right>
      <top style="thin">
        <color indexed="12"/>
      </top>
      <bottom style="medium">
        <color indexed="12"/>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thick">
        <color indexed="12"/>
      </left>
      <right style="medium">
        <color indexed="12"/>
      </right>
      <top style="thin">
        <color indexed="12"/>
      </top>
      <bottom/>
      <diagonal/>
    </border>
    <border>
      <left/>
      <right style="medium">
        <color indexed="12"/>
      </right>
      <top style="thin">
        <color indexed="12"/>
      </top>
      <bottom style="thick">
        <color indexed="12"/>
      </bottom>
      <diagonal/>
    </border>
    <border>
      <left style="thin">
        <color indexed="12"/>
      </left>
      <right style="thin">
        <color indexed="12"/>
      </right>
      <top style="medium">
        <color auto="1"/>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23"/>
      </left>
      <right/>
      <top style="medium">
        <color indexed="23"/>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medium">
        <color indexed="23"/>
      </right>
      <top style="medium">
        <color indexed="23"/>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ck">
        <color indexed="23"/>
      </left>
      <right/>
      <top style="thin">
        <color indexed="23"/>
      </top>
      <bottom style="thin">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23"/>
      </left>
      <right style="medium">
        <color theme="0" tint="-0.24994659260841701"/>
      </right>
      <top style="medium">
        <color indexed="55"/>
      </top>
      <bottom/>
      <diagonal/>
    </border>
    <border>
      <left style="thick">
        <color indexed="23"/>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12"/>
      </bottom>
      <diagonal/>
    </border>
    <border>
      <left/>
      <right style="medium">
        <color indexed="64"/>
      </right>
      <top style="medium">
        <color indexed="64"/>
      </top>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medium">
        <color indexed="12"/>
      </left>
      <right style="medium">
        <color indexed="12"/>
      </right>
      <top style="medium">
        <color indexed="12"/>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style="medium">
        <color auto="1"/>
      </left>
      <right/>
      <top style="medium">
        <color indexed="12"/>
      </top>
      <bottom style="thin">
        <color indexed="12"/>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style="medium">
        <color indexed="55"/>
      </top>
      <bottom style="medium">
        <color indexed="55"/>
      </bottom>
      <diagonal/>
    </border>
    <border>
      <left style="medium">
        <color indexed="55"/>
      </left>
      <right style="medium">
        <color indexed="55"/>
      </right>
      <top style="medium">
        <color indexed="55"/>
      </top>
      <bottom/>
      <diagonal/>
    </border>
    <border>
      <left/>
      <right/>
      <top style="medium">
        <color indexed="55"/>
      </top>
      <bottom style="medium">
        <color indexed="55"/>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indexed="48"/>
      </left>
      <right/>
      <top style="medium">
        <color indexed="23"/>
      </top>
      <bottom style="medium">
        <color indexed="23"/>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top style="medium">
        <color indexed="23"/>
      </top>
      <bottom style="medium">
        <color indexed="23"/>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right/>
      <top style="thin">
        <color indexed="64"/>
      </top>
      <bottom style="medium">
        <color indexed="64"/>
      </bottom>
      <diagonal/>
    </border>
    <border>
      <left/>
      <right/>
      <top style="thin">
        <color indexed="1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12"/>
      </right>
      <top style="medium">
        <color indexed="12"/>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12"/>
      </top>
      <bottom style="medium">
        <color indexed="64"/>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top style="thin">
        <color indexed="12"/>
      </top>
      <bottom/>
      <diagonal/>
    </border>
    <border>
      <left style="thin">
        <color indexed="12"/>
      </left>
      <right style="medium">
        <color indexed="12"/>
      </right>
      <top style="thick">
        <color indexed="12"/>
      </top>
      <bottom/>
      <diagonal/>
    </border>
    <border>
      <left style="thin">
        <color indexed="12"/>
      </left>
      <right style="medium">
        <color indexed="12"/>
      </right>
      <top/>
      <bottom/>
      <diagonal/>
    </border>
    <border>
      <left style="thin">
        <color indexed="12"/>
      </left>
      <right style="medium">
        <color indexed="12"/>
      </right>
      <top/>
      <bottom style="thick">
        <color indexed="12"/>
      </bottom>
      <diagonal/>
    </border>
    <border>
      <left/>
      <right style="thin">
        <color indexed="12"/>
      </right>
      <top style="thin">
        <color indexed="12"/>
      </top>
      <bottom style="medium">
        <color indexed="12"/>
      </bottom>
      <diagonal/>
    </border>
    <border>
      <left style="thin">
        <color indexed="64"/>
      </left>
      <right style="medium">
        <color indexed="23"/>
      </right>
      <top style="medium">
        <color indexed="23"/>
      </top>
      <bottom style="medium">
        <color auto="1"/>
      </bottom>
      <diagonal/>
    </border>
    <border>
      <left style="thin">
        <color indexed="64"/>
      </left>
      <right style="medium">
        <color theme="3"/>
      </right>
      <top/>
      <bottom style="thin">
        <color indexed="64"/>
      </bottom>
      <diagonal/>
    </border>
    <border>
      <left style="medium">
        <color theme="3"/>
      </left>
      <right style="medium">
        <color indexed="12"/>
      </right>
      <top/>
      <bottom style="thin">
        <color indexed="64"/>
      </bottom>
      <diagonal/>
    </border>
    <border>
      <left/>
      <right style="medium">
        <color theme="3"/>
      </right>
      <top style="thin">
        <color theme="3"/>
      </top>
      <bottom style="medium">
        <color theme="3"/>
      </bottom>
      <diagonal/>
    </border>
    <border>
      <left style="thin">
        <color theme="3"/>
      </left>
      <right style="medium">
        <color theme="3"/>
      </right>
      <top style="thin">
        <color theme="3"/>
      </top>
      <bottom style="thin">
        <color theme="3"/>
      </bottom>
      <diagonal/>
    </border>
    <border>
      <left style="medium">
        <color auto="1"/>
      </left>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top style="double">
        <color auto="1"/>
      </top>
      <bottom/>
      <diagonal/>
    </border>
    <border>
      <left style="thin">
        <color auto="1"/>
      </left>
      <right style="medium">
        <color auto="1"/>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2060"/>
      </left>
      <right style="medium">
        <color rgb="FF002060"/>
      </right>
      <top style="medium">
        <color rgb="FF002060"/>
      </top>
      <bottom style="thin">
        <color rgb="FF002060"/>
      </bottom>
      <diagonal/>
    </border>
    <border>
      <left style="medium">
        <color rgb="FF002060"/>
      </left>
      <right style="medium">
        <color rgb="FF002060"/>
      </right>
      <top style="thin">
        <color rgb="FF002060"/>
      </top>
      <bottom style="thin">
        <color rgb="FF002060"/>
      </bottom>
      <diagonal/>
    </border>
    <border>
      <left style="medium">
        <color rgb="FF002060"/>
      </left>
      <right style="medium">
        <color rgb="FF002060"/>
      </right>
      <top style="thin">
        <color rgb="FF002060"/>
      </top>
      <bottom style="medium">
        <color rgb="FF002060"/>
      </bottom>
      <diagonal/>
    </border>
    <border>
      <left style="medium">
        <color rgb="FF002060"/>
      </left>
      <right style="medium">
        <color rgb="FF002060"/>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right style="thin">
        <color indexed="64"/>
      </right>
      <top style="thin">
        <color theme="3"/>
      </top>
      <bottom style="medium">
        <color theme="3"/>
      </bottom>
      <diagonal/>
    </border>
    <border>
      <left/>
      <right style="medium">
        <color theme="3"/>
      </right>
      <top style="medium">
        <color auto="1"/>
      </top>
      <bottom/>
      <diagonal/>
    </border>
    <border>
      <left style="medium">
        <color theme="3"/>
      </left>
      <right style="medium">
        <color indexed="12"/>
      </right>
      <top style="medium">
        <color theme="3"/>
      </top>
      <bottom/>
      <diagonal/>
    </border>
    <border>
      <left/>
      <right style="medium">
        <color indexed="64"/>
      </right>
      <top style="medium">
        <color indexed="64"/>
      </top>
      <bottom/>
      <diagonal/>
    </border>
    <border>
      <left/>
      <right/>
      <top style="medium">
        <color indexed="64"/>
      </top>
      <bottom/>
      <diagonal/>
    </border>
    <border>
      <left/>
      <right/>
      <top style="thin">
        <color auto="1"/>
      </top>
      <bottom style="medium">
        <color auto="1"/>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7" fillId="0" borderId="0">
      <alignment vertical="center"/>
    </xf>
    <xf numFmtId="0" fontId="6" fillId="0" borderId="0"/>
    <xf numFmtId="0" fontId="67" fillId="0" borderId="0">
      <alignment vertical="center"/>
    </xf>
    <xf numFmtId="0" fontId="6" fillId="0" borderId="0"/>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3" fillId="0" borderId="0">
      <alignment vertical="center"/>
    </xf>
    <xf numFmtId="0" fontId="4"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5" fillId="0" borderId="0"/>
    <xf numFmtId="0" fontId="106" fillId="0" borderId="0" applyNumberFormat="0" applyFill="0" applyBorder="0" applyAlignment="0" applyProtection="0"/>
    <xf numFmtId="0" fontId="105" fillId="0" borderId="0"/>
    <xf numFmtId="0" fontId="144" fillId="0" borderId="0" applyNumberFormat="0" applyFill="0" applyBorder="0" applyAlignment="0" applyProtection="0">
      <alignment vertical="center"/>
    </xf>
  </cellStyleXfs>
  <cellXfs count="841">
    <xf numFmtId="0" fontId="0" fillId="0" borderId="0" xfId="0">
      <alignment vertical="center"/>
    </xf>
    <xf numFmtId="0" fontId="6" fillId="0" borderId="0" xfId="2">
      <alignment vertical="center"/>
    </xf>
    <xf numFmtId="0" fontId="10" fillId="0" borderId="0" xfId="2" applyFont="1" applyAlignment="1">
      <alignment horizontal="center" vertical="center"/>
    </xf>
    <xf numFmtId="0" fontId="10" fillId="0" borderId="0" xfId="2" applyFont="1" applyAlignment="1">
      <alignment vertical="top" wrapText="1"/>
    </xf>
    <xf numFmtId="0" fontId="6" fillId="5" borderId="0" xfId="2" applyFill="1">
      <alignment vertical="center"/>
    </xf>
    <xf numFmtId="0" fontId="6" fillId="0" borderId="3" xfId="2" applyBorder="1">
      <alignment vertical="center"/>
    </xf>
    <xf numFmtId="0" fontId="21" fillId="5" borderId="5" xfId="2" applyFont="1" applyFill="1" applyBorder="1" applyAlignment="1">
      <alignment horizontal="center" vertical="center"/>
    </xf>
    <xf numFmtId="0" fontId="21" fillId="5" borderId="2" xfId="2" applyFont="1" applyFill="1" applyBorder="1" applyAlignment="1">
      <alignment horizontal="center" vertical="center"/>
    </xf>
    <xf numFmtId="0" fontId="21" fillId="0" borderId="5" xfId="2" applyFont="1" applyBorder="1" applyAlignment="1">
      <alignment horizontal="center" vertical="center"/>
    </xf>
    <xf numFmtId="0" fontId="21" fillId="5" borderId="6" xfId="2" applyFont="1" applyFill="1" applyBorder="1" applyAlignment="1">
      <alignment horizontal="center" vertical="center"/>
    </xf>
    <xf numFmtId="177" fontId="16" fillId="5" borderId="7" xfId="2" applyNumberFormat="1" applyFont="1" applyFill="1" applyBorder="1" applyAlignment="1">
      <alignment horizontal="center" vertical="center" wrapText="1"/>
    </xf>
    <xf numFmtId="0" fontId="21" fillId="5" borderId="3" xfId="2" applyFont="1" applyFill="1" applyBorder="1" applyAlignment="1">
      <alignment horizontal="center" vertical="center"/>
    </xf>
    <xf numFmtId="0" fontId="6" fillId="5" borderId="6" xfId="2" applyFill="1" applyBorder="1">
      <alignment vertical="center"/>
    </xf>
    <xf numFmtId="0" fontId="6" fillId="5" borderId="7" xfId="2" applyFill="1" applyBorder="1">
      <alignment vertical="center"/>
    </xf>
    <xf numFmtId="0" fontId="6" fillId="5" borderId="3" xfId="2" applyFill="1" applyBorder="1">
      <alignment vertical="center"/>
    </xf>
    <xf numFmtId="0" fontId="6" fillId="5" borderId="8" xfId="2" applyFill="1" applyBorder="1">
      <alignment vertical="center"/>
    </xf>
    <xf numFmtId="0" fontId="6" fillId="0" borderId="8" xfId="2" applyBorder="1">
      <alignment vertical="center"/>
    </xf>
    <xf numFmtId="0" fontId="6" fillId="5" borderId="9" xfId="2" applyFill="1" applyBorder="1">
      <alignment vertical="center"/>
    </xf>
    <xf numFmtId="0" fontId="6" fillId="5" borderId="10" xfId="2" applyFill="1" applyBorder="1">
      <alignment vertical="center"/>
    </xf>
    <xf numFmtId="0" fontId="6" fillId="5" borderId="11" xfId="2" applyFill="1" applyBorder="1">
      <alignment vertical="center"/>
    </xf>
    <xf numFmtId="0" fontId="6" fillId="0" borderId="12" xfId="2" applyBorder="1">
      <alignment vertical="center"/>
    </xf>
    <xf numFmtId="0" fontId="6" fillId="0" borderId="13" xfId="2" applyBorder="1">
      <alignment vertical="center"/>
    </xf>
    <xf numFmtId="0" fontId="6" fillId="0" borderId="14" xfId="2" applyBorder="1">
      <alignment vertical="center"/>
    </xf>
    <xf numFmtId="0" fontId="23"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4" fillId="5" borderId="0" xfId="2" applyNumberFormat="1" applyFont="1" applyFill="1" applyAlignment="1">
      <alignment horizontal="center" vertical="center"/>
    </xf>
    <xf numFmtId="0" fontId="6" fillId="0" borderId="0" xfId="2" applyAlignment="1">
      <alignment horizontal="center" vertical="center"/>
    </xf>
    <xf numFmtId="0" fontId="24" fillId="0" borderId="0" xfId="2" applyFont="1" applyAlignment="1">
      <alignment horizontal="center" vertical="center"/>
    </xf>
    <xf numFmtId="0" fontId="8" fillId="5" borderId="0" xfId="1" applyFill="1" applyAlignment="1" applyProtection="1">
      <alignment vertical="center" wrapText="1"/>
    </xf>
    <xf numFmtId="0" fontId="6" fillId="5" borderId="0" xfId="2" applyFill="1" applyAlignment="1">
      <alignment vertical="center" wrapText="1"/>
    </xf>
    <xf numFmtId="0" fontId="32" fillId="8" borderId="22" xfId="17" applyFont="1" applyFill="1" applyBorder="1" applyAlignment="1">
      <alignment horizontal="left" vertical="center"/>
    </xf>
    <xf numFmtId="0" fontId="32" fillId="8" borderId="23" xfId="17" applyFont="1" applyFill="1" applyBorder="1" applyAlignment="1">
      <alignment horizontal="center" vertical="center"/>
    </xf>
    <xf numFmtId="0" fontId="32" fillId="8" borderId="23" xfId="2" applyFont="1" applyFill="1" applyBorder="1" applyAlignment="1">
      <alignment horizontal="center" vertical="center"/>
    </xf>
    <xf numFmtId="0" fontId="33" fillId="8" borderId="23" xfId="2" applyFont="1" applyFill="1" applyBorder="1" applyAlignment="1">
      <alignment horizontal="center" vertical="center"/>
    </xf>
    <xf numFmtId="0" fontId="33" fillId="8" borderId="24" xfId="2" applyFont="1" applyFill="1" applyBorder="1" applyAlignment="1">
      <alignment horizontal="center" vertical="center"/>
    </xf>
    <xf numFmtId="0" fontId="1" fillId="0" borderId="0" xfId="17">
      <alignment vertical="center"/>
    </xf>
    <xf numFmtId="0" fontId="39" fillId="0" borderId="0" xfId="17" applyFont="1">
      <alignment vertical="center"/>
    </xf>
    <xf numFmtId="0" fontId="33" fillId="8" borderId="25" xfId="2" applyFont="1" applyFill="1" applyBorder="1" applyAlignment="1">
      <alignment horizontal="center" vertical="center"/>
    </xf>
    <xf numFmtId="0" fontId="33" fillId="8" borderId="26" xfId="2" applyFont="1" applyFill="1" applyBorder="1" applyAlignment="1">
      <alignment horizontal="center" vertical="center"/>
    </xf>
    <xf numFmtId="0" fontId="1" fillId="9" borderId="26" xfId="17" applyFill="1" applyBorder="1">
      <alignment vertical="center"/>
    </xf>
    <xf numFmtId="0" fontId="36" fillId="0" borderId="0" xfId="17" applyFont="1" applyAlignment="1">
      <alignment horizontal="center" vertical="center"/>
    </xf>
    <xf numFmtId="0" fontId="8" fillId="0" borderId="25" xfId="1" applyFill="1" applyBorder="1" applyAlignment="1" applyProtection="1">
      <alignment vertical="center"/>
    </xf>
    <xf numFmtId="0" fontId="1" fillId="9" borderId="26" xfId="17" applyFill="1" applyBorder="1" applyAlignment="1">
      <alignment horizontal="center" vertical="center"/>
    </xf>
    <xf numFmtId="0" fontId="8" fillId="9" borderId="0" xfId="1" applyFill="1" applyBorder="1" applyAlignment="1" applyProtection="1">
      <alignment vertical="center" wrapText="1"/>
    </xf>
    <xf numFmtId="0" fontId="6" fillId="9" borderId="26" xfId="2" applyFill="1" applyBorder="1" applyAlignment="1">
      <alignment vertical="center" wrapText="1"/>
    </xf>
    <xf numFmtId="0" fontId="44" fillId="0" borderId="0" xfId="17" applyFont="1" applyAlignment="1">
      <alignment vertical="center" wrapText="1"/>
    </xf>
    <xf numFmtId="0" fontId="46" fillId="0" borderId="0" xfId="17" applyFont="1" applyAlignment="1">
      <alignment horizontal="left" vertical="center"/>
    </xf>
    <xf numFmtId="0" fontId="36" fillId="0" borderId="0" xfId="17" applyFont="1" applyAlignment="1">
      <alignment vertical="top" wrapText="1"/>
    </xf>
    <xf numFmtId="0" fontId="7" fillId="3" borderId="16" xfId="17" applyFont="1" applyFill="1" applyBorder="1" applyAlignment="1">
      <alignment horizontal="center" vertical="center" wrapText="1"/>
    </xf>
    <xf numFmtId="0" fontId="7" fillId="3" borderId="15" xfId="17" applyFont="1" applyFill="1" applyBorder="1" applyAlignment="1">
      <alignment horizontal="center" vertical="center" wrapText="1"/>
    </xf>
    <xf numFmtId="0" fontId="7" fillId="3" borderId="17" xfId="17" applyFont="1" applyFill="1" applyBorder="1" applyAlignment="1">
      <alignment horizontal="center" vertical="center" wrapText="1"/>
    </xf>
    <xf numFmtId="0" fontId="7" fillId="3" borderId="18" xfId="17" applyFont="1" applyFill="1" applyBorder="1" applyAlignment="1">
      <alignment horizontal="center" vertical="center" wrapText="1"/>
    </xf>
    <xf numFmtId="0" fontId="13" fillId="3" borderId="18" xfId="17" applyFont="1" applyFill="1" applyBorder="1" applyAlignment="1">
      <alignment horizontal="center" vertical="center" wrapText="1"/>
    </xf>
    <xf numFmtId="0" fontId="57" fillId="3" borderId="18" xfId="17" applyFont="1" applyFill="1" applyBorder="1" applyAlignment="1">
      <alignment horizontal="center" vertical="center" wrapText="1"/>
    </xf>
    <xf numFmtId="0" fontId="7" fillId="3" borderId="1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21" fillId="0" borderId="0" xfId="2" applyFont="1" applyAlignment="1">
      <alignment vertical="top" wrapText="1"/>
    </xf>
    <xf numFmtId="0" fontId="6" fillId="2" borderId="31" xfId="2" applyFill="1" applyBorder="1" applyAlignment="1">
      <alignment vertical="top" wrapText="1"/>
    </xf>
    <xf numFmtId="0" fontId="0" fillId="0" borderId="33" xfId="0" applyBorder="1">
      <alignment vertical="center"/>
    </xf>
    <xf numFmtId="0" fontId="14" fillId="0" borderId="33" xfId="0" applyFont="1" applyBorder="1">
      <alignment vertical="center"/>
    </xf>
    <xf numFmtId="0" fontId="0" fillId="0" borderId="34" xfId="0" applyBorder="1">
      <alignment vertical="center"/>
    </xf>
    <xf numFmtId="0" fontId="0" fillId="0" borderId="28" xfId="0" applyBorder="1">
      <alignment vertical="center"/>
    </xf>
    <xf numFmtId="0" fontId="6" fillId="18" borderId="0" xfId="2" applyFill="1">
      <alignment vertical="center"/>
    </xf>
    <xf numFmtId="0" fontId="0" fillId="18" borderId="0" xfId="0" applyFill="1">
      <alignment vertical="center"/>
    </xf>
    <xf numFmtId="0" fontId="1" fillId="5" borderId="0" xfId="2" applyFont="1" applyFill="1">
      <alignment vertical="center"/>
    </xf>
    <xf numFmtId="0" fontId="0" fillId="0" borderId="33" xfId="0" applyBorder="1" applyAlignment="1">
      <alignment vertical="top"/>
    </xf>
    <xf numFmtId="0" fontId="0" fillId="0" borderId="0" xfId="0" applyAlignment="1">
      <alignment vertical="top"/>
    </xf>
    <xf numFmtId="0" fontId="0" fillId="0" borderId="0" xfId="0" applyAlignment="1">
      <alignment horizontal="left" vertical="center"/>
    </xf>
    <xf numFmtId="0" fontId="70" fillId="0" borderId="0" xfId="0" applyFont="1" applyAlignment="1">
      <alignment horizontal="left" vertical="center"/>
    </xf>
    <xf numFmtId="0" fontId="71" fillId="0" borderId="0" xfId="0" applyFont="1" applyAlignment="1">
      <alignment horizontal="center" vertical="center" wrapText="1"/>
    </xf>
    <xf numFmtId="0" fontId="71" fillId="0" borderId="0" xfId="0" applyFont="1" applyAlignment="1">
      <alignment horizontal="left" vertical="center" wrapText="1"/>
    </xf>
    <xf numFmtId="0" fontId="81" fillId="0" borderId="0" xfId="17" applyFont="1">
      <alignment vertical="center"/>
    </xf>
    <xf numFmtId="0" fontId="80" fillId="0" borderId="0" xfId="2" applyFont="1">
      <alignment vertical="center"/>
    </xf>
    <xf numFmtId="0" fontId="82" fillId="19" borderId="65" xfId="0" applyFont="1" applyFill="1" applyBorder="1" applyAlignment="1">
      <alignment horizontal="center" vertical="center" wrapText="1"/>
    </xf>
    <xf numFmtId="14" fontId="6" fillId="0" borderId="0" xfId="2" applyNumberFormat="1">
      <alignment vertical="center"/>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0" fontId="29" fillId="0" borderId="4" xfId="0" applyFont="1" applyBorder="1" applyAlignment="1">
      <alignment horizontal="center" vertical="center" wrapText="1"/>
    </xf>
    <xf numFmtId="0" fontId="89" fillId="0" borderId="0" xfId="2" applyFont="1" applyAlignment="1">
      <alignment horizontal="center" vertical="center"/>
    </xf>
    <xf numFmtId="14" fontId="88" fillId="0" borderId="0" xfId="2" applyNumberFormat="1" applyFont="1" applyAlignment="1">
      <alignment horizontal="center" vertical="center"/>
    </xf>
    <xf numFmtId="0" fontId="8" fillId="0" borderId="0" xfId="1" applyAlignment="1" applyProtection="1">
      <alignment vertical="center" wrapText="1"/>
    </xf>
    <xf numFmtId="0" fontId="6" fillId="0" borderId="32" xfId="0" applyFont="1" applyBorder="1">
      <alignment vertical="center"/>
    </xf>
    <xf numFmtId="0" fontId="6" fillId="0" borderId="23" xfId="0" applyFont="1" applyBorder="1">
      <alignment vertical="center"/>
    </xf>
    <xf numFmtId="0" fontId="6" fillId="0" borderId="33" xfId="0" applyFont="1" applyBorder="1">
      <alignment vertical="center"/>
    </xf>
    <xf numFmtId="0" fontId="6" fillId="0" borderId="0" xfId="0" applyFont="1">
      <alignment vertical="center"/>
    </xf>
    <xf numFmtId="0" fontId="87" fillId="0" borderId="33" xfId="0" applyFont="1" applyBorder="1">
      <alignment vertical="center"/>
    </xf>
    <xf numFmtId="0" fontId="87" fillId="0" borderId="0" xfId="0" applyFont="1">
      <alignment vertical="center"/>
    </xf>
    <xf numFmtId="0" fontId="87" fillId="5" borderId="33" xfId="0" applyFont="1" applyFill="1" applyBorder="1">
      <alignment vertical="center"/>
    </xf>
    <xf numFmtId="0" fontId="87" fillId="5" borderId="0" xfId="0" applyFont="1" applyFill="1">
      <alignment vertical="center"/>
    </xf>
    <xf numFmtId="0" fontId="6" fillId="5" borderId="73" xfId="2" applyFill="1" applyBorder="1">
      <alignment vertical="center"/>
    </xf>
    <xf numFmtId="0" fontId="6" fillId="0" borderId="73" xfId="2" applyBorder="1">
      <alignment vertical="center"/>
    </xf>
    <xf numFmtId="0" fontId="6" fillId="0" borderId="0" xfId="2" applyAlignment="1">
      <alignment horizontal="left" vertical="top"/>
    </xf>
    <xf numFmtId="0" fontId="6" fillId="27" borderId="78" xfId="2" applyFill="1" applyBorder="1" applyAlignment="1">
      <alignment horizontal="left" vertical="top"/>
    </xf>
    <xf numFmtId="0" fontId="8" fillId="27" borderId="77" xfId="1" applyFill="1" applyBorder="1" applyAlignment="1" applyProtection="1">
      <alignment horizontal="left" vertical="top"/>
    </xf>
    <xf numFmtId="0" fontId="81" fillId="0" borderId="0" xfId="17" applyFont="1" applyAlignment="1">
      <alignment horizontal="left" vertical="center"/>
    </xf>
    <xf numFmtId="0" fontId="88" fillId="20" borderId="21" xfId="2" applyFont="1" applyFill="1" applyBorder="1" applyAlignment="1">
      <alignment horizontal="center" vertical="center"/>
    </xf>
    <xf numFmtId="0" fontId="84" fillId="22" borderId="79" xfId="2" applyFont="1" applyFill="1" applyBorder="1" applyAlignment="1">
      <alignment horizontal="center" vertical="center"/>
    </xf>
    <xf numFmtId="0" fontId="6" fillId="0" borderId="0" xfId="2" applyAlignment="1">
      <alignment horizontal="left" vertical="center"/>
    </xf>
    <xf numFmtId="0" fontId="100" fillId="5" borderId="33" xfId="0" applyFont="1" applyFill="1" applyBorder="1">
      <alignment vertical="center"/>
    </xf>
    <xf numFmtId="0" fontId="100" fillId="5" borderId="0" xfId="0" applyFont="1" applyFill="1" applyAlignment="1">
      <alignment horizontal="left" vertical="center"/>
    </xf>
    <xf numFmtId="0" fontId="100" fillId="5" borderId="0" xfId="0" applyFont="1" applyFill="1">
      <alignment vertical="center"/>
    </xf>
    <xf numFmtId="176" fontId="100" fillId="5" borderId="0" xfId="0" applyNumberFormat="1" applyFont="1" applyFill="1" applyAlignment="1">
      <alignment horizontal="left" vertical="center"/>
    </xf>
    <xf numFmtId="183" fontId="100" fillId="5" borderId="0" xfId="0" applyNumberFormat="1" applyFont="1" applyFill="1" applyAlignment="1">
      <alignment horizontal="center" vertical="center"/>
    </xf>
    <xf numFmtId="0" fontId="100" fillId="5" borderId="33" xfId="0" applyFont="1" applyFill="1" applyBorder="1" applyAlignment="1">
      <alignment vertical="top"/>
    </xf>
    <xf numFmtId="0" fontId="100" fillId="5" borderId="0" xfId="0" applyFont="1" applyFill="1" applyAlignment="1">
      <alignment vertical="top"/>
    </xf>
    <xf numFmtId="14" fontId="100" fillId="5" borderId="0" xfId="0" applyNumberFormat="1" applyFont="1" applyFill="1" applyAlignment="1">
      <alignment horizontal="left" vertical="center"/>
    </xf>
    <xf numFmtId="14" fontId="100" fillId="0" borderId="0" xfId="0" applyNumberFormat="1" applyFont="1">
      <alignment vertical="center"/>
    </xf>
    <xf numFmtId="0" fontId="101" fillId="0" borderId="0" xfId="0" applyFont="1">
      <alignment vertical="center"/>
    </xf>
    <xf numFmtId="0" fontId="8" fillId="27" borderId="66" xfId="1" applyFill="1" applyBorder="1" applyAlignment="1" applyProtection="1">
      <alignment horizontal="left" vertical="top"/>
    </xf>
    <xf numFmtId="0" fontId="6" fillId="27" borderId="76" xfId="2" applyFill="1" applyBorder="1" applyAlignment="1">
      <alignment horizontal="left" vertical="top"/>
    </xf>
    <xf numFmtId="0" fontId="33" fillId="8" borderId="0" xfId="2" applyFont="1" applyFill="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25" xfId="17" applyBorder="1">
      <alignment vertical="center"/>
    </xf>
    <xf numFmtId="0" fontId="6" fillId="9" borderId="0" xfId="2" applyFill="1" applyAlignment="1">
      <alignment vertical="center" wrapText="1"/>
    </xf>
    <xf numFmtId="0" fontId="47" fillId="0" borderId="0" xfId="17" applyFont="1" applyAlignment="1">
      <alignment horizontal="left" vertical="center"/>
    </xf>
    <xf numFmtId="0" fontId="48" fillId="0" borderId="28" xfId="17" applyFont="1" applyBorder="1">
      <alignment vertical="center"/>
    </xf>
    <xf numFmtId="0" fontId="48" fillId="0" borderId="28" xfId="17" applyFont="1" applyBorder="1" applyAlignment="1">
      <alignment horizontal="right" vertical="center"/>
    </xf>
    <xf numFmtId="0" fontId="36" fillId="0" borderId="30" xfId="17" applyFont="1" applyBorder="1" applyAlignment="1">
      <alignment horizontal="center" vertical="center"/>
    </xf>
    <xf numFmtId="0" fontId="36" fillId="0" borderId="82" xfId="17" applyFont="1" applyBorder="1" applyAlignment="1">
      <alignment horizontal="center" vertical="center" wrapText="1"/>
    </xf>
    <xf numFmtId="0" fontId="50" fillId="0" borderId="0" xfId="17" applyFont="1" applyAlignment="1">
      <alignment horizontal="center" vertical="center"/>
    </xf>
    <xf numFmtId="0" fontId="51" fillId="0" borderId="0" xfId="17" applyFont="1" applyAlignment="1">
      <alignment horizontal="center" vertical="center" wrapText="1"/>
    </xf>
    <xf numFmtId="0" fontId="1" fillId="0" borderId="0" xfId="17" applyAlignment="1">
      <alignment vertical="center" shrinkToFit="1"/>
    </xf>
    <xf numFmtId="0" fontId="12" fillId="0" borderId="72" xfId="2" applyFont="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7" fillId="3" borderId="0" xfId="17" applyFont="1" applyFill="1" applyAlignment="1">
      <alignment horizontal="center" vertical="center" wrapText="1"/>
    </xf>
    <xf numFmtId="0" fontId="1" fillId="5" borderId="0" xfId="2" applyFont="1" applyFill="1" applyAlignment="1">
      <alignment horizontal="center" vertical="center"/>
    </xf>
    <xf numFmtId="0" fontId="44" fillId="5" borderId="0" xfId="0" applyFont="1" applyFill="1" applyAlignment="1">
      <alignment horizontal="center" vertical="center" wrapText="1"/>
    </xf>
    <xf numFmtId="180" fontId="48"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8" fillId="0" borderId="0" xfId="16" applyFont="1">
      <alignment vertical="center"/>
    </xf>
    <xf numFmtId="0" fontId="10" fillId="0" borderId="0" xfId="16" applyFont="1">
      <alignment vertical="center"/>
    </xf>
    <xf numFmtId="177" fontId="1" fillId="18" borderId="20" xfId="2" applyNumberFormat="1" applyFont="1" applyFill="1" applyBorder="1" applyAlignment="1">
      <alignment horizontal="center" vertical="center" wrapText="1"/>
    </xf>
    <xf numFmtId="177" fontId="6" fillId="6" borderId="4" xfId="2" applyNumberFormat="1" applyFill="1" applyBorder="1" applyAlignment="1">
      <alignment horizontal="center" vertical="center" shrinkToFit="1"/>
    </xf>
    <xf numFmtId="177" fontId="6" fillId="5" borderId="4" xfId="2" applyNumberFormat="1" applyFill="1" applyBorder="1" applyAlignment="1">
      <alignment horizontal="center" vertical="center" shrinkToFit="1"/>
    </xf>
    <xf numFmtId="177" fontId="6" fillId="0" borderId="4" xfId="2" applyNumberFormat="1" applyBorder="1" applyAlignment="1">
      <alignment horizontal="center" vertical="center" shrinkToFit="1"/>
    </xf>
    <xf numFmtId="0" fontId="21" fillId="0" borderId="2" xfId="2" applyFont="1" applyBorder="1" applyAlignment="1">
      <alignment horizontal="center" vertical="center"/>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8" fillId="18" borderId="83" xfId="16" applyFont="1" applyFill="1" applyBorder="1">
      <alignment vertical="center"/>
    </xf>
    <xf numFmtId="0" fontId="10" fillId="18" borderId="83" xfId="16" applyFont="1" applyFill="1" applyBorder="1">
      <alignment vertical="center"/>
    </xf>
    <xf numFmtId="0" fontId="35" fillId="0" borderId="0" xfId="17" applyFont="1" applyAlignment="1">
      <alignment horizontal="left" vertical="center" indent="2"/>
    </xf>
    <xf numFmtId="0" fontId="102" fillId="0" borderId="0" xfId="17" applyFont="1">
      <alignment vertical="center"/>
    </xf>
    <xf numFmtId="0" fontId="1" fillId="18" borderId="0" xfId="2" applyFont="1" applyFill="1">
      <alignment vertical="center"/>
    </xf>
    <xf numFmtId="0" fontId="22" fillId="18" borderId="20" xfId="2" applyFont="1" applyFill="1" applyBorder="1" applyAlignment="1">
      <alignment horizontal="center" vertical="top" wrapText="1"/>
    </xf>
    <xf numFmtId="0" fontId="21" fillId="5" borderId="5" xfId="2" applyFont="1" applyFill="1" applyBorder="1" applyAlignment="1">
      <alignment horizontal="left" vertical="center"/>
    </xf>
    <xf numFmtId="14" fontId="24" fillId="18" borderId="0" xfId="2" applyNumberFormat="1" applyFont="1" applyFill="1" applyAlignment="1">
      <alignment horizontal="left" vertical="center"/>
    </xf>
    <xf numFmtId="0" fontId="24" fillId="18" borderId="0" xfId="19" applyFont="1" applyFill="1">
      <alignment vertical="center"/>
    </xf>
    <xf numFmtId="0" fontId="24" fillId="18" borderId="0" xfId="2" applyFont="1" applyFill="1" applyAlignment="1">
      <alignment horizontal="left" vertical="center"/>
    </xf>
    <xf numFmtId="0" fontId="39" fillId="18" borderId="0" xfId="17" applyFont="1" applyFill="1">
      <alignment vertical="center"/>
    </xf>
    <xf numFmtId="177" fontId="12" fillId="18" borderId="50" xfId="2" applyNumberFormat="1" applyFont="1" applyFill="1" applyBorder="1" applyAlignment="1">
      <alignment horizontal="center" vertical="center" wrapText="1"/>
    </xf>
    <xf numFmtId="0" fontId="98" fillId="18" borderId="74" xfId="0" applyFont="1" applyFill="1" applyBorder="1" applyAlignment="1">
      <alignment horizontal="center" vertical="center" wrapText="1"/>
    </xf>
    <xf numFmtId="0" fontId="98" fillId="18" borderId="81" xfId="0" applyFont="1" applyFill="1" applyBorder="1" applyAlignment="1">
      <alignment horizontal="center" vertical="center" wrapText="1"/>
    </xf>
    <xf numFmtId="0" fontId="12" fillId="0" borderId="0" xfId="2" applyFont="1" applyAlignment="1">
      <alignment horizontal="center" vertical="center"/>
    </xf>
    <xf numFmtId="14" fontId="84" fillId="0" borderId="0" xfId="2" applyNumberFormat="1" applyFont="1" applyAlignment="1">
      <alignment horizontal="center" vertical="center"/>
    </xf>
    <xf numFmtId="0" fontId="12" fillId="0" borderId="0" xfId="2" applyFont="1" applyAlignment="1">
      <alignment vertical="top" wrapText="1"/>
    </xf>
    <xf numFmtId="0" fontId="39" fillId="0" borderId="0" xfId="17" applyFont="1" applyAlignment="1">
      <alignment horizontal="center" vertical="center"/>
    </xf>
    <xf numFmtId="0" fontId="100" fillId="5" borderId="0" xfId="0" applyFont="1" applyFill="1" applyAlignment="1">
      <alignment horizontal="left" vertical="top"/>
    </xf>
    <xf numFmtId="0" fontId="107" fillId="18" borderId="0" xfId="17" applyFont="1" applyFill="1" applyAlignment="1">
      <alignment horizontal="left" vertical="center"/>
    </xf>
    <xf numFmtId="0" fontId="84" fillId="0" borderId="0" xfId="2" applyFont="1" applyAlignment="1">
      <alignment vertical="top" wrapText="1"/>
    </xf>
    <xf numFmtId="180" fontId="48" fillId="10" borderId="85" xfId="17" applyNumberFormat="1" applyFont="1" applyFill="1" applyBorder="1" applyAlignment="1">
      <alignment horizontal="center" vertical="center"/>
    </xf>
    <xf numFmtId="14" fontId="88" fillId="20" borderId="75" xfId="2" applyNumberFormat="1" applyFont="1" applyFill="1" applyBorder="1" applyAlignment="1">
      <alignment vertical="center" shrinkToFit="1"/>
    </xf>
    <xf numFmtId="14" fontId="27" fillId="20" borderId="86" xfId="2" applyNumberFormat="1" applyFont="1" applyFill="1" applyBorder="1" applyAlignment="1">
      <alignment horizontal="center" vertical="center" shrinkToFit="1"/>
    </xf>
    <xf numFmtId="14" fontId="84" fillId="20" borderId="89" xfId="1" applyNumberFormat="1" applyFont="1" applyFill="1" applyBorder="1" applyAlignment="1" applyProtection="1">
      <alignment vertical="center" wrapText="1"/>
    </xf>
    <xf numFmtId="14" fontId="84" fillId="20" borderId="87" xfId="2" applyNumberFormat="1" applyFont="1" applyFill="1" applyBorder="1">
      <alignment vertical="center"/>
    </xf>
    <xf numFmtId="0" fontId="8" fillId="0" borderId="0" xfId="1" applyAlignment="1" applyProtection="1">
      <alignment vertical="center"/>
    </xf>
    <xf numFmtId="0" fontId="68" fillId="0" borderId="0" xfId="0" applyFont="1">
      <alignment vertical="center"/>
    </xf>
    <xf numFmtId="0" fontId="113" fillId="5" borderId="6" xfId="2" applyFont="1" applyFill="1" applyBorder="1">
      <alignment vertical="center"/>
    </xf>
    <xf numFmtId="0" fontId="112" fillId="0" borderId="73" xfId="0" applyFont="1" applyBorder="1">
      <alignment vertical="center"/>
    </xf>
    <xf numFmtId="0" fontId="111" fillId="30" borderId="0" xfId="0" applyFont="1" applyFill="1" applyAlignment="1">
      <alignment horizontal="center" vertical="center" wrapText="1"/>
    </xf>
    <xf numFmtId="177" fontId="12" fillId="18" borderId="90"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4" fillId="18" borderId="0" xfId="2" applyNumberFormat="1" applyFont="1" applyFill="1" applyAlignment="1">
      <alignment horizontal="center" vertical="center"/>
    </xf>
    <xf numFmtId="0" fontId="24" fillId="18" borderId="0" xfId="19" applyFont="1" applyFill="1" applyAlignment="1">
      <alignment horizontal="center" vertical="center"/>
    </xf>
    <xf numFmtId="0" fontId="24" fillId="18" borderId="0" xfId="19" applyFont="1" applyFill="1" applyAlignment="1">
      <alignment horizontal="center" vertical="center" wrapText="1"/>
    </xf>
    <xf numFmtId="0" fontId="102" fillId="0" borderId="0" xfId="17" applyFont="1" applyAlignment="1">
      <alignment horizontal="left" vertical="center"/>
    </xf>
    <xf numFmtId="177" fontId="1" fillId="18" borderId="91" xfId="2" applyNumberFormat="1" applyFont="1" applyFill="1" applyBorder="1" applyAlignment="1">
      <alignment horizontal="center" vertical="center" wrapText="1"/>
    </xf>
    <xf numFmtId="0" fontId="114" fillId="18" borderId="92" xfId="2" applyFont="1" applyFill="1" applyBorder="1" applyAlignment="1">
      <alignment horizontal="center" vertical="center"/>
    </xf>
    <xf numFmtId="177" fontId="114" fillId="18" borderId="92" xfId="2" applyNumberFormat="1" applyFont="1" applyFill="1" applyBorder="1" applyAlignment="1">
      <alignment horizontal="center" vertical="center" shrinkToFit="1"/>
    </xf>
    <xf numFmtId="0" fontId="115" fillId="0" borderId="92" xfId="0" applyFont="1" applyBorder="1" applyAlignment="1">
      <alignment horizontal="center" vertical="center" wrapText="1"/>
    </xf>
    <xf numFmtId="177" fontId="12" fillId="18" borderId="92" xfId="2" applyNumberFormat="1" applyFont="1" applyFill="1" applyBorder="1" applyAlignment="1">
      <alignment horizontal="center" vertical="center" wrapText="1"/>
    </xf>
    <xf numFmtId="0" fontId="22" fillId="22" borderId="2" xfId="2" applyFont="1" applyFill="1" applyBorder="1" applyAlignment="1">
      <alignment horizontal="center" vertical="top" wrapText="1"/>
    </xf>
    <xf numFmtId="177" fontId="1" fillId="22" borderId="20" xfId="2" applyNumberFormat="1" applyFont="1" applyFill="1" applyBorder="1" applyAlignment="1">
      <alignment horizontal="center" vertical="center" wrapText="1"/>
    </xf>
    <xf numFmtId="0" fontId="22" fillId="22" borderId="2" xfId="2" applyFont="1" applyFill="1" applyBorder="1" applyAlignment="1">
      <alignment horizontal="center" vertical="center" wrapText="1"/>
    </xf>
    <xf numFmtId="0" fontId="82" fillId="0" borderId="65" xfId="0" applyFont="1" applyBorder="1" applyAlignment="1">
      <alignment horizontal="center" vertical="center" wrapText="1"/>
    </xf>
    <xf numFmtId="0" fontId="119" fillId="0" borderId="0" xfId="0" applyFont="1">
      <alignment vertical="center"/>
    </xf>
    <xf numFmtId="0" fontId="6" fillId="0" borderId="51" xfId="2" applyBorder="1">
      <alignment vertical="center"/>
    </xf>
    <xf numFmtId="0" fontId="8" fillId="0" borderId="93" xfId="1" applyFill="1" applyBorder="1" applyAlignment="1" applyProtection="1">
      <alignment vertical="center" wrapText="1"/>
    </xf>
    <xf numFmtId="0" fontId="6" fillId="0" borderId="52" xfId="2" applyBorder="1">
      <alignment vertical="center"/>
    </xf>
    <xf numFmtId="0" fontId="100" fillId="5" borderId="33" xfId="0" applyFont="1" applyFill="1" applyBorder="1" applyAlignment="1">
      <alignment horizontal="left" vertical="top"/>
    </xf>
    <xf numFmtId="0" fontId="34" fillId="18" borderId="0" xfId="2" applyFont="1" applyFill="1">
      <alignment vertical="center"/>
    </xf>
    <xf numFmtId="0" fontId="35" fillId="18" borderId="0" xfId="17" applyFont="1" applyFill="1">
      <alignment vertical="center"/>
    </xf>
    <xf numFmtId="0" fontId="36" fillId="18" borderId="0" xfId="17" applyFont="1" applyFill="1" applyAlignment="1">
      <alignment vertical="top" wrapText="1"/>
    </xf>
    <xf numFmtId="0" fontId="37" fillId="18" borderId="0" xfId="2" applyFont="1" applyFill="1" applyAlignment="1">
      <alignment horizontal="center" vertical="center"/>
    </xf>
    <xf numFmtId="0" fontId="79" fillId="18" borderId="0" xfId="17" applyFont="1" applyFill="1" applyAlignment="1">
      <alignment horizontal="left" vertical="center"/>
    </xf>
    <xf numFmtId="0" fontId="38" fillId="18" borderId="0" xfId="2" applyFont="1" applyFill="1" applyAlignment="1">
      <alignment vertical="center" wrapText="1"/>
    </xf>
    <xf numFmtId="0" fontId="40" fillId="18" borderId="0" xfId="2" applyFont="1" applyFill="1" applyAlignment="1">
      <alignment vertical="center" wrapText="1"/>
    </xf>
    <xf numFmtId="0" fontId="42" fillId="18" borderId="0" xfId="2" applyFont="1" applyFill="1">
      <alignment vertical="center"/>
    </xf>
    <xf numFmtId="0" fontId="43" fillId="18" borderId="0" xfId="2" applyFont="1" applyFill="1" applyAlignment="1">
      <alignment horizontal="center" vertical="center"/>
    </xf>
    <xf numFmtId="0" fontId="36" fillId="18" borderId="0" xfId="17" applyFont="1" applyFill="1" applyAlignment="1">
      <alignment horizontal="center" vertical="center"/>
    </xf>
    <xf numFmtId="0" fontId="41" fillId="18" borderId="0" xfId="17" applyFont="1" applyFill="1" applyAlignment="1">
      <alignment vertical="top" wrapText="1"/>
    </xf>
    <xf numFmtId="0" fontId="1" fillId="18" borderId="0" xfId="17" applyFill="1" applyAlignment="1">
      <alignment horizontal="center" vertical="center"/>
    </xf>
    <xf numFmtId="0" fontId="44" fillId="18" borderId="0" xfId="2" applyFont="1" applyFill="1" applyAlignment="1">
      <alignment vertical="center" wrapText="1"/>
    </xf>
    <xf numFmtId="0" fontId="40" fillId="18" borderId="0" xfId="2" applyFont="1" applyFill="1">
      <alignment vertical="center"/>
    </xf>
    <xf numFmtId="0" fontId="36" fillId="18" borderId="0" xfId="17" applyFont="1" applyFill="1">
      <alignment vertical="center"/>
    </xf>
    <xf numFmtId="0" fontId="45" fillId="18" borderId="0" xfId="17" applyFont="1" applyFill="1" applyAlignment="1">
      <alignment horizontal="center" vertical="center" wrapText="1"/>
    </xf>
    <xf numFmtId="0" fontId="46" fillId="18" borderId="0" xfId="17" applyFont="1" applyFill="1">
      <alignment vertical="center"/>
    </xf>
    <xf numFmtId="0" fontId="6" fillId="18" borderId="0" xfId="2" applyFill="1" applyAlignment="1">
      <alignment horizontal="center" vertical="center"/>
    </xf>
    <xf numFmtId="0" fontId="44" fillId="18" borderId="0" xfId="17" applyFont="1" applyFill="1" applyAlignment="1">
      <alignment vertical="center" wrapText="1"/>
    </xf>
    <xf numFmtId="0" fontId="49" fillId="18" borderId="0" xfId="17" applyFont="1" applyFill="1" applyAlignment="1">
      <alignment horizontal="center" vertical="center"/>
    </xf>
    <xf numFmtId="0" fontId="8" fillId="18" borderId="0" xfId="1" applyFill="1" applyAlignment="1" applyProtection="1">
      <alignment horizontal="center" vertical="center"/>
    </xf>
    <xf numFmtId="0" fontId="52" fillId="18" borderId="0" xfId="17" applyFont="1" applyFill="1" applyAlignment="1">
      <alignment horizontal="center" vertical="center"/>
    </xf>
    <xf numFmtId="0" fontId="0" fillId="18" borderId="0" xfId="0" applyFill="1" applyAlignment="1">
      <alignment vertical="center" wrapText="1"/>
    </xf>
    <xf numFmtId="0" fontId="1" fillId="18" borderId="70" xfId="17" applyFill="1" applyBorder="1" applyAlignment="1">
      <alignment horizontal="center" vertical="center" wrapText="1"/>
    </xf>
    <xf numFmtId="0" fontId="1" fillId="18" borderId="0" xfId="17" applyFill="1">
      <alignment vertical="center"/>
    </xf>
    <xf numFmtId="0" fontId="1" fillId="18" borderId="71" xfId="17" applyFill="1" applyBorder="1" applyAlignment="1">
      <alignment horizontal="center" vertical="center"/>
    </xf>
    <xf numFmtId="183" fontId="100" fillId="5" borderId="0" xfId="0" applyNumberFormat="1" applyFont="1" applyFill="1" applyAlignment="1">
      <alignment horizontal="left" vertical="center"/>
    </xf>
    <xf numFmtId="14" fontId="88" fillId="20" borderId="94" xfId="2" applyNumberFormat="1" applyFont="1" applyFill="1" applyBorder="1" applyAlignment="1">
      <alignment horizontal="center" vertical="center"/>
    </xf>
    <xf numFmtId="14" fontId="88" fillId="20" borderId="95" xfId="2" applyNumberFormat="1" applyFont="1" applyFill="1" applyBorder="1" applyAlignment="1">
      <alignment horizontal="center" vertical="center"/>
    </xf>
    <xf numFmtId="14" fontId="88" fillId="20" borderId="96" xfId="2" applyNumberFormat="1" applyFont="1" applyFill="1" applyBorder="1" applyAlignment="1">
      <alignment horizontal="center" vertical="center"/>
    </xf>
    <xf numFmtId="0" fontId="30" fillId="22" borderId="97" xfId="2" applyFont="1" applyFill="1" applyBorder="1" applyAlignment="1">
      <alignment horizontal="center" vertical="center" wrapText="1"/>
    </xf>
    <xf numFmtId="177" fontId="10" fillId="33" borderId="4" xfId="2" applyNumberFormat="1" applyFont="1" applyFill="1" applyBorder="1" applyAlignment="1">
      <alignment horizontal="center" vertical="center" wrapText="1"/>
    </xf>
    <xf numFmtId="0" fontId="124" fillId="34" borderId="0" xfId="0" applyFont="1" applyFill="1" applyAlignment="1">
      <alignment horizontal="center" vertical="center" wrapText="1"/>
    </xf>
    <xf numFmtId="0" fontId="82" fillId="35" borderId="65" xfId="0" applyFont="1" applyFill="1" applyBorder="1" applyAlignment="1">
      <alignment horizontal="center" vertical="center" wrapText="1"/>
    </xf>
    <xf numFmtId="0" fontId="125" fillId="0" borderId="98" xfId="2" applyFont="1" applyBorder="1" applyAlignment="1">
      <alignment horizontal="left" vertical="top" wrapText="1"/>
    </xf>
    <xf numFmtId="0" fontId="12" fillId="0" borderId="100" xfId="2" applyFont="1" applyBorder="1" applyAlignment="1">
      <alignment horizontal="center" vertical="center" wrapText="1"/>
    </xf>
    <xf numFmtId="0" fontId="87" fillId="33" borderId="4" xfId="2" applyFont="1" applyFill="1" applyBorder="1" applyAlignment="1">
      <alignment horizontal="center" vertical="center"/>
    </xf>
    <xf numFmtId="177" fontId="87" fillId="33" borderId="4" xfId="2" applyNumberFormat="1" applyFont="1" applyFill="1" applyBorder="1" applyAlignment="1">
      <alignment horizontal="center" vertical="center" shrinkToFit="1"/>
    </xf>
    <xf numFmtId="14" fontId="84" fillId="20" borderId="1" xfId="1" applyNumberFormat="1" applyFont="1" applyFill="1" applyBorder="1" applyAlignment="1" applyProtection="1">
      <alignment horizontal="center" vertical="center" shrinkToFit="1"/>
    </xf>
    <xf numFmtId="0" fontId="82" fillId="0" borderId="74" xfId="0" applyFont="1" applyBorder="1" applyAlignment="1">
      <alignment horizontal="center" vertical="center" wrapText="1"/>
    </xf>
    <xf numFmtId="0" fontId="109" fillId="20" borderId="95" xfId="2" applyFont="1" applyFill="1" applyBorder="1" applyAlignment="1">
      <alignment horizontal="center" vertical="center" wrapText="1"/>
    </xf>
    <xf numFmtId="0" fontId="109" fillId="20" borderId="95" xfId="2" applyFont="1" applyFill="1" applyBorder="1" applyAlignment="1">
      <alignment horizontal="center" vertical="center"/>
    </xf>
    <xf numFmtId="0" fontId="109" fillId="20" borderId="94" xfId="2" applyFont="1" applyFill="1" applyBorder="1" applyAlignment="1">
      <alignment horizontal="center" vertical="center"/>
    </xf>
    <xf numFmtId="0" fontId="88" fillId="20" borderId="96" xfId="2" applyFont="1" applyFill="1" applyBorder="1" applyAlignment="1">
      <alignment horizontal="center" vertical="center"/>
    </xf>
    <xf numFmtId="0" fontId="123" fillId="0" borderId="0" xfId="2" applyFont="1">
      <alignment vertical="center"/>
    </xf>
    <xf numFmtId="0" fontId="6" fillId="0" borderId="0" xfId="2" applyAlignment="1">
      <alignment horizontal="center" vertical="top"/>
    </xf>
    <xf numFmtId="14" fontId="84" fillId="20" borderId="88" xfId="1" applyNumberFormat="1" applyFont="1" applyFill="1" applyBorder="1" applyAlignment="1" applyProtection="1">
      <alignment horizontal="center" vertical="center" wrapText="1"/>
    </xf>
    <xf numFmtId="0" fontId="120" fillId="34" borderId="0" xfId="0" applyFont="1" applyFill="1" applyAlignment="1">
      <alignment horizontal="center" vertical="center" wrapText="1"/>
    </xf>
    <xf numFmtId="0" fontId="22" fillId="18" borderId="0" xfId="2" applyFont="1" applyFill="1" applyAlignment="1">
      <alignment horizontal="center" vertical="top" wrapText="1"/>
    </xf>
    <xf numFmtId="0" fontId="21" fillId="18" borderId="103" xfId="2" applyFont="1" applyFill="1" applyBorder="1" applyAlignment="1">
      <alignment horizontal="left" vertical="center"/>
    </xf>
    <xf numFmtId="0" fontId="22" fillId="18" borderId="91" xfId="2" applyFont="1" applyFill="1" applyBorder="1" applyAlignment="1">
      <alignment horizontal="center" vertical="top" wrapText="1"/>
    </xf>
    <xf numFmtId="0" fontId="21" fillId="18" borderId="91" xfId="2" applyFont="1" applyFill="1" applyBorder="1" applyAlignment="1">
      <alignment horizontal="center" vertical="center" wrapText="1"/>
    </xf>
    <xf numFmtId="0" fontId="86" fillId="0" borderId="0" xfId="2" applyFont="1" applyAlignment="1">
      <alignment vertical="top" wrapText="1"/>
    </xf>
    <xf numFmtId="0" fontId="8" fillId="0" borderId="104" xfId="1" applyBorder="1" applyAlignment="1" applyProtection="1">
      <alignment horizontal="left" vertical="top" wrapText="1"/>
    </xf>
    <xf numFmtId="0" fontId="8" fillId="0" borderId="0" xfId="1" applyFill="1" applyAlignment="1" applyProtection="1">
      <alignment vertical="center"/>
    </xf>
    <xf numFmtId="14" fontId="18" fillId="20" borderId="1" xfId="2" applyNumberFormat="1" applyFont="1" applyFill="1" applyBorder="1" applyAlignment="1">
      <alignment horizontal="center" vertical="center" wrapText="1" shrinkToFit="1"/>
    </xf>
    <xf numFmtId="0" fontId="44" fillId="5" borderId="0" xfId="17" applyFont="1" applyFill="1" applyAlignment="1">
      <alignment vertical="center" wrapText="1"/>
    </xf>
    <xf numFmtId="0" fontId="30" fillId="20" borderId="97" xfId="2" applyFont="1" applyFill="1" applyBorder="1" applyAlignment="1">
      <alignment horizontal="center" vertical="center" wrapText="1"/>
    </xf>
    <xf numFmtId="14" fontId="84" fillId="20" borderId="75" xfId="2" applyNumberFormat="1" applyFont="1" applyFill="1" applyBorder="1" applyAlignment="1">
      <alignment horizontal="center" vertical="center" wrapText="1" shrinkToFit="1"/>
    </xf>
    <xf numFmtId="14" fontId="88" fillId="20" borderId="107" xfId="2" applyNumberFormat="1" applyFont="1" applyFill="1" applyBorder="1" applyAlignment="1">
      <alignment vertical="center" shrinkToFit="1"/>
    </xf>
    <xf numFmtId="0" fontId="115" fillId="22" borderId="92" xfId="0" applyFont="1" applyFill="1" applyBorder="1" applyAlignment="1">
      <alignment horizontal="center" vertical="center" wrapText="1"/>
    </xf>
    <xf numFmtId="0" fontId="115" fillId="36" borderId="92" xfId="0" applyFont="1" applyFill="1" applyBorder="1" applyAlignment="1">
      <alignment horizontal="center" vertical="center" wrapText="1"/>
    </xf>
    <xf numFmtId="0" fontId="98" fillId="22" borderId="74" xfId="0" applyFont="1" applyFill="1" applyBorder="1" applyAlignment="1">
      <alignment horizontal="center" vertical="center" wrapText="1"/>
    </xf>
    <xf numFmtId="0" fontId="0" fillId="22" borderId="4" xfId="0" applyFill="1" applyBorder="1" applyAlignment="1">
      <alignment horizontal="center" vertical="center" wrapText="1"/>
    </xf>
    <xf numFmtId="184" fontId="9" fillId="18" borderId="0" xfId="2" applyNumberFormat="1" applyFont="1" applyFill="1" applyAlignment="1">
      <alignment horizontal="center" vertical="center"/>
    </xf>
    <xf numFmtId="184" fontId="24" fillId="18" borderId="0" xfId="2" applyNumberFormat="1" applyFont="1" applyFill="1" applyAlignment="1">
      <alignment horizontal="left" vertical="center"/>
    </xf>
    <xf numFmtId="0" fontId="140" fillId="18" borderId="0" xfId="2" applyFont="1" applyFill="1" applyAlignment="1">
      <alignment horizontal="center" vertical="center" wrapText="1"/>
    </xf>
    <xf numFmtId="184" fontId="140" fillId="18" borderId="0" xfId="2" applyNumberFormat="1" applyFont="1" applyFill="1" applyAlignment="1">
      <alignment horizontal="center" vertical="center"/>
    </xf>
    <xf numFmtId="14" fontId="88" fillId="20" borderId="1" xfId="2" applyNumberFormat="1" applyFont="1" applyFill="1" applyBorder="1" applyAlignment="1">
      <alignment horizontal="center" vertical="center" wrapText="1" shrinkToFit="1"/>
    </xf>
    <xf numFmtId="0" fontId="8" fillId="0" borderId="104" xfId="1" applyBorder="1" applyAlignment="1" applyProtection="1">
      <alignment horizontal="left" vertical="center" wrapText="1"/>
    </xf>
    <xf numFmtId="0" fontId="95" fillId="18" borderId="0" xfId="0" applyFont="1" applyFill="1" applyAlignment="1">
      <alignment horizontal="center" vertical="center" wrapText="1"/>
    </xf>
    <xf numFmtId="0" fontId="139" fillId="18" borderId="0" xfId="0" applyFont="1" applyFill="1" applyAlignment="1">
      <alignment vertical="center" wrapText="1"/>
    </xf>
    <xf numFmtId="0" fontId="24" fillId="18" borderId="0" xfId="19" applyFont="1" applyFill="1" applyAlignment="1">
      <alignment horizontal="left" vertical="center"/>
    </xf>
    <xf numFmtId="0" fontId="108" fillId="18" borderId="108" xfId="0" applyFont="1" applyFill="1" applyBorder="1" applyAlignment="1">
      <alignment horizontal="left" vertical="center"/>
    </xf>
    <xf numFmtId="0" fontId="141" fillId="22" borderId="97" xfId="2" applyFont="1" applyFill="1" applyBorder="1" applyAlignment="1">
      <alignment horizontal="center" vertical="center" wrapText="1"/>
    </xf>
    <xf numFmtId="0" fontId="116" fillId="0" borderId="0" xfId="2" applyFont="1" applyAlignment="1">
      <alignment vertical="top" wrapText="1"/>
    </xf>
    <xf numFmtId="0" fontId="142" fillId="0" borderId="0" xfId="0" applyFont="1">
      <alignment vertical="center"/>
    </xf>
    <xf numFmtId="0" fontId="84" fillId="20" borderId="95" xfId="1" applyFont="1" applyFill="1" applyBorder="1" applyAlignment="1" applyProtection="1">
      <alignment horizontal="center" vertical="center"/>
    </xf>
    <xf numFmtId="0" fontId="6" fillId="0" borderId="106" xfId="2" applyBorder="1">
      <alignment vertical="center"/>
    </xf>
    <xf numFmtId="0" fontId="125" fillId="0" borderId="109" xfId="1" applyFont="1" applyFill="1" applyBorder="1" applyAlignment="1" applyProtection="1">
      <alignment vertical="top" wrapText="1"/>
    </xf>
    <xf numFmtId="0" fontId="8" fillId="0" borderId="111" xfId="1" applyBorder="1" applyAlignment="1" applyProtection="1">
      <alignment horizontal="left" vertical="center" wrapText="1"/>
    </xf>
    <xf numFmtId="0" fontId="8" fillId="0" borderId="110" xfId="1" applyFill="1" applyBorder="1" applyAlignment="1" applyProtection="1">
      <alignment vertical="center" wrapText="1"/>
    </xf>
    <xf numFmtId="0" fontId="116" fillId="0" borderId="112" xfId="1" applyFont="1" applyFill="1" applyBorder="1" applyAlignment="1" applyProtection="1">
      <alignment horizontal="left" vertical="top" wrapText="1"/>
    </xf>
    <xf numFmtId="0" fontId="8" fillId="0" borderId="113" xfId="1" applyBorder="1" applyAlignment="1" applyProtection="1">
      <alignment vertical="center" wrapText="1"/>
    </xf>
    <xf numFmtId="0" fontId="117" fillId="0" borderId="114" xfId="1" applyFont="1" applyFill="1" applyBorder="1" applyAlignment="1" applyProtection="1">
      <alignment horizontal="left" vertical="top" wrapText="1"/>
    </xf>
    <xf numFmtId="0" fontId="8" fillId="0" borderId="115" xfId="1" applyFill="1" applyBorder="1" applyAlignment="1" applyProtection="1">
      <alignment horizontal="left" vertical="center" wrapText="1"/>
    </xf>
    <xf numFmtId="0" fontId="84" fillId="22" borderId="116" xfId="2" applyFont="1" applyFill="1" applyBorder="1" applyAlignment="1">
      <alignment horizontal="center" vertical="center"/>
    </xf>
    <xf numFmtId="14" fontId="84" fillId="22" borderId="80" xfId="2" applyNumberFormat="1" applyFont="1" applyFill="1" applyBorder="1" applyAlignment="1">
      <alignment horizontal="center" vertical="center"/>
    </xf>
    <xf numFmtId="0" fontId="11" fillId="0" borderId="121" xfId="17" applyFont="1" applyBorder="1" applyAlignment="1">
      <alignment horizontal="center" vertical="center" shrinkToFit="1"/>
    </xf>
    <xf numFmtId="0" fontId="48" fillId="0" borderId="122" xfId="17" applyFont="1" applyBorder="1" applyAlignment="1">
      <alignment vertical="center" shrinkToFit="1"/>
    </xf>
    <xf numFmtId="0" fontId="48" fillId="10" borderId="126" xfId="17" applyFont="1" applyFill="1" applyBorder="1" applyAlignment="1">
      <alignment horizontal="center" vertical="center"/>
    </xf>
    <xf numFmtId="0" fontId="48" fillId="0" borderId="122" xfId="17" applyFont="1" applyBorder="1" applyAlignment="1">
      <alignment horizontal="center" vertical="center"/>
    </xf>
    <xf numFmtId="0" fontId="90" fillId="18" borderId="129" xfId="17" applyFont="1" applyFill="1" applyBorder="1" applyAlignment="1">
      <alignment horizontal="center" vertical="center" wrapText="1"/>
    </xf>
    <xf numFmtId="14" fontId="90" fillId="18" borderId="130" xfId="17" applyNumberFormat="1" applyFont="1" applyFill="1" applyBorder="1" applyAlignment="1">
      <alignment horizontal="center" vertical="center"/>
    </xf>
    <xf numFmtId="0" fontId="12" fillId="0" borderId="132" xfId="2" applyFont="1" applyBorder="1" applyAlignment="1">
      <alignment horizontal="center" vertical="center" wrapText="1"/>
    </xf>
    <xf numFmtId="14" fontId="35" fillId="18" borderId="130" xfId="17" applyNumberFormat="1" applyFont="1" applyFill="1" applyBorder="1" applyAlignment="1">
      <alignment horizontal="center" vertical="center"/>
    </xf>
    <xf numFmtId="0" fontId="12" fillId="0" borderId="133" xfId="2" applyFont="1" applyBorder="1" applyAlignment="1">
      <alignment horizontal="center" vertical="center" wrapText="1"/>
    </xf>
    <xf numFmtId="14" fontId="90" fillId="18" borderId="130" xfId="17" applyNumberFormat="1" applyFont="1" applyFill="1" applyBorder="1" applyAlignment="1">
      <alignment horizontal="center" vertical="center" wrapText="1"/>
    </xf>
    <xf numFmtId="0" fontId="12" fillId="0" borderId="134" xfId="2" applyFont="1" applyBorder="1" applyAlignment="1">
      <alignment horizontal="center" vertical="center" wrapText="1"/>
    </xf>
    <xf numFmtId="14" fontId="12" fillId="18" borderId="130" xfId="17" applyNumberFormat="1" applyFont="1" applyFill="1" applyBorder="1" applyAlignment="1">
      <alignment horizontal="center" vertical="center" wrapText="1"/>
    </xf>
    <xf numFmtId="0" fontId="12" fillId="0" borderId="135" xfId="2" applyFont="1" applyBorder="1" applyAlignment="1">
      <alignment horizontal="center" vertical="center" wrapText="1"/>
    </xf>
    <xf numFmtId="0" fontId="35" fillId="18" borderId="129" xfId="17" applyFont="1" applyFill="1" applyBorder="1" applyAlignment="1">
      <alignment horizontal="center" vertical="center" wrapText="1"/>
    </xf>
    <xf numFmtId="0" fontId="12" fillId="0" borderId="132" xfId="2" applyFont="1" applyBorder="1" applyAlignment="1">
      <alignment horizontal="center" vertical="center"/>
    </xf>
    <xf numFmtId="0" fontId="12" fillId="5" borderId="135" xfId="2" applyFont="1" applyFill="1" applyBorder="1" applyAlignment="1">
      <alignment horizontal="center" vertical="center" wrapText="1"/>
    </xf>
    <xf numFmtId="14" fontId="21" fillId="18" borderId="130" xfId="17" applyNumberFormat="1" applyFont="1" applyFill="1" applyBorder="1" applyAlignment="1">
      <alignment horizontal="center" vertical="center"/>
    </xf>
    <xf numFmtId="0" fontId="12" fillId="0" borderId="137" xfId="2" applyFont="1" applyBorder="1" applyAlignment="1">
      <alignment horizontal="center" vertical="center" wrapText="1"/>
    </xf>
    <xf numFmtId="0" fontId="1" fillId="18" borderId="138" xfId="17" applyFill="1" applyBorder="1" applyAlignment="1">
      <alignment horizontal="center" vertical="center" wrapText="1"/>
    </xf>
    <xf numFmtId="0" fontId="55" fillId="3" borderId="139" xfId="17" applyFont="1" applyFill="1" applyBorder="1" applyAlignment="1">
      <alignment horizontal="center" vertical="center" wrapText="1"/>
    </xf>
    <xf numFmtId="0" fontId="7" fillId="3" borderId="140" xfId="17" applyFont="1" applyFill="1" applyBorder="1" applyAlignment="1">
      <alignment horizontal="center" vertical="center" wrapText="1"/>
    </xf>
    <xf numFmtId="0" fontId="7" fillId="24" borderId="140" xfId="17" applyFont="1" applyFill="1" applyBorder="1" applyAlignment="1">
      <alignment horizontal="center" vertical="center" wrapText="1"/>
    </xf>
    <xf numFmtId="0" fontId="13" fillId="3" borderId="140" xfId="17" applyFont="1" applyFill="1" applyBorder="1" applyAlignment="1">
      <alignment horizontal="center" vertical="center" wrapText="1"/>
    </xf>
    <xf numFmtId="0" fontId="57" fillId="3" borderId="140" xfId="17" applyFont="1" applyFill="1" applyBorder="1" applyAlignment="1">
      <alignment horizontal="center" vertical="center" wrapText="1"/>
    </xf>
    <xf numFmtId="0" fontId="7" fillId="3" borderId="142" xfId="17" applyFont="1" applyFill="1" applyBorder="1" applyAlignment="1">
      <alignment horizontal="center" vertical="center" wrapText="1"/>
    </xf>
    <xf numFmtId="176" fontId="58" fillId="3" borderId="146" xfId="17" applyNumberFormat="1" applyFont="1" applyFill="1" applyBorder="1" applyAlignment="1">
      <alignment horizontal="center" vertical="center" wrapText="1"/>
    </xf>
    <xf numFmtId="0" fontId="58" fillId="3" borderId="146" xfId="17" applyFont="1" applyFill="1" applyBorder="1" applyAlignment="1">
      <alignment horizontal="left" vertical="center" wrapText="1"/>
    </xf>
    <xf numFmtId="176" fontId="58" fillId="11" borderId="147" xfId="17" applyNumberFormat="1" applyFont="1" applyFill="1" applyBorder="1" applyAlignment="1">
      <alignment horizontal="center" vertical="center" wrapText="1"/>
    </xf>
    <xf numFmtId="0" fontId="58" fillId="11" borderId="147" xfId="17" applyFont="1" applyFill="1" applyBorder="1" applyAlignment="1">
      <alignment horizontal="left" vertical="center" wrapText="1"/>
    </xf>
    <xf numFmtId="0" fontId="48" fillId="18" borderId="121" xfId="16" applyFont="1" applyFill="1" applyBorder="1">
      <alignment vertical="center"/>
    </xf>
    <xf numFmtId="0" fontId="62" fillId="12" borderId="148" xfId="17" applyFont="1" applyFill="1" applyBorder="1" applyAlignment="1">
      <alignment horizontal="center" vertical="center" wrapText="1"/>
    </xf>
    <xf numFmtId="176" fontId="60" fillId="12" borderId="148" xfId="17" applyNumberFormat="1" applyFont="1" applyFill="1" applyBorder="1" applyAlignment="1">
      <alignment horizontal="center" vertical="center" wrapText="1"/>
    </xf>
    <xf numFmtId="181" fontId="62" fillId="9" borderId="148" xfId="0" applyNumberFormat="1" applyFont="1" applyFill="1" applyBorder="1" applyAlignment="1">
      <alignment horizontal="center" vertical="center"/>
    </xf>
    <xf numFmtId="0" fontId="62" fillId="12" borderId="149" xfId="17" applyFont="1" applyFill="1" applyBorder="1" applyAlignment="1">
      <alignment horizontal="center" vertical="center" wrapText="1"/>
    </xf>
    <xf numFmtId="182" fontId="64" fillId="12" borderId="150" xfId="17" applyNumberFormat="1" applyFont="1" applyFill="1" applyBorder="1" applyAlignment="1">
      <alignment horizontal="center" vertical="center" wrapText="1"/>
    </xf>
    <xf numFmtId="0" fontId="17" fillId="22" borderId="139" xfId="2" applyFont="1" applyFill="1" applyBorder="1" applyAlignment="1">
      <alignment horizontal="center" vertical="center" wrapText="1"/>
    </xf>
    <xf numFmtId="0" fontId="30" fillId="20" borderId="151" xfId="2" applyFont="1" applyFill="1" applyBorder="1" applyAlignment="1">
      <alignment horizontal="center" vertical="center" wrapText="1"/>
    </xf>
    <xf numFmtId="0" fontId="143" fillId="20" borderId="151" xfId="2" applyFont="1" applyFill="1" applyBorder="1" applyAlignment="1">
      <alignment horizontal="center" vertical="center" wrapText="1"/>
    </xf>
    <xf numFmtId="0" fontId="130" fillId="20" borderId="151" xfId="2" applyFont="1" applyFill="1" applyBorder="1" applyAlignment="1">
      <alignment horizontal="center" vertical="center" wrapText="1"/>
    </xf>
    <xf numFmtId="0" fontId="6" fillId="0" borderId="152" xfId="2" applyBorder="1" applyAlignment="1">
      <alignment vertical="top" wrapText="1"/>
    </xf>
    <xf numFmtId="0" fontId="6" fillId="0" borderId="153" xfId="2" applyBorder="1" applyAlignment="1">
      <alignment vertical="top" wrapText="1"/>
    </xf>
    <xf numFmtId="0" fontId="6" fillId="13" borderId="152" xfId="2" applyFill="1" applyBorder="1" applyAlignment="1">
      <alignment vertical="top" wrapText="1"/>
    </xf>
    <xf numFmtId="0" fontId="6" fillId="2" borderId="152" xfId="2" applyFill="1" applyBorder="1" applyAlignment="1">
      <alignment vertical="top" wrapText="1"/>
    </xf>
    <xf numFmtId="0" fontId="6" fillId="2" borderId="157" xfId="2" applyFill="1" applyBorder="1" applyAlignment="1">
      <alignment vertical="top" wrapText="1"/>
    </xf>
    <xf numFmtId="0" fontId="1" fillId="2" borderId="154" xfId="2" applyFont="1" applyFill="1" applyBorder="1" applyAlignment="1">
      <alignment vertical="top" wrapText="1"/>
    </xf>
    <xf numFmtId="0" fontId="97" fillId="2" borderId="157" xfId="2" applyFont="1" applyFill="1" applyBorder="1" applyAlignment="1">
      <alignment vertical="top" wrapText="1"/>
    </xf>
    <xf numFmtId="0" fontId="6" fillId="3" borderId="152" xfId="2" applyFill="1" applyBorder="1">
      <alignment vertical="center"/>
    </xf>
    <xf numFmtId="0" fontId="1" fillId="3" borderId="158" xfId="2" applyFont="1" applyFill="1" applyBorder="1" applyAlignment="1">
      <alignment vertical="top" wrapText="1"/>
    </xf>
    <xf numFmtId="0" fontId="0" fillId="20" borderId="152" xfId="0" applyFill="1" applyBorder="1" applyAlignment="1">
      <alignment vertical="top" wrapText="1"/>
    </xf>
    <xf numFmtId="0" fontId="6" fillId="14" borderId="152" xfId="2" applyFill="1" applyBorder="1">
      <alignment vertical="center"/>
    </xf>
    <xf numFmtId="0" fontId="17" fillId="3" borderId="159" xfId="2" applyFont="1" applyFill="1" applyBorder="1" applyAlignment="1">
      <alignment horizontal="center" vertical="center" wrapText="1"/>
    </xf>
    <xf numFmtId="0" fontId="88" fillId="20" borderId="160" xfId="2" applyFont="1" applyFill="1" applyBorder="1" applyAlignment="1">
      <alignment horizontal="center" vertical="center"/>
    </xf>
    <xf numFmtId="14" fontId="88" fillId="20" borderId="161" xfId="2" applyNumberFormat="1" applyFont="1" applyFill="1" applyBorder="1" applyAlignment="1">
      <alignment horizontal="center" vertical="center"/>
    </xf>
    <xf numFmtId="0" fontId="21" fillId="4" borderId="166" xfId="2" applyFont="1" applyFill="1" applyBorder="1" applyAlignment="1">
      <alignment horizontal="center" vertical="center" wrapText="1"/>
    </xf>
    <xf numFmtId="0" fontId="21" fillId="4" borderId="167" xfId="2" applyFont="1" applyFill="1" applyBorder="1" applyAlignment="1">
      <alignment horizontal="center" vertical="center" wrapText="1"/>
    </xf>
    <xf numFmtId="0" fontId="21" fillId="20" borderId="166" xfId="2" applyFont="1" applyFill="1" applyBorder="1" applyAlignment="1">
      <alignment horizontal="center" vertical="center" wrapText="1"/>
    </xf>
    <xf numFmtId="0" fontId="21" fillId="26" borderId="166" xfId="2" applyFont="1" applyFill="1" applyBorder="1" applyAlignment="1">
      <alignment horizontal="center" vertical="center" wrapText="1"/>
    </xf>
    <xf numFmtId="0" fontId="21" fillId="4" borderId="168" xfId="2" applyFont="1" applyFill="1" applyBorder="1" applyAlignment="1">
      <alignment horizontal="center" vertical="center" wrapText="1"/>
    </xf>
    <xf numFmtId="0" fontId="21" fillId="4" borderId="169" xfId="2" applyFont="1" applyFill="1" applyBorder="1" applyAlignment="1">
      <alignment horizontal="center" vertical="center" wrapText="1"/>
    </xf>
    <xf numFmtId="177" fontId="21" fillId="20" borderId="126" xfId="2" applyNumberFormat="1" applyFont="1" applyFill="1" applyBorder="1" applyAlignment="1">
      <alignment horizontal="center" vertical="center" shrinkToFit="1"/>
    </xf>
    <xf numFmtId="0" fontId="22" fillId="18" borderId="170" xfId="2" applyFont="1" applyFill="1" applyBorder="1" applyAlignment="1">
      <alignment horizontal="center" vertical="center" wrapText="1"/>
    </xf>
    <xf numFmtId="0" fontId="22" fillId="18" borderId="126" xfId="2" applyFont="1" applyFill="1" applyBorder="1" applyAlignment="1">
      <alignment horizontal="center" vertical="center" wrapText="1"/>
    </xf>
    <xf numFmtId="0" fontId="21" fillId="18" borderId="170" xfId="2" applyFont="1" applyFill="1" applyBorder="1" applyAlignment="1">
      <alignment horizontal="center" vertical="center" wrapText="1"/>
    </xf>
    <xf numFmtId="177" fontId="21" fillId="18" borderId="126" xfId="2" applyNumberFormat="1" applyFont="1" applyFill="1" applyBorder="1" applyAlignment="1">
      <alignment horizontal="center" vertical="center" shrinkToFit="1"/>
    </xf>
    <xf numFmtId="0" fontId="21" fillId="31" borderId="170" xfId="2" applyFont="1" applyFill="1" applyBorder="1" applyAlignment="1">
      <alignment horizontal="center" vertical="center" wrapText="1"/>
    </xf>
    <xf numFmtId="0" fontId="21" fillId="18" borderId="137" xfId="2" applyFont="1" applyFill="1" applyBorder="1" applyAlignment="1">
      <alignment horizontal="left" vertical="center"/>
    </xf>
    <xf numFmtId="0" fontId="21" fillId="18" borderId="171" xfId="2" applyFont="1" applyFill="1" applyBorder="1" applyAlignment="1">
      <alignment horizontal="center" vertical="center" wrapText="1"/>
    </xf>
    <xf numFmtId="177" fontId="21" fillId="18" borderId="171" xfId="2" applyNumberFormat="1" applyFont="1" applyFill="1" applyBorder="1" applyAlignment="1">
      <alignment horizontal="center" vertical="center" shrinkToFit="1"/>
    </xf>
    <xf numFmtId="0" fontId="21" fillId="0" borderId="171" xfId="2" applyFont="1" applyBorder="1" applyAlignment="1">
      <alignment horizontal="center" vertical="center"/>
    </xf>
    <xf numFmtId="177" fontId="35" fillId="18" borderId="171" xfId="2" applyNumberFormat="1" applyFont="1" applyFill="1" applyBorder="1" applyAlignment="1">
      <alignment horizontal="center" vertical="center" wrapText="1"/>
    </xf>
    <xf numFmtId="0" fontId="21" fillId="33" borderId="171" xfId="2" applyFont="1" applyFill="1" applyBorder="1" applyAlignment="1">
      <alignment horizontal="center" vertical="center" wrapText="1"/>
    </xf>
    <xf numFmtId="177" fontId="21" fillId="33" borderId="171" xfId="2" applyNumberFormat="1" applyFont="1" applyFill="1" applyBorder="1" applyAlignment="1">
      <alignment horizontal="center" vertical="center" shrinkToFit="1"/>
    </xf>
    <xf numFmtId="177" fontId="21" fillId="31" borderId="171" xfId="2" applyNumberFormat="1" applyFont="1" applyFill="1" applyBorder="1" applyAlignment="1">
      <alignment horizontal="center" vertical="center" shrinkToFit="1"/>
    </xf>
    <xf numFmtId="0" fontId="6" fillId="31" borderId="171" xfId="2" applyFill="1" applyBorder="1" applyAlignment="1">
      <alignment horizontal="center" vertical="center"/>
    </xf>
    <xf numFmtId="177" fontId="1" fillId="18" borderId="171" xfId="2" applyNumberFormat="1" applyFont="1" applyFill="1" applyBorder="1" applyAlignment="1">
      <alignment horizontal="center" vertical="center" wrapText="1"/>
    </xf>
    <xf numFmtId="0" fontId="21" fillId="18" borderId="170" xfId="2" applyFont="1" applyFill="1" applyBorder="1" applyAlignment="1">
      <alignment horizontal="left" vertical="center"/>
    </xf>
    <xf numFmtId="0" fontId="21" fillId="33" borderId="170" xfId="2" applyFont="1" applyFill="1" applyBorder="1" applyAlignment="1">
      <alignment horizontal="left" vertical="center"/>
    </xf>
    <xf numFmtId="177" fontId="87" fillId="33" borderId="170" xfId="2" applyNumberFormat="1" applyFont="1" applyFill="1" applyBorder="1" applyAlignment="1">
      <alignment horizontal="center" vertical="center" shrinkToFit="1"/>
    </xf>
    <xf numFmtId="177" fontId="126" fillId="33" borderId="170" xfId="2" applyNumberFormat="1" applyFont="1" applyFill="1" applyBorder="1" applyAlignment="1">
      <alignment horizontal="center" vertical="center" wrapText="1"/>
    </xf>
    <xf numFmtId="0" fontId="21" fillId="18" borderId="172" xfId="2" applyFont="1" applyFill="1" applyBorder="1" applyAlignment="1">
      <alignment horizontal="left" vertical="center"/>
    </xf>
    <xf numFmtId="0" fontId="98" fillId="18" borderId="170" xfId="0" applyFont="1" applyFill="1" applyBorder="1" applyAlignment="1">
      <alignment horizontal="center" vertical="center" wrapText="1"/>
    </xf>
    <xf numFmtId="0" fontId="98" fillId="22" borderId="170" xfId="0" applyFont="1" applyFill="1" applyBorder="1" applyAlignment="1">
      <alignment horizontal="center" vertical="center" wrapText="1"/>
    </xf>
    <xf numFmtId="177" fontId="99" fillId="18" borderId="170" xfId="2" applyNumberFormat="1" applyFont="1" applyFill="1" applyBorder="1" applyAlignment="1">
      <alignment horizontal="center" vertical="center" shrinkToFit="1"/>
    </xf>
    <xf numFmtId="177" fontId="6" fillId="18" borderId="170" xfId="2" applyNumberFormat="1" applyFill="1" applyBorder="1" applyAlignment="1">
      <alignment horizontal="center" vertical="center" shrinkToFit="1"/>
    </xf>
    <xf numFmtId="177" fontId="6" fillId="22" borderId="170" xfId="2" applyNumberFormat="1" applyFill="1" applyBorder="1" applyAlignment="1">
      <alignment horizontal="center" vertical="center" shrinkToFit="1"/>
    </xf>
    <xf numFmtId="177" fontId="12" fillId="18" borderId="170" xfId="2" applyNumberFormat="1" applyFont="1" applyFill="1" applyBorder="1" applyAlignment="1">
      <alignment horizontal="center" vertical="center" shrinkToFit="1"/>
    </xf>
    <xf numFmtId="0" fontId="21" fillId="5" borderId="172" xfId="2" applyFont="1" applyFill="1" applyBorder="1" applyAlignment="1">
      <alignment horizontal="left" vertical="center"/>
    </xf>
    <xf numFmtId="177" fontId="12" fillId="29" borderId="173" xfId="2" applyNumberFormat="1" applyFont="1" applyFill="1" applyBorder="1" applyAlignment="1">
      <alignment horizontal="center" vertical="center" wrapText="1"/>
    </xf>
    <xf numFmtId="0" fontId="21" fillId="0" borderId="170" xfId="2" applyFont="1" applyBorder="1" applyAlignment="1">
      <alignment horizontal="left" vertical="center"/>
    </xf>
    <xf numFmtId="177" fontId="6" fillId="0" borderId="170" xfId="2" applyNumberFormat="1" applyBorder="1" applyAlignment="1">
      <alignment horizontal="center" vertical="center" shrinkToFit="1"/>
    </xf>
    <xf numFmtId="177" fontId="6" fillId="5" borderId="170" xfId="2" applyNumberFormat="1" applyFill="1" applyBorder="1" applyAlignment="1">
      <alignment horizontal="center" vertical="center" shrinkToFit="1"/>
    </xf>
    <xf numFmtId="177" fontId="6" fillId="21" borderId="170" xfId="2" applyNumberFormat="1" applyFill="1" applyBorder="1" applyAlignment="1">
      <alignment horizontal="center" vertical="center" shrinkToFit="1"/>
    </xf>
    <xf numFmtId="177" fontId="12" fillId="0" borderId="170" xfId="2" applyNumberFormat="1" applyFont="1" applyBorder="1" applyAlignment="1">
      <alignment horizontal="center" vertical="center" shrinkToFit="1"/>
    </xf>
    <xf numFmtId="177" fontId="10" fillId="0" borderId="170" xfId="2" applyNumberFormat="1" applyFont="1" applyBorder="1" applyAlignment="1">
      <alignment horizontal="center" vertical="center" shrinkToFit="1"/>
    </xf>
    <xf numFmtId="177" fontId="12" fillId="29" borderId="170" xfId="2" applyNumberFormat="1" applyFont="1" applyFill="1" applyBorder="1" applyAlignment="1">
      <alignment horizontal="center" vertical="center" shrinkToFit="1"/>
    </xf>
    <xf numFmtId="0" fontId="21" fillId="5" borderId="170" xfId="2" applyFont="1" applyFill="1" applyBorder="1" applyAlignment="1">
      <alignment horizontal="left" vertical="center"/>
    </xf>
    <xf numFmtId="177" fontId="6" fillId="6" borderId="170" xfId="2" applyNumberFormat="1" applyFill="1" applyBorder="1" applyAlignment="1">
      <alignment horizontal="center" vertical="center" shrinkToFit="1"/>
    </xf>
    <xf numFmtId="177" fontId="6" fillId="2" borderId="170" xfId="2" applyNumberFormat="1" applyFill="1" applyBorder="1" applyAlignment="1">
      <alignment horizontal="center" vertical="center" shrinkToFit="1"/>
    </xf>
    <xf numFmtId="177" fontId="12" fillId="7" borderId="170" xfId="2" applyNumberFormat="1" applyFont="1" applyFill="1" applyBorder="1" applyAlignment="1">
      <alignment horizontal="center" vertical="center" shrinkToFit="1"/>
    </xf>
    <xf numFmtId="0" fontId="0" fillId="0" borderId="170" xfId="0" applyBorder="1" applyAlignment="1">
      <alignment horizontal="center" vertical="center" wrapText="1"/>
    </xf>
    <xf numFmtId="0" fontId="0" fillId="2" borderId="170" xfId="0" applyFill="1" applyBorder="1" applyAlignment="1">
      <alignment horizontal="center" vertical="center" wrapText="1"/>
    </xf>
    <xf numFmtId="0" fontId="1" fillId="0" borderId="170" xfId="0" applyFont="1" applyBorder="1" applyAlignment="1">
      <alignment horizontal="center" vertical="center" wrapText="1"/>
    </xf>
    <xf numFmtId="0" fontId="6" fillId="5" borderId="170" xfId="2" applyFill="1" applyBorder="1" applyAlignment="1">
      <alignment horizontal="center" vertical="center" wrapText="1"/>
    </xf>
    <xf numFmtId="0" fontId="6" fillId="0" borderId="170" xfId="2" applyBorder="1" applyAlignment="1">
      <alignment horizontal="center" vertical="center"/>
    </xf>
    <xf numFmtId="177" fontId="1" fillId="0" borderId="170" xfId="2" applyNumberFormat="1" applyFont="1" applyBorder="1" applyAlignment="1">
      <alignment horizontal="center" vertical="center" shrinkToFit="1"/>
    </xf>
    <xf numFmtId="0" fontId="21" fillId="5" borderId="172" xfId="2" applyFont="1" applyFill="1" applyBorder="1" applyAlignment="1">
      <alignment horizontal="center" vertical="center"/>
    </xf>
    <xf numFmtId="177" fontId="6" fillId="5" borderId="170" xfId="2" applyNumberFormat="1" applyFill="1" applyBorder="1" applyAlignment="1">
      <alignment horizontal="center" vertical="center" wrapText="1"/>
    </xf>
    <xf numFmtId="177" fontId="6" fillId="0" borderId="170" xfId="2" applyNumberFormat="1" applyBorder="1" applyAlignment="1">
      <alignment horizontal="center" vertical="center" wrapText="1"/>
    </xf>
    <xf numFmtId="177" fontId="6" fillId="6" borderId="170" xfId="2" applyNumberFormat="1" applyFill="1" applyBorder="1" applyAlignment="1">
      <alignment horizontal="center" vertical="center" wrapText="1"/>
    </xf>
    <xf numFmtId="0" fontId="6" fillId="0" borderId="170" xfId="2" applyBorder="1" applyAlignment="1">
      <alignment horizontal="center" vertical="center" wrapText="1"/>
    </xf>
    <xf numFmtId="177" fontId="12" fillId="0" borderId="170" xfId="2" applyNumberFormat="1" applyFont="1" applyBorder="1" applyAlignment="1">
      <alignment horizontal="center" vertical="center" wrapText="1"/>
    </xf>
    <xf numFmtId="177" fontId="6" fillId="7" borderId="173" xfId="2" applyNumberFormat="1" applyFill="1" applyBorder="1" applyAlignment="1">
      <alignment horizontal="center" vertical="center" wrapText="1"/>
    </xf>
    <xf numFmtId="0" fontId="6" fillId="6" borderId="170" xfId="2" applyFill="1" applyBorder="1" applyAlignment="1">
      <alignment horizontal="center" vertical="center" wrapText="1"/>
    </xf>
    <xf numFmtId="177" fontId="6" fillId="0" borderId="173" xfId="2" applyNumberFormat="1" applyBorder="1" applyAlignment="1">
      <alignment horizontal="center" vertical="center" wrapText="1"/>
    </xf>
    <xf numFmtId="177" fontId="6" fillId="7" borderId="170" xfId="2" applyNumberFormat="1" applyFill="1" applyBorder="1" applyAlignment="1">
      <alignment horizontal="center" vertical="center" wrapText="1"/>
    </xf>
    <xf numFmtId="0" fontId="6" fillId="0" borderId="174" xfId="2" applyBorder="1" applyAlignment="1">
      <alignment horizontal="center" vertical="center" wrapText="1"/>
    </xf>
    <xf numFmtId="0" fontId="6" fillId="6" borderId="174" xfId="2" applyFill="1" applyBorder="1" applyAlignment="1">
      <alignment horizontal="center" vertical="center" wrapText="1"/>
    </xf>
    <xf numFmtId="177" fontId="6" fillId="0" borderId="175" xfId="2" applyNumberFormat="1" applyBorder="1" applyAlignment="1">
      <alignment horizontal="center" vertical="center" wrapText="1"/>
    </xf>
    <xf numFmtId="0" fontId="6" fillId="2" borderId="170" xfId="2" applyFill="1" applyBorder="1" applyAlignment="1">
      <alignment horizontal="center" vertical="center" wrapText="1"/>
    </xf>
    <xf numFmtId="0" fontId="69" fillId="5" borderId="180" xfId="2" applyFont="1" applyFill="1" applyBorder="1" applyAlignment="1">
      <alignment horizontal="center" vertical="center"/>
    </xf>
    <xf numFmtId="0" fontId="6" fillId="0" borderId="162" xfId="2" applyBorder="1">
      <alignment vertical="center"/>
    </xf>
    <xf numFmtId="0" fontId="94" fillId="25" borderId="184" xfId="2" applyFont="1" applyFill="1" applyBorder="1" applyAlignment="1">
      <alignment horizontal="center" vertical="center" wrapText="1"/>
    </xf>
    <xf numFmtId="0" fontId="103" fillId="25" borderId="185" xfId="2" applyFont="1" applyFill="1" applyBorder="1" applyAlignment="1">
      <alignment horizontal="left" vertical="center" shrinkToFit="1"/>
    </xf>
    <xf numFmtId="0" fontId="93" fillId="25" borderId="185" xfId="2" applyFont="1" applyFill="1" applyBorder="1" applyAlignment="1">
      <alignment horizontal="center" vertical="center"/>
    </xf>
    <xf numFmtId="0" fontId="93" fillId="25" borderId="186" xfId="2" applyFont="1" applyFill="1" applyBorder="1" applyAlignment="1">
      <alignment horizontal="center" vertical="center"/>
    </xf>
    <xf numFmtId="14" fontId="108" fillId="18" borderId="189" xfId="2" applyNumberFormat="1" applyFont="1" applyFill="1" applyBorder="1" applyAlignment="1">
      <alignment horizontal="left" vertical="center"/>
    </xf>
    <xf numFmtId="0" fontId="10" fillId="2" borderId="192" xfId="2" applyFont="1" applyFill="1" applyBorder="1" applyAlignment="1">
      <alignment horizontal="center" vertical="center"/>
    </xf>
    <xf numFmtId="0" fontId="8" fillId="0" borderId="194" xfId="1" applyFill="1" applyBorder="1" applyAlignment="1" applyProtection="1">
      <alignment vertical="center" wrapText="1"/>
    </xf>
    <xf numFmtId="0" fontId="25" fillId="0" borderId="195" xfId="2" applyFont="1" applyBorder="1" applyAlignment="1">
      <alignment vertical="top" wrapText="1"/>
    </xf>
    <xf numFmtId="0" fontId="118" fillId="0" borderId="196" xfId="1" applyFont="1" applyFill="1" applyBorder="1" applyAlignment="1" applyProtection="1">
      <alignment horizontal="left" vertical="top" wrapText="1"/>
    </xf>
    <xf numFmtId="0" fontId="93" fillId="25" borderId="185" xfId="2" applyFont="1" applyFill="1" applyBorder="1" applyAlignment="1">
      <alignment horizontal="center" vertical="center" wrapText="1"/>
    </xf>
    <xf numFmtId="14" fontId="108" fillId="18" borderId="0" xfId="2" applyNumberFormat="1" applyFont="1" applyFill="1" applyAlignment="1">
      <alignment horizontal="left" vertical="center"/>
    </xf>
    <xf numFmtId="0" fontId="6" fillId="18" borderId="106" xfId="2" applyFill="1" applyBorder="1">
      <alignment vertical="center"/>
    </xf>
    <xf numFmtId="0" fontId="145" fillId="0" borderId="114" xfId="1" applyFont="1" applyFill="1" applyBorder="1" applyAlignment="1" applyProtection="1">
      <alignment horizontal="left" vertical="top" wrapText="1"/>
    </xf>
    <xf numFmtId="0" fontId="116" fillId="0" borderId="98" xfId="1" applyFont="1" applyBorder="1" applyAlignment="1" applyProtection="1">
      <alignment horizontal="left" vertical="top" wrapText="1"/>
    </xf>
    <xf numFmtId="14" fontId="18" fillId="3" borderId="3" xfId="2" applyNumberFormat="1" applyFont="1" applyFill="1" applyBorder="1" applyAlignment="1">
      <alignment horizontal="center" vertical="center" shrinkToFit="1"/>
    </xf>
    <xf numFmtId="14" fontId="25" fillId="3" borderId="3" xfId="1" applyNumberFormat="1" applyFont="1" applyFill="1" applyBorder="1" applyAlignment="1" applyProtection="1">
      <alignment horizontal="center" vertical="center" wrapText="1" shrinkToFit="1"/>
    </xf>
    <xf numFmtId="14" fontId="18" fillId="3" borderId="0" xfId="2" applyNumberFormat="1" applyFont="1" applyFill="1" applyAlignment="1">
      <alignment horizontal="center" vertical="center" shrinkToFit="1"/>
    </xf>
    <xf numFmtId="14" fontId="25" fillId="3" borderId="0" xfId="1" applyNumberFormat="1" applyFont="1" applyFill="1" applyBorder="1" applyAlignment="1" applyProtection="1">
      <alignment horizontal="center" vertical="center" wrapText="1" shrinkToFit="1"/>
    </xf>
    <xf numFmtId="14" fontId="12" fillId="18" borderId="130" xfId="17" applyNumberFormat="1" applyFont="1" applyFill="1" applyBorder="1" applyAlignment="1">
      <alignment horizontal="center" vertical="center"/>
    </xf>
    <xf numFmtId="0" fontId="146" fillId="20" borderId="151" xfId="2" applyFont="1" applyFill="1" applyBorder="1" applyAlignment="1">
      <alignment horizontal="center" vertical="center" wrapText="1"/>
    </xf>
    <xf numFmtId="0" fontId="85" fillId="0" borderId="106" xfId="2" applyFont="1" applyBorder="1" applyAlignment="1">
      <alignment vertical="center" shrinkToFit="1"/>
    </xf>
    <xf numFmtId="0" fontId="8" fillId="0" borderId="211" xfId="1" applyBorder="1" applyAlignment="1" applyProtection="1">
      <alignment horizontal="left" vertical="center" wrapText="1"/>
    </xf>
    <xf numFmtId="0" fontId="6" fillId="0" borderId="211" xfId="2" applyBorder="1">
      <alignment vertical="center"/>
    </xf>
    <xf numFmtId="0" fontId="21" fillId="37" borderId="170" xfId="2" applyFont="1" applyFill="1" applyBorder="1" applyAlignment="1">
      <alignment horizontal="center" vertical="center" wrapText="1"/>
    </xf>
    <xf numFmtId="0" fontId="125" fillId="18" borderId="0" xfId="2" applyFont="1" applyFill="1" applyAlignment="1">
      <alignment horizontal="left" vertical="top" wrapText="1"/>
    </xf>
    <xf numFmtId="0" fontId="8" fillId="0" borderId="0" xfId="1" applyFill="1" applyBorder="1" applyAlignment="1" applyProtection="1">
      <alignment horizontal="left" vertical="top" wrapText="1"/>
    </xf>
    <xf numFmtId="14" fontId="88" fillId="20" borderId="95" xfId="2" applyNumberFormat="1" applyFont="1" applyFill="1" applyBorder="1" applyAlignment="1">
      <alignment horizontal="center" vertical="center" wrapText="1"/>
    </xf>
    <xf numFmtId="0" fontId="143" fillId="20" borderId="97" xfId="2" applyFont="1" applyFill="1" applyBorder="1" applyAlignment="1">
      <alignment horizontal="center" vertical="center" wrapText="1"/>
    </xf>
    <xf numFmtId="0" fontId="118" fillId="0" borderId="214" xfId="1" applyFont="1" applyFill="1" applyBorder="1" applyAlignment="1" applyProtection="1">
      <alignment horizontal="left" vertical="top" wrapText="1"/>
    </xf>
    <xf numFmtId="0" fontId="8" fillId="0" borderId="215" xfId="1" applyFill="1" applyBorder="1" applyAlignment="1" applyProtection="1">
      <alignment horizontal="left" vertical="top" wrapText="1"/>
    </xf>
    <xf numFmtId="0" fontId="6" fillId="0" borderId="215" xfId="2" applyBorder="1">
      <alignment vertical="center"/>
    </xf>
    <xf numFmtId="0" fontId="91" fillId="18" borderId="0" xfId="0" applyFont="1" applyFill="1" applyAlignment="1">
      <alignment horizontal="center" vertical="center" wrapText="1"/>
    </xf>
    <xf numFmtId="0" fontId="21" fillId="38" borderId="170" xfId="2" applyFont="1" applyFill="1" applyBorder="1" applyAlignment="1">
      <alignment horizontal="center" vertical="center" wrapText="1"/>
    </xf>
    <xf numFmtId="0" fontId="147" fillId="34" borderId="79" xfId="0" applyFont="1" applyFill="1" applyBorder="1" applyAlignment="1">
      <alignment horizontal="center" vertical="center" wrapText="1"/>
    </xf>
    <xf numFmtId="0" fontId="17" fillId="22" borderId="151" xfId="2" applyFont="1" applyFill="1" applyBorder="1" applyAlignment="1">
      <alignment horizontal="center" vertical="center" wrapText="1"/>
    </xf>
    <xf numFmtId="0" fontId="21" fillId="18" borderId="129" xfId="17" applyFont="1" applyFill="1" applyBorder="1" applyAlignment="1">
      <alignment horizontal="center" vertical="center" wrapText="1"/>
    </xf>
    <xf numFmtId="0" fontId="0" fillId="0" borderId="216" xfId="0" applyBorder="1" applyAlignment="1">
      <alignment horizontal="center" vertical="center" wrapText="1"/>
    </xf>
    <xf numFmtId="177" fontId="21" fillId="22" borderId="216" xfId="2" applyNumberFormat="1" applyFont="1" applyFill="1" applyBorder="1" applyAlignment="1">
      <alignment horizontal="center" vertical="center" shrinkToFit="1"/>
    </xf>
    <xf numFmtId="177" fontId="21" fillId="18" borderId="216" xfId="2" applyNumberFormat="1" applyFont="1" applyFill="1" applyBorder="1" applyAlignment="1">
      <alignment horizontal="center" vertical="center" shrinkToFit="1"/>
    </xf>
    <xf numFmtId="0" fontId="82" fillId="0" borderId="170" xfId="0" applyFont="1" applyBorder="1" applyAlignment="1">
      <alignment horizontal="center" vertical="center" wrapText="1"/>
    </xf>
    <xf numFmtId="0" fontId="82" fillId="22" borderId="170" xfId="0" applyFont="1" applyFill="1" applyBorder="1" applyAlignment="1">
      <alignment horizontal="center" vertical="center" wrapText="1"/>
    </xf>
    <xf numFmtId="0" fontId="82" fillId="18" borderId="170" xfId="0" applyFont="1" applyFill="1" applyBorder="1" applyAlignment="1">
      <alignment horizontal="center" vertical="center" wrapText="1"/>
    </xf>
    <xf numFmtId="0" fontId="86" fillId="20" borderId="191" xfId="2" applyFont="1" applyFill="1" applyBorder="1" applyAlignment="1">
      <alignment horizontal="center" vertical="center" wrapText="1"/>
    </xf>
    <xf numFmtId="0" fontId="116" fillId="0" borderId="217" xfId="1" applyFont="1" applyFill="1" applyBorder="1" applyAlignment="1" applyProtection="1">
      <alignment vertical="top" wrapText="1"/>
    </xf>
    <xf numFmtId="14" fontId="84" fillId="20" borderId="220" xfId="1" applyNumberFormat="1" applyFont="1" applyFill="1" applyBorder="1" applyAlignment="1" applyProtection="1">
      <alignment horizontal="center" vertical="center" shrinkToFit="1"/>
    </xf>
    <xf numFmtId="14" fontId="84" fillId="20" borderId="220" xfId="2" applyNumberFormat="1" applyFont="1" applyFill="1" applyBorder="1" applyAlignment="1">
      <alignment horizontal="center" vertical="center" wrapText="1" shrinkToFit="1"/>
    </xf>
    <xf numFmtId="14" fontId="84" fillId="20" borderId="220" xfId="1" applyNumberFormat="1" applyFont="1" applyFill="1" applyBorder="1" applyAlignment="1" applyProtection="1">
      <alignment horizontal="center" vertical="center" wrapText="1"/>
    </xf>
    <xf numFmtId="0" fontId="8" fillId="0" borderId="221" xfId="1" applyBorder="1" applyAlignment="1" applyProtection="1">
      <alignment vertical="center"/>
    </xf>
    <xf numFmtId="0" fontId="82" fillId="36" borderId="170" xfId="0" applyFont="1" applyFill="1" applyBorder="1" applyAlignment="1">
      <alignment horizontal="center" vertical="center" wrapText="1"/>
    </xf>
    <xf numFmtId="0" fontId="30" fillId="20" borderId="97" xfId="1" applyFont="1" applyFill="1" applyBorder="1" applyAlignment="1" applyProtection="1">
      <alignment horizontal="center" vertical="center" wrapText="1"/>
    </xf>
    <xf numFmtId="0" fontId="21" fillId="18" borderId="222" xfId="2" applyFont="1" applyFill="1" applyBorder="1" applyAlignment="1">
      <alignment horizontal="center" vertical="center" wrapText="1"/>
    </xf>
    <xf numFmtId="177" fontId="48" fillId="18" borderId="126" xfId="2" applyNumberFormat="1" applyFont="1" applyFill="1" applyBorder="1" applyAlignment="1">
      <alignment horizontal="center" vertical="center" wrapText="1"/>
    </xf>
    <xf numFmtId="0" fontId="109" fillId="20" borderId="223" xfId="2" applyFont="1" applyFill="1" applyBorder="1" applyAlignment="1">
      <alignment horizontal="center" vertical="center"/>
    </xf>
    <xf numFmtId="14" fontId="88" fillId="20" borderId="224" xfId="2" applyNumberFormat="1" applyFont="1" applyFill="1" applyBorder="1" applyAlignment="1">
      <alignment horizontal="center" vertical="center"/>
    </xf>
    <xf numFmtId="0" fontId="84" fillId="20" borderId="0" xfId="2" applyFont="1" applyFill="1" applyAlignment="1">
      <alignment horizontal="center" vertical="center"/>
    </xf>
    <xf numFmtId="14" fontId="84" fillId="20" borderId="88" xfId="2" applyNumberFormat="1" applyFont="1" applyFill="1" applyBorder="1">
      <alignment vertical="center"/>
    </xf>
    <xf numFmtId="0" fontId="84" fillId="20" borderId="204" xfId="2" applyFont="1" applyFill="1" applyBorder="1" applyAlignment="1">
      <alignment horizontal="center" vertical="center"/>
    </xf>
    <xf numFmtId="0" fontId="84" fillId="20" borderId="216" xfId="2" applyFont="1" applyFill="1" applyBorder="1" applyAlignment="1">
      <alignment horizontal="center" vertical="center"/>
    </xf>
    <xf numFmtId="14" fontId="84" fillId="20" borderId="204" xfId="2" applyNumberFormat="1" applyFont="1" applyFill="1" applyBorder="1" applyAlignment="1">
      <alignment horizontal="center" vertical="center"/>
    </xf>
    <xf numFmtId="14" fontId="84" fillId="20" borderId="205" xfId="2" applyNumberFormat="1" applyFont="1" applyFill="1" applyBorder="1" applyAlignment="1">
      <alignment horizontal="center" vertical="center"/>
    </xf>
    <xf numFmtId="14" fontId="84" fillId="20" borderId="216" xfId="2" applyNumberFormat="1" applyFont="1" applyFill="1" applyBorder="1" applyAlignment="1">
      <alignment horizontal="center" vertical="center"/>
    </xf>
    <xf numFmtId="0" fontId="8" fillId="18" borderId="225" xfId="1" applyFill="1" applyBorder="1" applyAlignment="1" applyProtection="1">
      <alignment horizontal="left" vertical="center" wrapText="1"/>
    </xf>
    <xf numFmtId="0" fontId="84" fillId="20" borderId="0" xfId="2" applyFont="1" applyFill="1" applyAlignment="1">
      <alignment horizontal="center" vertical="center" wrapText="1"/>
    </xf>
    <xf numFmtId="0" fontId="152" fillId="0" borderId="0" xfId="0" applyFont="1">
      <alignment vertical="center"/>
    </xf>
    <xf numFmtId="0" fontId="131" fillId="0" borderId="0" xfId="0" applyFont="1">
      <alignment vertical="center"/>
    </xf>
    <xf numFmtId="0" fontId="0" fillId="20" borderId="213" xfId="0" applyFill="1" applyBorder="1" applyAlignment="1">
      <alignment horizontal="center" vertical="center"/>
    </xf>
    <xf numFmtId="0" fontId="0" fillId="0" borderId="213" xfId="0" applyBorder="1" applyAlignment="1">
      <alignment horizontal="center" vertical="center"/>
    </xf>
    <xf numFmtId="0" fontId="0" fillId="18" borderId="213" xfId="0" applyFill="1" applyBorder="1" applyAlignment="1">
      <alignment horizontal="center" vertical="center"/>
    </xf>
    <xf numFmtId="0" fontId="0" fillId="0" borderId="48" xfId="0" applyBorder="1" applyAlignment="1">
      <alignment horizontal="center" vertical="center"/>
    </xf>
    <xf numFmtId="9" fontId="0" fillId="20" borderId="213" xfId="0" applyNumberFormat="1" applyFill="1" applyBorder="1" applyAlignment="1">
      <alignment horizontal="center" vertical="center"/>
    </xf>
    <xf numFmtId="9" fontId="0" fillId="0" borderId="213" xfId="0" applyNumberFormat="1" applyBorder="1" applyAlignment="1">
      <alignment horizontal="center" vertical="center"/>
    </xf>
    <xf numFmtId="9" fontId="0" fillId="18" borderId="213" xfId="0" applyNumberFormat="1" applyFill="1" applyBorder="1" applyAlignment="1">
      <alignment horizontal="center" vertical="center"/>
    </xf>
    <xf numFmtId="0" fontId="153" fillId="0" borderId="232" xfId="0" applyFont="1" applyBorder="1" applyAlignment="1">
      <alignment horizontal="center" vertical="center"/>
    </xf>
    <xf numFmtId="0" fontId="153" fillId="0" borderId="233" xfId="0" applyFont="1" applyBorder="1" applyAlignment="1">
      <alignment horizontal="center" vertical="center"/>
    </xf>
    <xf numFmtId="0" fontId="153" fillId="0" borderId="234" xfId="0" applyFont="1" applyBorder="1" applyAlignment="1">
      <alignment horizontal="center" vertical="center"/>
    </xf>
    <xf numFmtId="0" fontId="153" fillId="0" borderId="235" xfId="0" applyFont="1" applyBorder="1" applyAlignment="1">
      <alignment horizontal="center" vertical="center"/>
    </xf>
    <xf numFmtId="0" fontId="153" fillId="0" borderId="236" xfId="0" applyFont="1" applyBorder="1" applyAlignment="1">
      <alignment horizontal="center" vertical="center"/>
    </xf>
    <xf numFmtId="0" fontId="153" fillId="0" borderId="237" xfId="0" applyFont="1" applyBorder="1" applyAlignment="1">
      <alignment horizontal="center" vertical="center"/>
    </xf>
    <xf numFmtId="0" fontId="153" fillId="0" borderId="238" xfId="0" applyFont="1" applyBorder="1" applyAlignment="1">
      <alignment horizontal="center" vertical="center"/>
    </xf>
    <xf numFmtId="0" fontId="153" fillId="0" borderId="239" xfId="0" applyFont="1" applyBorder="1" applyAlignment="1">
      <alignment horizontal="center" vertical="center"/>
    </xf>
    <xf numFmtId="0" fontId="0" fillId="0" borderId="240" xfId="0" applyBorder="1" applyAlignment="1">
      <alignment horizontal="center" vertical="center"/>
    </xf>
    <xf numFmtId="0" fontId="0" fillId="0" borderId="241" xfId="0" applyBorder="1" applyAlignment="1">
      <alignment horizontal="center" vertical="center"/>
    </xf>
    <xf numFmtId="0" fontId="0" fillId="0" borderId="242" xfId="0" applyBorder="1" applyAlignment="1">
      <alignment horizontal="center" vertical="center"/>
    </xf>
    <xf numFmtId="0" fontId="0" fillId="0" borderId="243" xfId="0" applyBorder="1" applyAlignment="1">
      <alignment horizontal="center" vertical="center"/>
    </xf>
    <xf numFmtId="0" fontId="0" fillId="0" borderId="244" xfId="0" applyBorder="1" applyAlignment="1">
      <alignment horizontal="center" vertical="center"/>
    </xf>
    <xf numFmtId="0" fontId="154" fillId="0" borderId="232" xfId="0" applyFont="1" applyBorder="1" applyAlignment="1">
      <alignment horizontal="center" vertical="center"/>
    </xf>
    <xf numFmtId="0" fontId="154" fillId="0" borderId="233" xfId="0" applyFont="1" applyBorder="1" applyAlignment="1">
      <alignment horizontal="center" vertical="center"/>
    </xf>
    <xf numFmtId="0" fontId="154" fillId="0" borderId="234" xfId="0" applyFont="1" applyBorder="1" applyAlignment="1">
      <alignment horizontal="center" vertical="center"/>
    </xf>
    <xf numFmtId="0" fontId="154" fillId="0" borderId="235" xfId="0" applyFont="1" applyBorder="1" applyAlignment="1">
      <alignment horizontal="center" vertical="center"/>
    </xf>
    <xf numFmtId="9" fontId="0" fillId="0" borderId="243" xfId="0" applyNumberFormat="1" applyBorder="1" applyAlignment="1">
      <alignment horizontal="center" vertical="center"/>
    </xf>
    <xf numFmtId="9" fontId="0" fillId="0" borderId="241" xfId="0" applyNumberFormat="1" applyBorder="1" applyAlignment="1">
      <alignment horizontal="center" vertical="center"/>
    </xf>
    <xf numFmtId="9" fontId="0" fillId="0" borderId="242" xfId="0" applyNumberFormat="1" applyBorder="1" applyAlignment="1">
      <alignment horizontal="center" vertical="center"/>
    </xf>
    <xf numFmtId="9" fontId="0" fillId="0" borderId="244" xfId="0" applyNumberFormat="1" applyBorder="1" applyAlignment="1">
      <alignment horizontal="center" vertical="center"/>
    </xf>
    <xf numFmtId="0" fontId="127" fillId="18" borderId="0" xfId="0" applyFont="1" applyFill="1" applyAlignment="1">
      <alignment horizontal="center" vertical="center" wrapText="1"/>
    </xf>
    <xf numFmtId="0" fontId="156" fillId="20" borderId="151" xfId="2" applyFont="1" applyFill="1" applyBorder="1" applyAlignment="1">
      <alignment horizontal="center" vertical="center" wrapText="1"/>
    </xf>
    <xf numFmtId="0" fontId="17" fillId="22" borderId="203" xfId="1" applyFont="1" applyFill="1" applyBorder="1" applyAlignment="1" applyProtection="1">
      <alignment horizontal="center" vertical="center" wrapText="1"/>
    </xf>
    <xf numFmtId="0" fontId="17" fillId="30" borderId="93" xfId="1" applyFont="1" applyFill="1" applyBorder="1" applyAlignment="1" applyProtection="1">
      <alignment horizontal="center" vertical="center" wrapText="1" shrinkToFit="1"/>
    </xf>
    <xf numFmtId="0" fontId="21" fillId="18" borderId="246" xfId="2" applyFont="1" applyFill="1" applyBorder="1" applyAlignment="1">
      <alignment horizontal="center" vertical="center" wrapText="1"/>
    </xf>
    <xf numFmtId="0" fontId="129" fillId="18" borderId="246" xfId="2" applyFont="1" applyFill="1" applyBorder="1" applyAlignment="1">
      <alignment horizontal="center" vertical="center" wrapText="1"/>
    </xf>
    <xf numFmtId="0" fontId="21" fillId="18" borderId="246" xfId="2" applyFont="1" applyFill="1" applyBorder="1" applyAlignment="1">
      <alignment horizontal="left" vertical="center" shrinkToFit="1"/>
    </xf>
    <xf numFmtId="14" fontId="21" fillId="18" borderId="246" xfId="2" applyNumberFormat="1" applyFont="1" applyFill="1" applyBorder="1" applyAlignment="1">
      <alignment horizontal="center" vertical="center"/>
    </xf>
    <xf numFmtId="14" fontId="21" fillId="18" borderId="247" xfId="2" applyNumberFormat="1" applyFont="1" applyFill="1" applyBorder="1" applyAlignment="1">
      <alignment horizontal="center" vertical="center"/>
    </xf>
    <xf numFmtId="0" fontId="90" fillId="13" borderId="154" xfId="2" applyFont="1" applyFill="1" applyBorder="1" applyAlignment="1">
      <alignment vertical="top" wrapText="1"/>
    </xf>
    <xf numFmtId="0" fontId="84" fillId="20" borderId="249" xfId="2" applyFont="1" applyFill="1" applyBorder="1" applyAlignment="1">
      <alignment vertical="top" wrapText="1"/>
    </xf>
    <xf numFmtId="0" fontId="89" fillId="20" borderId="252" xfId="2" applyFont="1" applyFill="1" applyBorder="1" applyAlignment="1">
      <alignment horizontal="center" vertical="center"/>
    </xf>
    <xf numFmtId="14" fontId="88" fillId="20" borderId="252" xfId="2" applyNumberFormat="1" applyFont="1" applyFill="1" applyBorder="1" applyAlignment="1">
      <alignment horizontal="center" vertical="center"/>
    </xf>
    <xf numFmtId="0" fontId="89" fillId="20" borderId="251" xfId="2" applyFont="1" applyFill="1" applyBorder="1" applyAlignment="1">
      <alignment horizontal="center" vertical="center"/>
    </xf>
    <xf numFmtId="14" fontId="88" fillId="20" borderId="251" xfId="2" applyNumberFormat="1" applyFont="1" applyFill="1" applyBorder="1" applyAlignment="1">
      <alignment horizontal="center" vertical="center"/>
    </xf>
    <xf numFmtId="0" fontId="89" fillId="20" borderId="253" xfId="2" applyFont="1" applyFill="1" applyBorder="1" applyAlignment="1">
      <alignment horizontal="center" vertical="center"/>
    </xf>
    <xf numFmtId="14" fontId="88" fillId="20" borderId="253" xfId="2" applyNumberFormat="1" applyFont="1" applyFill="1" applyBorder="1" applyAlignment="1">
      <alignment horizontal="center" vertical="center"/>
    </xf>
    <xf numFmtId="0" fontId="157" fillId="22" borderId="97" xfId="2" applyFont="1" applyFill="1" applyBorder="1" applyAlignment="1">
      <alignment horizontal="center" vertical="center" wrapText="1"/>
    </xf>
    <xf numFmtId="0" fontId="8" fillId="0" borderId="249" xfId="1" applyBorder="1" applyAlignment="1" applyProtection="1">
      <alignment vertical="top" wrapText="1"/>
    </xf>
    <xf numFmtId="0" fontId="8" fillId="0" borderId="250" xfId="1" applyBorder="1" applyAlignment="1" applyProtection="1">
      <alignment vertical="top" wrapText="1"/>
    </xf>
    <xf numFmtId="0" fontId="116" fillId="0" borderId="98" xfId="2" applyFont="1" applyBorder="1" applyAlignment="1">
      <alignment horizontal="left" vertical="top" wrapText="1"/>
    </xf>
    <xf numFmtId="0" fontId="116" fillId="0" borderId="249" xfId="2" applyFont="1" applyBorder="1" applyAlignment="1">
      <alignment vertical="top" wrapText="1"/>
    </xf>
    <xf numFmtId="0" fontId="84" fillId="22" borderId="248" xfId="2" applyFont="1" applyFill="1" applyBorder="1" applyAlignment="1">
      <alignment vertical="top" wrapText="1"/>
    </xf>
    <xf numFmtId="0" fontId="84" fillId="22" borderId="249" xfId="2" applyFont="1" applyFill="1" applyBorder="1" applyAlignment="1">
      <alignment vertical="top" wrapText="1"/>
    </xf>
    <xf numFmtId="0" fontId="116" fillId="0" borderId="0" xfId="1" applyFont="1" applyAlignment="1" applyProtection="1">
      <alignment horizontal="left" vertical="top" wrapText="1"/>
    </xf>
    <xf numFmtId="0" fontId="8" fillId="0" borderId="254" xfId="1" applyBorder="1" applyAlignment="1" applyProtection="1">
      <alignment vertical="center"/>
    </xf>
    <xf numFmtId="0" fontId="8" fillId="0" borderId="110" xfId="1" applyFill="1" applyBorder="1" applyAlignment="1" applyProtection="1">
      <alignment vertical="top" wrapText="1"/>
    </xf>
    <xf numFmtId="0" fontId="17" fillId="20" borderId="255" xfId="2" applyFont="1" applyFill="1" applyBorder="1" applyAlignment="1">
      <alignment horizontal="center" vertical="center" wrapText="1"/>
    </xf>
    <xf numFmtId="0" fontId="84" fillId="20" borderId="79" xfId="2" applyFont="1" applyFill="1" applyBorder="1" applyAlignment="1">
      <alignment horizontal="center" vertical="center"/>
    </xf>
    <xf numFmtId="0" fontId="159" fillId="20" borderId="251" xfId="2" applyFont="1" applyFill="1" applyBorder="1" applyAlignment="1">
      <alignment horizontal="center" vertical="center"/>
    </xf>
    <xf numFmtId="0" fontId="159" fillId="20" borderId="252" xfId="2" applyFont="1" applyFill="1" applyBorder="1" applyAlignment="1">
      <alignment horizontal="center" vertical="center"/>
    </xf>
    <xf numFmtId="0" fontId="68" fillId="20" borderId="129" xfId="0" applyFont="1" applyFill="1" applyBorder="1" applyAlignment="1">
      <alignment vertical="center" wrapText="1"/>
    </xf>
    <xf numFmtId="14" fontId="96" fillId="20" borderId="130" xfId="17" applyNumberFormat="1" applyFont="1" applyFill="1" applyBorder="1" applyAlignment="1">
      <alignment horizontal="center" vertical="center" wrapText="1"/>
    </xf>
    <xf numFmtId="0" fontId="90" fillId="20" borderId="129" xfId="17" applyFont="1" applyFill="1" applyBorder="1" applyAlignment="1">
      <alignment horizontal="center" vertical="center" wrapText="1"/>
    </xf>
    <xf numFmtId="14" fontId="90" fillId="20" borderId="130" xfId="17" applyNumberFormat="1" applyFont="1" applyFill="1" applyBorder="1" applyAlignment="1">
      <alignment horizontal="center" vertical="center"/>
    </xf>
    <xf numFmtId="0" fontId="35" fillId="20" borderId="129" xfId="17" applyFont="1" applyFill="1" applyBorder="1" applyAlignment="1">
      <alignment horizontal="center" vertical="center" wrapText="1"/>
    </xf>
    <xf numFmtId="56" fontId="84" fillId="20" borderId="205" xfId="2" applyNumberFormat="1" applyFont="1" applyFill="1" applyBorder="1" applyAlignment="1">
      <alignment horizontal="center" vertical="center" wrapText="1"/>
    </xf>
    <xf numFmtId="14" fontId="88" fillId="20" borderId="256" xfId="2" applyNumberFormat="1" applyFont="1" applyFill="1" applyBorder="1" applyAlignment="1">
      <alignment horizontal="center" vertical="center"/>
    </xf>
    <xf numFmtId="14" fontId="21" fillId="18" borderId="202" xfId="2" applyNumberFormat="1" applyFont="1" applyFill="1" applyBorder="1" applyAlignment="1">
      <alignment horizontal="center" vertical="center"/>
    </xf>
    <xf numFmtId="0" fontId="12" fillId="40" borderId="0" xfId="2" applyFont="1" applyFill="1" applyAlignment="1">
      <alignment vertical="top" wrapText="1"/>
    </xf>
    <xf numFmtId="0" fontId="30" fillId="40" borderId="0" xfId="2" applyFont="1" applyFill="1" applyAlignment="1">
      <alignment vertical="top" wrapText="1"/>
    </xf>
    <xf numFmtId="0" fontId="8" fillId="40" borderId="0" xfId="1" applyFill="1" applyAlignment="1" applyProtection="1">
      <alignment horizontal="center" vertical="top" wrapText="1"/>
    </xf>
    <xf numFmtId="0" fontId="84" fillId="20" borderId="206" xfId="2" applyFont="1" applyFill="1" applyBorder="1">
      <alignment vertical="center"/>
    </xf>
    <xf numFmtId="14" fontId="84" fillId="2" borderId="203" xfId="2" applyNumberFormat="1" applyFont="1" applyFill="1" applyBorder="1" applyAlignment="1">
      <alignment horizontal="center" vertical="center"/>
    </xf>
    <xf numFmtId="14" fontId="84" fillId="20" borderId="206" xfId="2" applyNumberFormat="1" applyFont="1" applyFill="1" applyBorder="1">
      <alignment vertical="center"/>
    </xf>
    <xf numFmtId="14" fontId="84" fillId="20" borderId="212" xfId="2" applyNumberFormat="1" applyFont="1" applyFill="1" applyBorder="1">
      <alignment vertical="center"/>
    </xf>
    <xf numFmtId="0" fontId="84" fillId="20" borderId="0" xfId="2" applyFont="1" applyFill="1">
      <alignment vertical="center"/>
    </xf>
    <xf numFmtId="0" fontId="8" fillId="0" borderId="249" xfId="1" applyBorder="1" applyAlignment="1" applyProtection="1">
      <alignment horizontal="left" vertical="center" wrapText="1"/>
    </xf>
    <xf numFmtId="0" fontId="68" fillId="18" borderId="129" xfId="0" applyFont="1" applyFill="1" applyBorder="1" applyAlignment="1">
      <alignment horizontal="center" vertical="center" wrapText="1"/>
    </xf>
    <xf numFmtId="0" fontId="68" fillId="20" borderId="0" xfId="0" applyFont="1" applyFill="1" applyAlignment="1">
      <alignment horizontal="center" vertical="center" wrapText="1"/>
    </xf>
    <xf numFmtId="0" fontId="96" fillId="20" borderId="129" xfId="17" applyFont="1" applyFill="1" applyBorder="1" applyAlignment="1">
      <alignment horizontal="center" vertical="center" wrapText="1"/>
    </xf>
    <xf numFmtId="14" fontId="35" fillId="20" borderId="130" xfId="17" applyNumberFormat="1" applyFont="1" applyFill="1" applyBorder="1" applyAlignment="1">
      <alignment horizontal="center" vertical="center"/>
    </xf>
    <xf numFmtId="0" fontId="84" fillId="20" borderId="0" xfId="1" applyFont="1" applyFill="1" applyAlignment="1" applyProtection="1">
      <alignment horizontal="center" vertical="center"/>
    </xf>
    <xf numFmtId="14" fontId="84" fillId="20" borderId="3" xfId="1" applyNumberFormat="1" applyFont="1" applyFill="1" applyBorder="1" applyAlignment="1" applyProtection="1">
      <alignment horizontal="center" vertical="center" shrinkToFit="1"/>
    </xf>
    <xf numFmtId="0" fontId="71" fillId="0" borderId="0" xfId="0" applyFont="1" applyAlignment="1">
      <alignment horizontal="left" vertical="center" wrapText="1"/>
    </xf>
    <xf numFmtId="0" fontId="75" fillId="0" borderId="0" xfId="0" applyFont="1" applyAlignment="1">
      <alignment horizontal="left" vertical="center" wrapText="1"/>
    </xf>
    <xf numFmtId="0" fontId="74" fillId="0" borderId="0" xfId="0" applyFont="1" applyAlignment="1">
      <alignment horizontal="left" vertical="center" wrapText="1"/>
    </xf>
    <xf numFmtId="0" fontId="75" fillId="0" borderId="0" xfId="0" applyFont="1" applyAlignment="1">
      <alignment horizontal="left" vertical="top" wrapText="1"/>
    </xf>
    <xf numFmtId="0" fontId="71" fillId="0" borderId="0" xfId="0" applyFont="1" applyAlignment="1">
      <alignment horizontal="left" vertical="top" wrapText="1"/>
    </xf>
    <xf numFmtId="0" fontId="72" fillId="0" borderId="0" xfId="0" applyFont="1" applyAlignment="1">
      <alignment horizontal="left" vertical="center" wrapText="1"/>
    </xf>
    <xf numFmtId="0" fontId="6" fillId="0" borderId="33" xfId="0" applyFont="1" applyBorder="1" applyAlignment="1">
      <alignment horizontal="left" vertical="center"/>
    </xf>
    <xf numFmtId="0" fontId="6" fillId="0" borderId="0" xfId="0" applyFont="1" applyAlignment="1">
      <alignment horizontal="left" vertical="center"/>
    </xf>
    <xf numFmtId="0" fontId="6" fillId="0" borderId="35" xfId="0" applyFont="1" applyBorder="1" applyAlignment="1">
      <alignment horizontal="left" vertical="center"/>
    </xf>
    <xf numFmtId="0" fontId="100" fillId="5" borderId="0" xfId="0" applyFont="1" applyFill="1" applyAlignment="1">
      <alignment horizontal="left" vertical="center" wrapText="1"/>
    </xf>
    <xf numFmtId="0" fontId="100" fillId="5" borderId="35" xfId="0" applyFont="1" applyFill="1" applyBorder="1" applyAlignment="1">
      <alignment horizontal="left" vertical="center" wrapText="1"/>
    </xf>
    <xf numFmtId="0" fontId="100" fillId="5" borderId="0" xfId="0" applyFont="1" applyFill="1" applyAlignment="1">
      <alignment horizontal="left" vertical="center"/>
    </xf>
    <xf numFmtId="0" fontId="100" fillId="5" borderId="0" xfId="0" applyFont="1" applyFill="1" applyAlignment="1">
      <alignment horizontal="left" vertical="top" wrapText="1"/>
    </xf>
    <xf numFmtId="0" fontId="8" fillId="0" borderId="0" xfId="1" applyAlignment="1" applyProtection="1">
      <alignment horizontal="center" vertical="center" wrapText="1"/>
    </xf>
    <xf numFmtId="0" fontId="48" fillId="18" borderId="27" xfId="17" applyFont="1" applyFill="1" applyBorder="1" applyAlignment="1">
      <alignment horizontal="center" vertical="center"/>
    </xf>
    <xf numFmtId="0" fontId="48" fillId="18" borderId="28" xfId="17" applyFont="1" applyFill="1" applyBorder="1" applyAlignment="1">
      <alignment horizontal="center" vertical="center"/>
    </xf>
    <xf numFmtId="0" fontId="48" fillId="0" borderId="28" xfId="17" applyFont="1" applyBorder="1" applyAlignment="1">
      <alignment horizontal="center" vertical="center"/>
    </xf>
    <xf numFmtId="0" fontId="48" fillId="0" borderId="29" xfId="17" applyFont="1" applyBorder="1" applyAlignment="1">
      <alignment horizontal="center" vertical="center"/>
    </xf>
    <xf numFmtId="0" fontId="1" fillId="0" borderId="36" xfId="17" applyBorder="1" applyAlignment="1">
      <alignment horizontal="center" vertical="center"/>
    </xf>
    <xf numFmtId="0" fontId="1" fillId="0" borderId="37" xfId="17" applyBorder="1" applyAlignment="1">
      <alignment horizontal="center" vertical="center"/>
    </xf>
    <xf numFmtId="0" fontId="1" fillId="0" borderId="38" xfId="17" applyBorder="1" applyAlignment="1">
      <alignment horizontal="center" vertical="center"/>
    </xf>
    <xf numFmtId="0" fontId="36" fillId="0" borderId="39" xfId="17" applyFont="1" applyBorder="1" applyAlignment="1">
      <alignment horizontal="center" vertical="center" wrapText="1"/>
    </xf>
    <xf numFmtId="0" fontId="36" fillId="0" borderId="23" xfId="17" applyFont="1" applyBorder="1" applyAlignment="1">
      <alignment horizontal="center" vertical="center" wrapText="1"/>
    </xf>
    <xf numFmtId="0" fontId="32" fillId="16" borderId="0" xfId="17" applyFont="1" applyFill="1" applyAlignment="1">
      <alignment horizontal="center" vertical="center"/>
    </xf>
    <xf numFmtId="179" fontId="128" fillId="0" borderId="118" xfId="17" applyNumberFormat="1" applyFont="1" applyBorder="1" applyAlignment="1">
      <alignment horizontal="center" vertical="center" shrinkToFit="1"/>
    </xf>
    <xf numFmtId="179" fontId="128" fillId="0" borderId="119" xfId="17" applyNumberFormat="1" applyFont="1" applyBorder="1" applyAlignment="1">
      <alignment horizontal="center" vertical="center" shrinkToFit="1"/>
    </xf>
    <xf numFmtId="0" fontId="46" fillId="0" borderId="40" xfId="17" applyFont="1" applyBorder="1" applyAlignment="1">
      <alignment horizontal="center" vertical="center"/>
    </xf>
    <xf numFmtId="0" fontId="46" fillId="0" borderId="41" xfId="17" applyFont="1" applyBorder="1" applyAlignment="1">
      <alignment horizontal="center" vertical="center"/>
    </xf>
    <xf numFmtId="0" fontId="10" fillId="6" borderId="101" xfId="17" applyFont="1" applyFill="1" applyBorder="1" applyAlignment="1">
      <alignment horizontal="center" vertical="center" wrapText="1"/>
    </xf>
    <xf numFmtId="0" fontId="10" fillId="6" borderId="99" xfId="17" applyFont="1" applyFill="1" applyBorder="1" applyAlignment="1">
      <alignment horizontal="center" vertical="center" wrapText="1"/>
    </xf>
    <xf numFmtId="0" fontId="10" fillId="6" borderId="102" xfId="17" applyFont="1" applyFill="1" applyBorder="1" applyAlignment="1">
      <alignment horizontal="center" vertical="center" wrapText="1"/>
    </xf>
    <xf numFmtId="0" fontId="35" fillId="18" borderId="131" xfId="17" applyFont="1" applyFill="1" applyBorder="1" applyAlignment="1">
      <alignment horizontal="left" vertical="top" wrapText="1"/>
    </xf>
    <xf numFmtId="0" fontId="35" fillId="18" borderId="127" xfId="17" applyFont="1" applyFill="1" applyBorder="1" applyAlignment="1">
      <alignment horizontal="left" vertical="top" wrapText="1"/>
    </xf>
    <xf numFmtId="0" fontId="35" fillId="18" borderId="128" xfId="17" applyFont="1" applyFill="1" applyBorder="1" applyAlignment="1">
      <alignment horizontal="left" vertical="top" wrapText="1"/>
    </xf>
    <xf numFmtId="0" fontId="35" fillId="20" borderId="131" xfId="17" applyFont="1" applyFill="1" applyBorder="1" applyAlignment="1">
      <alignment horizontal="left" vertical="top" wrapText="1"/>
    </xf>
    <xf numFmtId="0" fontId="35" fillId="20" borderId="127" xfId="17" applyFont="1" applyFill="1" applyBorder="1" applyAlignment="1">
      <alignment horizontal="left" vertical="top" wrapText="1"/>
    </xf>
    <xf numFmtId="0" fontId="35" fillId="20" borderId="128" xfId="17" applyFont="1" applyFill="1" applyBorder="1" applyAlignment="1">
      <alignment horizontal="left" vertical="top" wrapText="1"/>
    </xf>
    <xf numFmtId="0" fontId="35" fillId="18" borderId="42" xfId="18" applyFont="1" applyFill="1" applyBorder="1" applyAlignment="1">
      <alignment horizontal="center" vertical="center"/>
    </xf>
    <xf numFmtId="0" fontId="35" fillId="18" borderId="43" xfId="18" applyFont="1" applyFill="1" applyBorder="1" applyAlignment="1">
      <alignment horizontal="center" vertical="center"/>
    </xf>
    <xf numFmtId="0" fontId="11" fillId="0" borderId="123" xfId="17" applyFont="1" applyBorder="1" applyAlignment="1">
      <alignment horizontal="center" vertical="center" wrapText="1"/>
    </xf>
    <xf numFmtId="0" fontId="11" fillId="0" borderId="124" xfId="17" applyFont="1" applyBorder="1" applyAlignment="1">
      <alignment horizontal="center" vertical="center" wrapText="1"/>
    </xf>
    <xf numFmtId="0" fontId="11" fillId="0" borderId="125" xfId="17" applyFont="1" applyBorder="1" applyAlignment="1">
      <alignment horizontal="center" vertical="center" wrapText="1"/>
    </xf>
    <xf numFmtId="0" fontId="53" fillId="18" borderId="67" xfId="17" applyFont="1" applyFill="1" applyBorder="1" applyAlignment="1">
      <alignment horizontal="center" vertical="center"/>
    </xf>
    <xf numFmtId="0" fontId="53" fillId="18" borderId="68" xfId="17" applyFont="1" applyFill="1" applyBorder="1" applyAlignment="1">
      <alignment horizontal="center" vertical="center"/>
    </xf>
    <xf numFmtId="0" fontId="53" fillId="18" borderId="69" xfId="17" applyFont="1" applyFill="1" applyBorder="1" applyAlignment="1">
      <alignment horizontal="center" vertical="center"/>
    </xf>
    <xf numFmtId="0" fontId="35" fillId="20" borderId="210" xfId="17" applyFont="1" applyFill="1" applyBorder="1" applyAlignment="1">
      <alignment horizontal="left" vertical="top" wrapText="1"/>
    </xf>
    <xf numFmtId="0" fontId="35" fillId="20" borderId="208" xfId="17" applyFont="1" applyFill="1" applyBorder="1" applyAlignment="1">
      <alignment horizontal="left" vertical="top" wrapText="1"/>
    </xf>
    <xf numFmtId="0" fontId="35" fillId="20" borderId="209" xfId="17" applyFont="1" applyFill="1" applyBorder="1" applyAlignment="1">
      <alignment horizontal="left" vertical="top" wrapText="1"/>
    </xf>
    <xf numFmtId="0" fontId="104" fillId="18" borderId="207" xfId="17" applyFont="1" applyFill="1" applyBorder="1" applyAlignment="1">
      <alignment horizontal="left" vertical="top" wrapText="1"/>
    </xf>
    <xf numFmtId="0" fontId="104" fillId="18" borderId="208" xfId="17" applyFont="1" applyFill="1" applyBorder="1" applyAlignment="1">
      <alignment horizontal="left" vertical="top" wrapText="1"/>
    </xf>
    <xf numFmtId="0" fontId="104" fillId="18" borderId="209" xfId="17" applyFont="1" applyFill="1" applyBorder="1" applyAlignment="1">
      <alignment horizontal="left" vertical="top" wrapText="1"/>
    </xf>
    <xf numFmtId="0" fontId="12" fillId="18" borderId="131" xfId="17" applyFont="1" applyFill="1" applyBorder="1" applyAlignment="1">
      <alignment horizontal="left" vertical="top" wrapText="1"/>
    </xf>
    <xf numFmtId="0" fontId="12" fillId="18" borderId="127" xfId="17" applyFont="1" applyFill="1" applyBorder="1" applyAlignment="1">
      <alignment horizontal="left" vertical="top" wrapText="1"/>
    </xf>
    <xf numFmtId="0" fontId="12" fillId="18" borderId="128" xfId="17" applyFont="1" applyFill="1" applyBorder="1" applyAlignment="1">
      <alignment horizontal="left" vertical="top" wrapText="1"/>
    </xf>
    <xf numFmtId="0" fontId="35" fillId="18" borderId="136" xfId="17" applyFont="1" applyFill="1" applyBorder="1" applyAlignment="1">
      <alignment horizontal="left" vertical="top" wrapText="1"/>
    </xf>
    <xf numFmtId="0" fontId="35" fillId="18" borderId="129" xfId="17" applyFont="1" applyFill="1" applyBorder="1" applyAlignment="1">
      <alignment horizontal="left" vertical="top" wrapText="1"/>
    </xf>
    <xf numFmtId="0" fontId="90" fillId="18" borderId="131" xfId="17" applyFont="1" applyFill="1" applyBorder="1" applyAlignment="1">
      <alignment horizontal="left" vertical="top" wrapText="1"/>
    </xf>
    <xf numFmtId="0" fontId="90" fillId="18" borderId="127" xfId="17" applyFont="1" applyFill="1" applyBorder="1" applyAlignment="1">
      <alignment horizontal="left" vertical="top" wrapText="1"/>
    </xf>
    <xf numFmtId="0" fontId="90" fillId="18" borderId="128" xfId="17" applyFont="1" applyFill="1" applyBorder="1" applyAlignment="1">
      <alignment horizontal="left" vertical="top" wrapText="1"/>
    </xf>
    <xf numFmtId="0" fontId="104" fillId="18" borderId="210" xfId="17" applyFont="1" applyFill="1" applyBorder="1" applyAlignment="1">
      <alignment horizontal="left" vertical="top" wrapText="1"/>
    </xf>
    <xf numFmtId="0" fontId="48" fillId="18" borderId="208" xfId="17" applyFont="1" applyFill="1" applyBorder="1" applyAlignment="1">
      <alignment horizontal="left" vertical="top" wrapText="1"/>
    </xf>
    <xf numFmtId="0" fontId="48" fillId="18" borderId="209" xfId="17" applyFont="1" applyFill="1" applyBorder="1" applyAlignment="1">
      <alignment horizontal="left" vertical="top" wrapText="1"/>
    </xf>
    <xf numFmtId="0" fontId="12" fillId="18" borderId="131" xfId="2" applyFont="1" applyFill="1" applyBorder="1" applyAlignment="1">
      <alignment horizontal="left" vertical="top" wrapText="1"/>
    </xf>
    <xf numFmtId="0" fontId="12" fillId="18" borderId="127" xfId="2" applyFont="1" applyFill="1" applyBorder="1" applyAlignment="1">
      <alignment horizontal="left" vertical="top" wrapText="1"/>
    </xf>
    <xf numFmtId="0" fontId="12" fillId="18" borderId="128" xfId="2" applyFont="1" applyFill="1" applyBorder="1" applyAlignment="1">
      <alignment horizontal="left" vertical="top" wrapText="1"/>
    </xf>
    <xf numFmtId="0" fontId="12" fillId="20" borderId="131" xfId="2" applyFont="1" applyFill="1" applyBorder="1" applyAlignment="1">
      <alignment horizontal="left" vertical="top" wrapText="1"/>
    </xf>
    <xf numFmtId="0" fontId="12" fillId="20" borderId="127" xfId="2" applyFont="1" applyFill="1" applyBorder="1" applyAlignment="1">
      <alignment horizontal="left" vertical="top" wrapText="1"/>
    </xf>
    <xf numFmtId="0" fontId="12" fillId="20" borderId="128" xfId="2" applyFont="1" applyFill="1" applyBorder="1" applyAlignment="1">
      <alignment horizontal="left" vertical="top" wrapText="1"/>
    </xf>
    <xf numFmtId="0" fontId="58" fillId="11" borderId="147" xfId="17" applyFont="1" applyFill="1" applyBorder="1" applyAlignment="1">
      <alignment horizontal="right" vertical="center" wrapText="1"/>
    </xf>
    <xf numFmtId="0" fontId="59" fillId="11" borderId="147" xfId="0" applyFont="1" applyFill="1" applyBorder="1" applyAlignment="1">
      <alignment horizontal="right" vertical="center"/>
    </xf>
    <xf numFmtId="0" fontId="0" fillId="11" borderId="147" xfId="0" applyFill="1" applyBorder="1" applyAlignment="1">
      <alignment horizontal="right" vertical="center"/>
    </xf>
    <xf numFmtId="180" fontId="58" fillId="11" borderId="147" xfId="17" applyNumberFormat="1" applyFont="1" applyFill="1" applyBorder="1" applyAlignment="1">
      <alignment horizontal="center" vertical="center" wrapText="1"/>
    </xf>
    <xf numFmtId="180" fontId="0" fillId="11" borderId="147" xfId="0" applyNumberFormat="1" applyFill="1" applyBorder="1" applyAlignment="1">
      <alignment horizontal="center" vertical="center" wrapText="1"/>
    </xf>
    <xf numFmtId="0" fontId="60" fillId="12" borderId="148" xfId="17" applyFont="1" applyFill="1" applyBorder="1" applyAlignment="1">
      <alignment horizontal="center" vertical="center" wrapText="1"/>
    </xf>
    <xf numFmtId="0" fontId="61" fillId="12" borderId="148" xfId="0" applyFont="1" applyFill="1" applyBorder="1" applyAlignment="1">
      <alignment horizontal="center" vertical="center"/>
    </xf>
    <xf numFmtId="0" fontId="60" fillId="9" borderId="148" xfId="0" applyFont="1" applyFill="1" applyBorder="1" applyAlignment="1">
      <alignment horizontal="center" vertical="center"/>
    </xf>
    <xf numFmtId="0" fontId="63" fillId="9" borderId="148" xfId="0" applyFont="1" applyFill="1" applyBorder="1" applyAlignment="1">
      <alignment horizontal="center" vertical="center"/>
    </xf>
    <xf numFmtId="0" fontId="65" fillId="17" borderId="53" xfId="16" applyFont="1" applyFill="1" applyBorder="1" applyAlignment="1">
      <alignment horizontal="center" vertical="center"/>
    </xf>
    <xf numFmtId="0" fontId="65" fillId="17" borderId="58" xfId="16" applyFont="1" applyFill="1" applyBorder="1" applyAlignment="1">
      <alignment horizontal="center" vertical="center"/>
    </xf>
    <xf numFmtId="0" fontId="65" fillId="17" borderId="60" xfId="16" applyFont="1" applyFill="1" applyBorder="1" applyAlignment="1">
      <alignment horizontal="center" vertical="center"/>
    </xf>
    <xf numFmtId="0" fontId="66" fillId="2" borderId="54" xfId="16" applyFont="1" applyFill="1" applyBorder="1" applyAlignment="1">
      <alignment vertical="center" wrapText="1"/>
    </xf>
    <xf numFmtId="0" fontId="66" fillId="2" borderId="55" xfId="16" applyFont="1" applyFill="1" applyBorder="1" applyAlignment="1">
      <alignment vertical="center" wrapText="1"/>
    </xf>
    <xf numFmtId="0" fontId="66" fillId="2" borderId="56" xfId="16" applyFont="1" applyFill="1" applyBorder="1" applyAlignment="1">
      <alignment vertical="center" wrapText="1"/>
    </xf>
    <xf numFmtId="0" fontId="66" fillId="2" borderId="48" xfId="16" applyFont="1" applyFill="1" applyBorder="1" applyAlignment="1">
      <alignment vertical="center" wrapText="1"/>
    </xf>
    <xf numFmtId="0" fontId="66" fillId="2" borderId="0" xfId="16" applyFont="1" applyFill="1" applyAlignment="1">
      <alignment vertical="center" wrapText="1"/>
    </xf>
    <xf numFmtId="0" fontId="66" fillId="2" borderId="49" xfId="16" applyFont="1" applyFill="1" applyBorder="1" applyAlignment="1">
      <alignment vertical="center" wrapText="1"/>
    </xf>
    <xf numFmtId="0" fontId="66" fillId="2" borderId="61" xfId="16" applyFont="1" applyFill="1" applyBorder="1" applyAlignment="1">
      <alignment vertical="center" wrapText="1"/>
    </xf>
    <xf numFmtId="0" fontId="66" fillId="2" borderId="62" xfId="16" applyFont="1" applyFill="1" applyBorder="1" applyAlignment="1">
      <alignment vertical="center" wrapText="1"/>
    </xf>
    <xf numFmtId="0" fontId="66" fillId="2" borderId="63" xfId="16" applyFont="1" applyFill="1" applyBorder="1" applyAlignment="1">
      <alignment vertical="center" wrapText="1"/>
    </xf>
    <xf numFmtId="0" fontId="66" fillId="2" borderId="54" xfId="16" applyFont="1" applyFill="1" applyBorder="1" applyAlignment="1">
      <alignment horizontal="left" vertical="center" wrapText="1"/>
    </xf>
    <xf numFmtId="0" fontId="66" fillId="2" borderId="55" xfId="16" applyFont="1" applyFill="1" applyBorder="1" applyAlignment="1">
      <alignment horizontal="left" vertical="center" wrapText="1"/>
    </xf>
    <xf numFmtId="0" fontId="66" fillId="2" borderId="57" xfId="16" applyFont="1" applyFill="1" applyBorder="1" applyAlignment="1">
      <alignment horizontal="left" vertical="center" wrapText="1"/>
    </xf>
    <xf numFmtId="0" fontId="66" fillId="2" borderId="48" xfId="16" applyFont="1" applyFill="1" applyBorder="1" applyAlignment="1">
      <alignment horizontal="left" vertical="center" wrapText="1"/>
    </xf>
    <xf numFmtId="0" fontId="66" fillId="2" borderId="0" xfId="16" applyFont="1" applyFill="1" applyAlignment="1">
      <alignment horizontal="left" vertical="center" wrapText="1"/>
    </xf>
    <xf numFmtId="0" fontId="66" fillId="2" borderId="59" xfId="16" applyFont="1" applyFill="1" applyBorder="1" applyAlignment="1">
      <alignment horizontal="left" vertical="center" wrapText="1"/>
    </xf>
    <xf numFmtId="0" fontId="66" fillId="2" borderId="61" xfId="16" applyFont="1" applyFill="1" applyBorder="1" applyAlignment="1">
      <alignment horizontal="left" vertical="center" wrapText="1"/>
    </xf>
    <xf numFmtId="0" fontId="66" fillId="2" borderId="62" xfId="16" applyFont="1" applyFill="1" applyBorder="1" applyAlignment="1">
      <alignment horizontal="left" vertical="center" wrapText="1"/>
    </xf>
    <xf numFmtId="0" fontId="66" fillId="2" borderId="64" xfId="16" applyFont="1" applyFill="1" applyBorder="1" applyAlignment="1">
      <alignment horizontal="left" vertical="center" wrapText="1"/>
    </xf>
    <xf numFmtId="0" fontId="7" fillId="5" borderId="18" xfId="17" applyFont="1" applyFill="1" applyBorder="1" applyAlignment="1">
      <alignment horizontal="center" vertical="center" wrapText="1"/>
    </xf>
    <xf numFmtId="0" fontId="58" fillId="24" borderId="141" xfId="17" applyFont="1" applyFill="1" applyBorder="1" applyAlignment="1">
      <alignment horizontal="center" vertical="center" wrapText="1"/>
    </xf>
    <xf numFmtId="0" fontId="56" fillId="15" borderId="141" xfId="17" applyFont="1" applyFill="1" applyBorder="1" applyAlignment="1">
      <alignment horizontal="center" vertical="center" wrapText="1"/>
    </xf>
    <xf numFmtId="0" fontId="0" fillId="15" borderId="141" xfId="0" applyFill="1" applyBorder="1" applyAlignment="1">
      <alignment horizontal="center" vertical="center" wrapText="1"/>
    </xf>
    <xf numFmtId="180" fontId="58" fillId="3" borderId="143" xfId="17" applyNumberFormat="1" applyFont="1" applyFill="1" applyBorder="1" applyAlignment="1">
      <alignment horizontal="center" vertical="center" wrapText="1"/>
    </xf>
    <xf numFmtId="180" fontId="58" fillId="3" borderId="145" xfId="17" applyNumberFormat="1" applyFont="1" applyFill="1" applyBorder="1" applyAlignment="1">
      <alignment horizontal="center" vertical="center" wrapText="1"/>
    </xf>
    <xf numFmtId="0" fontId="66" fillId="3" borderId="143" xfId="17" applyFont="1" applyFill="1" applyBorder="1" applyAlignment="1">
      <alignment horizontal="center" vertical="center" wrapText="1"/>
    </xf>
    <xf numFmtId="0" fontId="66" fillId="3" borderId="144" xfId="17" applyFont="1" applyFill="1" applyBorder="1" applyAlignment="1">
      <alignment horizontal="center" vertical="center" wrapText="1"/>
    </xf>
    <xf numFmtId="0" fontId="66" fillId="3" borderId="145" xfId="17" applyFont="1" applyFill="1" applyBorder="1" applyAlignment="1">
      <alignment horizontal="center" vertical="center" wrapText="1"/>
    </xf>
    <xf numFmtId="0" fontId="41" fillId="18" borderId="0" xfId="17" applyFont="1" applyFill="1" applyAlignment="1">
      <alignment horizontal="left" vertical="center"/>
    </xf>
    <xf numFmtId="0" fontId="92" fillId="18" borderId="131" xfId="2" applyFont="1" applyFill="1" applyBorder="1" applyAlignment="1">
      <alignment horizontal="left" vertical="top" wrapText="1"/>
    </xf>
    <xf numFmtId="0" fontId="92" fillId="18" borderId="127" xfId="2" applyFont="1" applyFill="1" applyBorder="1" applyAlignment="1">
      <alignment horizontal="left" vertical="top" wrapText="1"/>
    </xf>
    <xf numFmtId="0" fontId="92" fillId="18" borderId="128" xfId="2" applyFont="1" applyFill="1" applyBorder="1" applyAlignment="1">
      <alignment horizontal="left" vertical="top" wrapText="1"/>
    </xf>
    <xf numFmtId="14" fontId="84" fillId="20" borderId="86" xfId="1" applyNumberFormat="1" applyFont="1" applyFill="1" applyBorder="1" applyAlignment="1" applyProtection="1">
      <alignment horizontal="center" vertical="center" shrinkToFit="1"/>
    </xf>
    <xf numFmtId="14" fontId="84" fillId="20" borderId="1" xfId="1" applyNumberFormat="1" applyFont="1" applyFill="1" applyBorder="1" applyAlignment="1" applyProtection="1">
      <alignment horizontal="center" vertical="center" shrinkToFit="1"/>
    </xf>
    <xf numFmtId="14" fontId="84" fillId="20" borderId="75" xfId="1" applyNumberFormat="1" applyFont="1" applyFill="1" applyBorder="1" applyAlignment="1" applyProtection="1">
      <alignment horizontal="center" vertical="center" shrinkToFit="1"/>
    </xf>
    <xf numFmtId="14" fontId="84" fillId="20" borderId="218" xfId="1" applyNumberFormat="1" applyFont="1" applyFill="1" applyBorder="1" applyAlignment="1" applyProtection="1">
      <alignment horizontal="center" vertical="center" shrinkToFit="1"/>
    </xf>
    <xf numFmtId="14" fontId="84" fillId="20" borderId="219" xfId="1" applyNumberFormat="1" applyFont="1" applyFill="1" applyBorder="1" applyAlignment="1" applyProtection="1">
      <alignment horizontal="center" vertical="center" shrinkToFit="1"/>
    </xf>
    <xf numFmtId="14" fontId="84" fillId="20" borderId="218" xfId="1" applyNumberFormat="1" applyFont="1" applyFill="1" applyBorder="1" applyAlignment="1" applyProtection="1">
      <alignment horizontal="center" vertical="center" wrapText="1"/>
    </xf>
    <xf numFmtId="14" fontId="84" fillId="20" borderId="219" xfId="1" applyNumberFormat="1" applyFont="1" applyFill="1" applyBorder="1" applyAlignment="1" applyProtection="1">
      <alignment horizontal="center" vertical="center" wrapText="1"/>
    </xf>
    <xf numFmtId="14" fontId="84" fillId="20" borderId="218" xfId="2" applyNumberFormat="1" applyFont="1" applyFill="1" applyBorder="1" applyAlignment="1">
      <alignment horizontal="center" vertical="center" wrapText="1" shrinkToFit="1"/>
    </xf>
    <xf numFmtId="14" fontId="84" fillId="20" borderId="219" xfId="2" applyNumberFormat="1" applyFont="1" applyFill="1" applyBorder="1" applyAlignment="1">
      <alignment horizontal="center" vertical="center" wrapText="1" shrinkToFit="1"/>
    </xf>
    <xf numFmtId="14" fontId="84" fillId="20" borderId="84" xfId="1" applyNumberFormat="1" applyFont="1" applyFill="1" applyBorder="1" applyAlignment="1" applyProtection="1">
      <alignment horizontal="center" vertical="center" wrapText="1"/>
    </xf>
    <xf numFmtId="14" fontId="84" fillId="20" borderId="105" xfId="1" applyNumberFormat="1" applyFont="1" applyFill="1" applyBorder="1" applyAlignment="1" applyProtection="1">
      <alignment horizontal="center" vertical="center" wrapText="1"/>
    </xf>
    <xf numFmtId="14" fontId="84" fillId="20" borderId="86" xfId="2" applyNumberFormat="1" applyFont="1" applyFill="1" applyBorder="1" applyAlignment="1">
      <alignment horizontal="center" vertical="center" wrapText="1" shrinkToFit="1"/>
    </xf>
    <xf numFmtId="14" fontId="84" fillId="20" borderId="1" xfId="2" applyNumberFormat="1" applyFont="1" applyFill="1" applyBorder="1" applyAlignment="1">
      <alignment horizontal="center" vertical="center" wrapText="1" shrinkToFit="1"/>
    </xf>
    <xf numFmtId="14" fontId="84" fillId="20" borderId="86" xfId="2" applyNumberFormat="1" applyFont="1" applyFill="1" applyBorder="1" applyAlignment="1">
      <alignment horizontal="center" vertical="center" shrinkToFit="1"/>
    </xf>
    <xf numFmtId="14" fontId="84" fillId="20" borderId="1" xfId="2" applyNumberFormat="1" applyFont="1" applyFill="1" applyBorder="1" applyAlignment="1">
      <alignment horizontal="center" vertical="center" shrinkToFit="1"/>
    </xf>
    <xf numFmtId="14" fontId="84" fillId="20" borderId="75" xfId="2" applyNumberFormat="1" applyFont="1" applyFill="1" applyBorder="1" applyAlignment="1">
      <alignment horizontal="center" vertical="center" shrinkToFit="1"/>
    </xf>
    <xf numFmtId="14" fontId="84" fillId="20" borderId="1" xfId="1" applyNumberFormat="1" applyFont="1" applyFill="1" applyBorder="1" applyAlignment="1" applyProtection="1">
      <alignment horizontal="center" vertical="center" wrapText="1" shrinkToFit="1"/>
    </xf>
    <xf numFmtId="14" fontId="84" fillId="20" borderId="75" xfId="1" applyNumberFormat="1" applyFont="1" applyFill="1" applyBorder="1" applyAlignment="1" applyProtection="1">
      <alignment horizontal="center" vertical="center" wrapText="1" shrinkToFit="1"/>
    </xf>
    <xf numFmtId="0" fontId="148" fillId="18" borderId="181" xfId="2" applyFont="1" applyFill="1" applyBorder="1" applyAlignment="1">
      <alignment horizontal="center" vertical="center" wrapText="1"/>
    </xf>
    <xf numFmtId="0" fontId="148" fillId="18" borderId="182" xfId="2" applyFont="1" applyFill="1" applyBorder="1" applyAlignment="1">
      <alignment horizontal="center" vertical="center" wrapText="1"/>
    </xf>
    <xf numFmtId="0" fontId="148" fillId="18" borderId="183" xfId="2" applyFont="1" applyFill="1" applyBorder="1" applyAlignment="1">
      <alignment horizontal="center" vertical="center" wrapText="1"/>
    </xf>
    <xf numFmtId="0" fontId="6" fillId="5" borderId="163" xfId="2" applyFill="1" applyBorder="1">
      <alignment vertical="center"/>
    </xf>
    <xf numFmtId="0" fontId="6" fillId="5" borderId="164" xfId="2" applyFill="1" applyBorder="1">
      <alignment vertical="center"/>
    </xf>
    <xf numFmtId="0" fontId="6" fillId="5" borderId="165" xfId="2" applyFill="1" applyBorder="1">
      <alignment vertical="center"/>
    </xf>
    <xf numFmtId="0" fontId="20" fillId="5" borderId="44" xfId="2" applyFont="1" applyFill="1" applyBorder="1" applyAlignment="1">
      <alignment horizontal="center" vertical="top" wrapText="1"/>
    </xf>
    <xf numFmtId="0" fontId="20" fillId="5" borderId="41" xfId="2" applyFont="1" applyFill="1" applyBorder="1" applyAlignment="1">
      <alignment horizontal="center" vertical="top" wrapText="1"/>
    </xf>
    <xf numFmtId="0" fontId="20" fillId="5" borderId="45" xfId="2" applyFont="1" applyFill="1" applyBorder="1" applyAlignment="1">
      <alignment horizontal="center" vertical="top" wrapText="1"/>
    </xf>
    <xf numFmtId="0" fontId="20" fillId="5" borderId="46" xfId="2" applyFont="1" applyFill="1" applyBorder="1" applyAlignment="1">
      <alignment horizontal="center" vertical="top" wrapText="1"/>
    </xf>
    <xf numFmtId="0" fontId="20" fillId="5" borderId="47" xfId="2" applyFont="1" applyFill="1" applyBorder="1" applyAlignment="1">
      <alignment horizontal="center" vertical="top" wrapText="1"/>
    </xf>
    <xf numFmtId="0" fontId="1" fillId="5" borderId="6" xfId="2" applyFont="1" applyFill="1" applyBorder="1" applyAlignment="1">
      <alignment vertical="top" wrapText="1"/>
    </xf>
    <xf numFmtId="0" fontId="6" fillId="5" borderId="0" xfId="2" applyFill="1" applyAlignment="1">
      <alignment vertical="top" wrapText="1"/>
    </xf>
    <xf numFmtId="0" fontId="6" fillId="5" borderId="7" xfId="2" applyFill="1" applyBorder="1" applyAlignment="1">
      <alignment vertical="top" wrapText="1"/>
    </xf>
    <xf numFmtId="0" fontId="150" fillId="22" borderId="179" xfId="2" applyFont="1" applyFill="1" applyBorder="1" applyAlignment="1">
      <alignment horizontal="center" vertical="center" shrinkToFit="1"/>
    </xf>
    <xf numFmtId="0" fontId="150" fillId="22" borderId="168" xfId="2" applyFont="1" applyFill="1" applyBorder="1" applyAlignment="1">
      <alignment horizontal="center" vertical="center" shrinkToFit="1"/>
    </xf>
    <xf numFmtId="0" fontId="78" fillId="5" borderId="176" xfId="2" applyFont="1" applyFill="1" applyBorder="1" applyAlignment="1">
      <alignment horizontal="center" vertical="center"/>
    </xf>
    <xf numFmtId="0" fontId="78" fillId="5" borderId="177" xfId="2" applyFont="1" applyFill="1" applyBorder="1" applyAlignment="1">
      <alignment horizontal="center" vertical="center"/>
    </xf>
    <xf numFmtId="0" fontId="78" fillId="5" borderId="178" xfId="2" applyFont="1" applyFill="1" applyBorder="1" applyAlignment="1">
      <alignment horizontal="center" vertical="center"/>
    </xf>
    <xf numFmtId="0" fontId="6" fillId="0" borderId="0" xfId="2" applyAlignment="1">
      <alignment horizontal="center" vertical="center" wrapText="1"/>
    </xf>
    <xf numFmtId="0" fontId="78" fillId="32" borderId="0" xfId="2" applyFont="1" applyFill="1" applyAlignment="1">
      <alignment horizontal="left" vertical="center" wrapText="1"/>
    </xf>
    <xf numFmtId="0" fontId="78" fillId="32" borderId="0" xfId="2" applyFont="1" applyFill="1" applyAlignment="1">
      <alignment horizontal="left" vertical="center"/>
    </xf>
    <xf numFmtId="0" fontId="1" fillId="14" borderId="158" xfId="2" applyFont="1" applyFill="1" applyBorder="1" applyAlignment="1">
      <alignment vertical="top" wrapText="1"/>
    </xf>
    <xf numFmtId="0" fontId="6" fillId="0" borderId="153" xfId="2" applyBorder="1" applyAlignment="1">
      <alignment vertical="top" wrapText="1"/>
    </xf>
    <xf numFmtId="0" fontId="129" fillId="0" borderId="0" xfId="1" applyFont="1" applyAlignment="1" applyProtection="1">
      <alignment vertical="center"/>
    </xf>
    <xf numFmtId="0" fontId="6" fillId="0" borderId="0" xfId="2">
      <alignment vertical="center"/>
    </xf>
    <xf numFmtId="0" fontId="6" fillId="23" borderId="155" xfId="2" applyFill="1" applyBorder="1" applyAlignment="1">
      <alignment horizontal="left" vertical="top" wrapText="1"/>
    </xf>
    <xf numFmtId="0" fontId="6" fillId="23" borderId="66" xfId="2" applyFill="1" applyBorder="1" applyAlignment="1">
      <alignment horizontal="left" vertical="top" wrapText="1"/>
    </xf>
    <xf numFmtId="0" fontId="6" fillId="23" borderId="77" xfId="2" applyFill="1" applyBorder="1" applyAlignment="1">
      <alignment horizontal="left" vertical="top" wrapText="1"/>
    </xf>
    <xf numFmtId="0" fontId="1" fillId="27" borderId="155" xfId="2" applyFont="1" applyFill="1" applyBorder="1" applyAlignment="1">
      <alignment horizontal="left" vertical="top" wrapText="1"/>
    </xf>
    <xf numFmtId="0" fontId="1" fillId="27" borderId="154" xfId="2" applyFont="1" applyFill="1" applyBorder="1" applyAlignment="1">
      <alignment horizontal="left" vertical="top" wrapText="1"/>
    </xf>
    <xf numFmtId="0" fontId="8" fillId="27" borderId="66" xfId="1" applyFill="1" applyBorder="1" applyAlignment="1" applyProtection="1">
      <alignment horizontal="left" vertical="top"/>
    </xf>
    <xf numFmtId="0" fontId="6" fillId="27" borderId="76" xfId="2" applyFill="1" applyBorder="1" applyAlignment="1">
      <alignment horizontal="left" vertical="top"/>
    </xf>
    <xf numFmtId="0" fontId="6" fillId="2" borderId="156" xfId="2" applyFill="1" applyBorder="1" applyAlignment="1">
      <alignment vertical="top" wrapText="1"/>
    </xf>
    <xf numFmtId="0" fontId="14" fillId="2" borderId="153" xfId="0" applyFont="1" applyFill="1" applyBorder="1" applyAlignment="1">
      <alignment vertical="top" wrapText="1"/>
    </xf>
    <xf numFmtId="0" fontId="1" fillId="2" borderId="156" xfId="2" applyFont="1" applyFill="1" applyBorder="1" applyAlignment="1">
      <alignment horizontal="left" vertical="top" wrapText="1"/>
    </xf>
    <xf numFmtId="0" fontId="1" fillId="2" borderId="153" xfId="2" applyFont="1" applyFill="1" applyBorder="1" applyAlignment="1">
      <alignment horizontal="left" vertical="top" wrapText="1"/>
    </xf>
    <xf numFmtId="0" fontId="24" fillId="18" borderId="0" xfId="19" applyFont="1" applyFill="1" applyAlignment="1">
      <alignment vertical="center" wrapText="1"/>
    </xf>
    <xf numFmtId="0" fontId="68" fillId="22" borderId="227" xfId="0" applyFont="1" applyFill="1" applyBorder="1" applyAlignment="1">
      <alignment horizontal="center" vertical="center"/>
    </xf>
    <xf numFmtId="0" fontId="68" fillId="22" borderId="79" xfId="0" applyFont="1" applyFill="1" applyBorder="1" applyAlignment="1">
      <alignment horizontal="center" vertical="center"/>
    </xf>
    <xf numFmtId="0" fontId="68" fillId="28" borderId="227" xfId="0" applyFont="1" applyFill="1" applyBorder="1" applyAlignment="1">
      <alignment horizontal="center" vertical="center"/>
    </xf>
    <xf numFmtId="0" fontId="68" fillId="28" borderId="79" xfId="0" applyFont="1" applyFill="1" applyBorder="1" applyAlignment="1">
      <alignment horizontal="center" vertical="center"/>
    </xf>
    <xf numFmtId="0" fontId="68" fillId="28" borderId="80" xfId="0" applyFont="1" applyFill="1" applyBorder="1" applyAlignment="1">
      <alignment horizontal="center" vertical="center"/>
    </xf>
    <xf numFmtId="0" fontId="68" fillId="37" borderId="228" xfId="0" applyFont="1" applyFill="1" applyBorder="1" applyAlignment="1">
      <alignment horizontal="center" vertical="center"/>
    </xf>
    <xf numFmtId="0" fontId="68" fillId="37" borderId="229" xfId="0" applyFont="1" applyFill="1" applyBorder="1" applyAlignment="1">
      <alignment horizontal="center" vertical="center"/>
    </xf>
    <xf numFmtId="0" fontId="68" fillId="22" borderId="228" xfId="0" applyFont="1" applyFill="1" applyBorder="1" applyAlignment="1">
      <alignment horizontal="center" vertical="center"/>
    </xf>
    <xf numFmtId="0" fontId="68" fillId="22" borderId="230" xfId="0" applyFont="1" applyFill="1" applyBorder="1" applyAlignment="1">
      <alignment horizontal="center" vertical="center"/>
    </xf>
    <xf numFmtId="0" fontId="68" fillId="22" borderId="231" xfId="0" applyFont="1" applyFill="1" applyBorder="1" applyAlignment="1">
      <alignment horizontal="center" vertical="center"/>
    </xf>
    <xf numFmtId="0" fontId="68" fillId="28" borderId="228" xfId="0" applyFont="1" applyFill="1" applyBorder="1" applyAlignment="1">
      <alignment horizontal="center" vertical="center"/>
    </xf>
    <xf numFmtId="0" fontId="68" fillId="28" borderId="230" xfId="0" applyFont="1" applyFill="1" applyBorder="1" applyAlignment="1">
      <alignment horizontal="center" vertical="center"/>
    </xf>
    <xf numFmtId="0" fontId="68" fillId="28" borderId="229" xfId="0" applyFont="1" applyFill="1" applyBorder="1" applyAlignment="1">
      <alignment horizontal="center" vertical="center"/>
    </xf>
    <xf numFmtId="178" fontId="84" fillId="3" borderId="204" xfId="2" applyNumberFormat="1" applyFont="1" applyFill="1" applyBorder="1" applyAlignment="1">
      <alignment horizontal="center" vertical="center"/>
    </xf>
    <xf numFmtId="178" fontId="84" fillId="3" borderId="205" xfId="0" applyNumberFormat="1" applyFont="1" applyFill="1" applyBorder="1" applyAlignment="1">
      <alignment horizontal="center" vertical="center"/>
    </xf>
    <xf numFmtId="178" fontId="84" fillId="3" borderId="205" xfId="2" applyNumberFormat="1" applyFont="1" applyFill="1" applyBorder="1" applyAlignment="1">
      <alignment horizontal="center" vertical="center"/>
    </xf>
    <xf numFmtId="178" fontId="84" fillId="3" borderId="206" xfId="0" applyNumberFormat="1" applyFont="1" applyFill="1" applyBorder="1" applyAlignment="1">
      <alignment horizontal="center" vertical="center"/>
    </xf>
    <xf numFmtId="0" fontId="26" fillId="20" borderId="197" xfId="2" applyFont="1" applyFill="1" applyBorder="1" applyAlignment="1">
      <alignment horizontal="center" vertical="center" shrinkToFit="1"/>
    </xf>
    <xf numFmtId="0" fontId="17" fillId="20" borderId="198" xfId="2" applyFont="1" applyFill="1" applyBorder="1" applyAlignment="1">
      <alignment horizontal="center" vertical="center" shrinkToFit="1"/>
    </xf>
    <xf numFmtId="0" fontId="17" fillId="20" borderId="199" xfId="2" applyFont="1" applyFill="1" applyBorder="1" applyAlignment="1">
      <alignment horizontal="center" vertical="center" shrinkToFit="1"/>
    </xf>
    <xf numFmtId="0" fontId="110" fillId="18" borderId="197" xfId="2" applyFont="1" applyFill="1" applyBorder="1" applyAlignment="1">
      <alignment horizontal="center" vertical="center" wrapText="1" shrinkToFit="1"/>
    </xf>
    <xf numFmtId="0" fontId="30" fillId="18" borderId="198" xfId="2" applyFont="1" applyFill="1" applyBorder="1" applyAlignment="1">
      <alignment horizontal="center" vertical="center" shrinkToFit="1"/>
    </xf>
    <xf numFmtId="0" fontId="30" fillId="18" borderId="199" xfId="2" applyFont="1" applyFill="1" applyBorder="1" applyAlignment="1">
      <alignment horizontal="center" vertical="center" shrinkToFit="1"/>
    </xf>
    <xf numFmtId="0" fontId="110" fillId="28" borderId="197" xfId="2" applyFont="1" applyFill="1" applyBorder="1" applyAlignment="1">
      <alignment horizontal="center" vertical="center" wrapText="1" shrinkToFit="1"/>
    </xf>
    <xf numFmtId="0" fontId="17" fillId="28" borderId="198" xfId="2" applyFont="1" applyFill="1" applyBorder="1" applyAlignment="1">
      <alignment horizontal="center" vertical="center" shrinkToFit="1"/>
    </xf>
    <xf numFmtId="0" fontId="17" fillId="28" borderId="199" xfId="2" applyFont="1" applyFill="1" applyBorder="1" applyAlignment="1">
      <alignment horizontal="center" vertical="center" shrinkToFit="1"/>
    </xf>
    <xf numFmtId="0" fontId="118" fillId="28" borderId="120" xfId="1" applyFont="1" applyFill="1" applyBorder="1" applyAlignment="1" applyProtection="1">
      <alignment horizontal="left" vertical="top" wrapText="1"/>
    </xf>
    <xf numFmtId="0" fontId="118" fillId="28" borderId="189" xfId="1" applyFont="1" applyFill="1" applyBorder="1" applyAlignment="1" applyProtection="1">
      <alignment horizontal="left" vertical="top" wrapText="1"/>
    </xf>
    <xf numFmtId="0" fontId="118" fillId="28" borderId="200" xfId="1" applyFont="1" applyFill="1" applyBorder="1" applyAlignment="1" applyProtection="1">
      <alignment horizontal="left" vertical="top" wrapText="1"/>
    </xf>
    <xf numFmtId="0" fontId="116" fillId="18" borderId="189" xfId="1" applyFont="1" applyFill="1" applyBorder="1" applyAlignment="1" applyProtection="1">
      <alignment horizontal="left" vertical="top" wrapText="1"/>
    </xf>
    <xf numFmtId="0" fontId="116" fillId="18" borderId="200" xfId="1" applyFont="1" applyFill="1" applyBorder="1" applyAlignment="1" applyProtection="1">
      <alignment horizontal="left" vertical="top" wrapText="1"/>
    </xf>
    <xf numFmtId="0" fontId="17" fillId="18" borderId="180" xfId="1" applyFont="1" applyFill="1" applyBorder="1" applyAlignment="1" applyProtection="1">
      <alignment horizontal="center" vertical="center" wrapText="1" shrinkToFit="1"/>
    </xf>
    <xf numFmtId="0" fontId="17" fillId="18" borderId="182" xfId="2" applyFont="1" applyFill="1" applyBorder="1" applyAlignment="1">
      <alignment horizontal="center" vertical="center" wrapText="1" shrinkToFit="1"/>
    </xf>
    <xf numFmtId="0" fontId="17" fillId="18" borderId="183" xfId="2" applyFont="1" applyFill="1" applyBorder="1" applyAlignment="1">
      <alignment horizontal="center" vertical="center" wrapText="1" shrinkToFit="1"/>
    </xf>
    <xf numFmtId="0" fontId="118" fillId="18" borderId="227" xfId="2" applyFont="1" applyFill="1" applyBorder="1" applyAlignment="1">
      <alignment horizontal="left" vertical="top" wrapText="1" shrinkToFit="1"/>
    </xf>
    <xf numFmtId="0" fontId="118" fillId="18" borderId="79" xfId="2" applyFont="1" applyFill="1" applyBorder="1" applyAlignment="1">
      <alignment horizontal="left" vertical="top" wrapText="1" shrinkToFit="1"/>
    </xf>
    <xf numFmtId="0" fontId="118" fillId="18" borderId="80"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8" fillId="0" borderId="79" xfId="1" applyBorder="1" applyAlignment="1" applyProtection="1">
      <alignment vertical="center" wrapText="1"/>
    </xf>
    <xf numFmtId="0" fontId="10" fillId="0" borderId="79" xfId="2" applyFont="1" applyBorder="1">
      <alignment vertical="center"/>
    </xf>
    <xf numFmtId="0" fontId="151" fillId="39" borderId="180" xfId="2" applyFont="1" applyFill="1" applyBorder="1" applyAlignment="1">
      <alignment horizontal="center" vertical="center" wrapText="1" shrinkToFit="1"/>
    </xf>
    <xf numFmtId="0" fontId="26" fillId="39" borderId="182" xfId="2" applyFont="1" applyFill="1" applyBorder="1" applyAlignment="1">
      <alignment horizontal="center" vertical="center" wrapText="1" shrinkToFit="1"/>
    </xf>
    <xf numFmtId="0" fontId="26" fillId="39" borderId="183" xfId="2" applyFont="1" applyFill="1" applyBorder="1" applyAlignment="1">
      <alignment horizontal="center" vertical="center" wrapText="1" shrinkToFit="1"/>
    </xf>
    <xf numFmtId="0" fontId="33" fillId="39" borderId="190" xfId="1" applyFont="1" applyFill="1" applyBorder="1" applyAlignment="1" applyProtection="1">
      <alignment horizontal="left" vertical="top" wrapText="1" shrinkToFit="1"/>
    </xf>
    <xf numFmtId="0" fontId="149" fillId="39" borderId="79" xfId="2" applyFont="1" applyFill="1" applyBorder="1" applyAlignment="1">
      <alignment horizontal="left" vertical="top" wrapText="1" shrinkToFit="1"/>
    </xf>
    <xf numFmtId="0" fontId="149" fillId="39" borderId="80" xfId="2" applyFont="1" applyFill="1" applyBorder="1" applyAlignment="1">
      <alignment horizontal="left" vertical="top" wrapText="1" shrinkToFit="1"/>
    </xf>
    <xf numFmtId="0" fontId="116" fillId="18" borderId="117" xfId="1" applyFont="1" applyFill="1" applyBorder="1" applyAlignment="1" applyProtection="1">
      <alignment vertical="top" wrapText="1"/>
    </xf>
    <xf numFmtId="0" fontId="19" fillId="18" borderId="195" xfId="2" applyFont="1" applyFill="1" applyBorder="1" applyAlignment="1">
      <alignment vertical="top" wrapText="1"/>
    </xf>
    <xf numFmtId="0" fontId="19" fillId="18" borderId="201" xfId="2" applyFont="1" applyFill="1" applyBorder="1" applyAlignment="1">
      <alignment vertical="top" wrapText="1"/>
    </xf>
    <xf numFmtId="0" fontId="17" fillId="18" borderId="198" xfId="2" applyFont="1" applyFill="1" applyBorder="1" applyAlignment="1">
      <alignment horizontal="center" vertical="center" shrinkToFit="1"/>
    </xf>
    <xf numFmtId="0" fontId="17" fillId="18" borderId="199" xfId="2" applyFont="1" applyFill="1" applyBorder="1" applyAlignment="1">
      <alignment horizontal="center" vertical="center" shrinkToFit="1"/>
    </xf>
    <xf numFmtId="0" fontId="118" fillId="18" borderId="120" xfId="1" applyFont="1" applyFill="1" applyBorder="1" applyAlignment="1" applyProtection="1">
      <alignment horizontal="left" vertical="top" wrapText="1"/>
    </xf>
    <xf numFmtId="0" fontId="118" fillId="18" borderId="189" xfId="1" applyFont="1" applyFill="1" applyBorder="1" applyAlignment="1" applyProtection="1">
      <alignment horizontal="left" vertical="top" wrapText="1"/>
    </xf>
    <xf numFmtId="0" fontId="118" fillId="18" borderId="200" xfId="1" applyFont="1" applyFill="1" applyBorder="1" applyAlignment="1" applyProtection="1">
      <alignment horizontal="left" vertical="top" wrapText="1"/>
    </xf>
    <xf numFmtId="0" fontId="123" fillId="37" borderId="0" xfId="2" applyFont="1" applyFill="1">
      <alignment vertical="center"/>
    </xf>
    <xf numFmtId="0" fontId="21" fillId="28" borderId="187" xfId="2" applyFont="1" applyFill="1" applyBorder="1" applyAlignment="1">
      <alignment horizontal="center" vertical="center" wrapText="1"/>
    </xf>
    <xf numFmtId="0" fontId="129" fillId="28" borderId="187" xfId="2" applyFont="1" applyFill="1" applyBorder="1" applyAlignment="1">
      <alignment horizontal="center" vertical="center" wrapText="1"/>
    </xf>
    <xf numFmtId="0" fontId="21" fillId="28" borderId="187" xfId="2" applyFont="1" applyFill="1" applyBorder="1" applyAlignment="1">
      <alignment horizontal="left" vertical="center" shrinkToFit="1"/>
    </xf>
    <xf numFmtId="14" fontId="21" fillId="28" borderId="187" xfId="2" applyNumberFormat="1" applyFont="1" applyFill="1" applyBorder="1" applyAlignment="1">
      <alignment horizontal="center" vertical="center"/>
    </xf>
    <xf numFmtId="14" fontId="21" fillId="28" borderId="188" xfId="2" applyNumberFormat="1" applyFont="1" applyFill="1" applyBorder="1" applyAlignment="1">
      <alignment horizontal="center" vertical="center"/>
    </xf>
    <xf numFmtId="0" fontId="21" fillId="28" borderId="246" xfId="2" applyFont="1" applyFill="1" applyBorder="1" applyAlignment="1">
      <alignment horizontal="center" vertical="center" wrapText="1"/>
    </xf>
    <xf numFmtId="0" fontId="129" fillId="28" borderId="246" xfId="2" applyFont="1" applyFill="1" applyBorder="1" applyAlignment="1">
      <alignment horizontal="center" vertical="center" wrapText="1"/>
    </xf>
    <xf numFmtId="0" fontId="21" fillId="28" borderId="246" xfId="2" applyFont="1" applyFill="1" applyBorder="1" applyAlignment="1">
      <alignment horizontal="left" vertical="center" shrinkToFit="1"/>
    </xf>
    <xf numFmtId="14" fontId="21" fillId="28" borderId="246" xfId="2" applyNumberFormat="1" applyFont="1" applyFill="1" applyBorder="1" applyAlignment="1">
      <alignment horizontal="center" vertical="center"/>
    </xf>
    <xf numFmtId="14" fontId="21" fillId="28" borderId="247" xfId="2" applyNumberFormat="1" applyFont="1" applyFill="1" applyBorder="1" applyAlignment="1">
      <alignment horizontal="center" vertical="center"/>
    </xf>
    <xf numFmtId="0" fontId="21" fillId="20" borderId="246" xfId="2" applyFont="1" applyFill="1" applyBorder="1" applyAlignment="1">
      <alignment horizontal="center" vertical="center" wrapText="1"/>
    </xf>
    <xf numFmtId="0" fontId="129" fillId="20" borderId="246" xfId="2" applyFont="1" applyFill="1" applyBorder="1" applyAlignment="1">
      <alignment horizontal="center" vertical="center" wrapText="1"/>
    </xf>
    <xf numFmtId="0" fontId="21" fillId="20" borderId="246" xfId="2" applyFont="1" applyFill="1" applyBorder="1" applyAlignment="1">
      <alignment horizontal="left" vertical="center" shrinkToFit="1"/>
    </xf>
    <xf numFmtId="14" fontId="21" fillId="20" borderId="246" xfId="2" applyNumberFormat="1" applyFont="1" applyFill="1" applyBorder="1" applyAlignment="1">
      <alignment horizontal="center" vertical="center"/>
    </xf>
    <xf numFmtId="14" fontId="21" fillId="20" borderId="247" xfId="2" applyNumberFormat="1" applyFont="1" applyFill="1" applyBorder="1" applyAlignment="1">
      <alignment horizontal="center" vertical="center"/>
    </xf>
    <xf numFmtId="14" fontId="21" fillId="20" borderId="202" xfId="2" applyNumberFormat="1" applyFont="1" applyFill="1" applyBorder="1" applyAlignment="1">
      <alignment horizontal="center" vertical="center"/>
    </xf>
    <xf numFmtId="0" fontId="21" fillId="41" borderId="246" xfId="2" applyFont="1" applyFill="1" applyBorder="1" applyAlignment="1">
      <alignment horizontal="center" vertical="center" wrapText="1"/>
    </xf>
    <xf numFmtId="0" fontId="129" fillId="41" borderId="246" xfId="2" applyFont="1" applyFill="1" applyBorder="1" applyAlignment="1">
      <alignment horizontal="center" vertical="center" wrapText="1"/>
    </xf>
    <xf numFmtId="0" fontId="21" fillId="41" borderId="246" xfId="2" applyFont="1" applyFill="1" applyBorder="1" applyAlignment="1">
      <alignment horizontal="left" vertical="center" shrinkToFit="1"/>
    </xf>
    <xf numFmtId="14" fontId="21" fillId="41" borderId="246" xfId="2" applyNumberFormat="1" applyFont="1" applyFill="1" applyBorder="1" applyAlignment="1">
      <alignment horizontal="center" vertical="center"/>
    </xf>
    <xf numFmtId="14" fontId="21" fillId="41" borderId="247" xfId="2" applyNumberFormat="1" applyFont="1" applyFill="1" applyBorder="1" applyAlignment="1">
      <alignment horizontal="center" vertical="center"/>
    </xf>
    <xf numFmtId="14" fontId="21" fillId="41" borderId="202" xfId="2" applyNumberFormat="1" applyFont="1" applyFill="1" applyBorder="1" applyAlignment="1">
      <alignment horizontal="center" vertical="center"/>
    </xf>
    <xf numFmtId="0" fontId="21" fillId="42" borderId="246" xfId="2" applyFont="1" applyFill="1" applyBorder="1" applyAlignment="1">
      <alignment horizontal="center" vertical="center" wrapText="1"/>
    </xf>
    <xf numFmtId="0" fontId="129" fillId="42" borderId="246" xfId="2" applyFont="1" applyFill="1" applyBorder="1" applyAlignment="1">
      <alignment horizontal="center" vertical="center" wrapText="1"/>
    </xf>
    <xf numFmtId="0" fontId="21" fillId="42" borderId="246" xfId="2" applyFont="1" applyFill="1" applyBorder="1" applyAlignment="1">
      <alignment horizontal="left" vertical="center" shrinkToFit="1"/>
    </xf>
    <xf numFmtId="14" fontId="21" fillId="42" borderId="246" xfId="2" applyNumberFormat="1" applyFont="1" applyFill="1" applyBorder="1" applyAlignment="1">
      <alignment horizontal="center" vertical="center"/>
    </xf>
    <xf numFmtId="14" fontId="21" fillId="42" borderId="202" xfId="2" applyNumberFormat="1" applyFont="1" applyFill="1" applyBorder="1" applyAlignment="1">
      <alignment horizontal="center" vertical="center"/>
    </xf>
    <xf numFmtId="14" fontId="21" fillId="42" borderId="247" xfId="2" applyNumberFormat="1" applyFont="1" applyFill="1" applyBorder="1" applyAlignment="1">
      <alignment horizontal="center" vertical="center"/>
    </xf>
    <xf numFmtId="0" fontId="8" fillId="0" borderId="259" xfId="1" applyBorder="1" applyAlignment="1" applyProtection="1">
      <alignment horizontal="left" vertical="center" wrapText="1"/>
    </xf>
    <xf numFmtId="0" fontId="6" fillId="0" borderId="259" xfId="2" applyBorder="1">
      <alignment vertical="center"/>
    </xf>
    <xf numFmtId="56" fontId="84" fillId="20" borderId="216" xfId="2" applyNumberFormat="1" applyFont="1" applyFill="1" applyBorder="1">
      <alignment vertical="center"/>
    </xf>
    <xf numFmtId="0" fontId="8" fillId="0" borderId="0" xfId="1" applyAlignment="1" applyProtection="1">
      <alignment vertical="top" wrapText="1"/>
    </xf>
    <xf numFmtId="0" fontId="171" fillId="0" borderId="245" xfId="1" applyFont="1" applyBorder="1" applyAlignment="1" applyProtection="1">
      <alignment horizontal="left" vertical="top" wrapText="1"/>
    </xf>
    <xf numFmtId="0" fontId="172" fillId="0" borderId="0" xfId="0" applyFont="1" applyAlignment="1">
      <alignment horizontal="left" vertical="top" wrapText="1"/>
    </xf>
    <xf numFmtId="0" fontId="171" fillId="0" borderId="0" xfId="2" applyFont="1" applyAlignment="1">
      <alignment vertical="top" wrapText="1"/>
    </xf>
    <xf numFmtId="0" fontId="173" fillId="0" borderId="0" xfId="0" applyFont="1" applyAlignment="1">
      <alignment vertical="top" wrapText="1"/>
    </xf>
    <xf numFmtId="0" fontId="171" fillId="0" borderId="193" xfId="1" applyFont="1" applyBorder="1" applyAlignment="1" applyProtection="1">
      <alignment horizontal="left" vertical="top" wrapText="1"/>
    </xf>
    <xf numFmtId="0" fontId="116" fillId="18" borderId="226" xfId="2" applyFont="1" applyFill="1" applyBorder="1" applyAlignment="1">
      <alignment horizontal="left" vertical="top" wrapText="1"/>
    </xf>
    <xf numFmtId="0" fontId="174" fillId="28" borderId="197" xfId="2" applyFont="1" applyFill="1" applyBorder="1" applyAlignment="1">
      <alignment horizontal="center" vertical="center" wrapText="1" shrinkToFit="1"/>
    </xf>
    <xf numFmtId="0" fontId="1" fillId="0" borderId="0" xfId="21">
      <alignment vertical="center"/>
    </xf>
    <xf numFmtId="0" fontId="1" fillId="0" borderId="0" xfId="21" applyAlignment="1">
      <alignment horizontal="right" vertical="center"/>
    </xf>
    <xf numFmtId="0" fontId="1" fillId="5" borderId="0" xfId="21" applyFill="1">
      <alignment vertical="center"/>
    </xf>
    <xf numFmtId="0" fontId="1" fillId="5" borderId="0" xfId="21" applyFill="1" applyAlignment="1">
      <alignment horizontal="right" vertical="center"/>
    </xf>
    <xf numFmtId="0" fontId="175" fillId="5" borderId="0" xfId="21" applyFont="1" applyFill="1" applyAlignment="1">
      <alignment horizontal="right" vertical="center"/>
    </xf>
    <xf numFmtId="0" fontId="175" fillId="5" borderId="0" xfId="21" applyFont="1" applyFill="1">
      <alignment vertical="center"/>
    </xf>
    <xf numFmtId="0" fontId="176" fillId="5" borderId="0" xfId="21" applyFont="1" applyFill="1" applyAlignment="1">
      <alignment horizontal="left" vertical="center" wrapText="1"/>
    </xf>
    <xf numFmtId="0" fontId="1" fillId="5" borderId="0" xfId="21" applyFill="1">
      <alignment vertical="center"/>
    </xf>
    <xf numFmtId="0" fontId="1" fillId="5" borderId="258" xfId="21" applyFill="1" applyBorder="1">
      <alignment vertical="center"/>
    </xf>
    <xf numFmtId="0" fontId="33" fillId="5" borderId="0" xfId="21" applyFont="1" applyFill="1" applyAlignment="1">
      <alignment horizontal="left" vertical="center"/>
    </xf>
    <xf numFmtId="0" fontId="155" fillId="5" borderId="257" xfId="21" applyFont="1" applyFill="1" applyBorder="1">
      <alignment vertical="center"/>
    </xf>
    <xf numFmtId="0" fontId="155" fillId="5" borderId="258" xfId="21" applyFont="1" applyFill="1" applyBorder="1" applyAlignment="1">
      <alignment horizontal="justify" vertical="center"/>
    </xf>
    <xf numFmtId="0" fontId="155" fillId="5" borderId="227" xfId="21" applyFont="1" applyFill="1" applyBorder="1" applyAlignment="1">
      <alignment horizontal="justify" vertical="center"/>
    </xf>
    <xf numFmtId="0" fontId="0" fillId="42" borderId="0" xfId="0" applyFill="1">
      <alignment vertical="center"/>
    </xf>
    <xf numFmtId="0" fontId="167" fillId="42" borderId="0" xfId="0" applyFont="1" applyFill="1">
      <alignment vertical="center"/>
    </xf>
    <xf numFmtId="0" fontId="166" fillId="42" borderId="0" xfId="0" applyFont="1" applyFill="1">
      <alignment vertical="center"/>
    </xf>
    <xf numFmtId="0" fontId="158" fillId="42" borderId="0" xfId="0" applyFont="1" applyFill="1" applyAlignment="1">
      <alignment horizontal="center" vertical="center"/>
    </xf>
    <xf numFmtId="0" fontId="158" fillId="42" borderId="0" xfId="0" applyFont="1" applyFill="1">
      <alignment vertical="center"/>
    </xf>
    <xf numFmtId="0" fontId="164" fillId="42" borderId="0" xfId="0" applyFont="1" applyFill="1">
      <alignment vertical="center"/>
    </xf>
    <xf numFmtId="0" fontId="165" fillId="42" borderId="0" xfId="0" applyFont="1" applyFill="1">
      <alignment vertical="center"/>
    </xf>
    <xf numFmtId="0" fontId="163" fillId="42" borderId="0" xfId="0" applyFont="1" applyFill="1">
      <alignment vertical="center"/>
    </xf>
    <xf numFmtId="0" fontId="160" fillId="42" borderId="0" xfId="0" applyFont="1" applyFill="1">
      <alignment vertical="center"/>
    </xf>
    <xf numFmtId="0" fontId="162" fillId="42" borderId="0" xfId="0" applyFont="1" applyFill="1">
      <alignment vertical="center"/>
    </xf>
    <xf numFmtId="0" fontId="161" fillId="42" borderId="0" xfId="0" applyFont="1" applyFill="1" applyAlignment="1">
      <alignment horizontal="center" vertical="center" wrapText="1"/>
    </xf>
    <xf numFmtId="0" fontId="132" fillId="42" borderId="0" xfId="0" applyFont="1" applyFill="1" applyAlignment="1">
      <alignment horizontal="center" vertical="center" wrapText="1"/>
    </xf>
    <xf numFmtId="0" fontId="177" fillId="0" borderId="0" xfId="1" applyFont="1" applyAlignment="1" applyProtection="1">
      <alignment horizontal="center" vertical="center"/>
    </xf>
  </cellXfs>
  <cellStyles count="26">
    <cellStyle name="Hyperlink" xfId="25" xr:uid="{00000000-000B-0000-0000-000008000000}"/>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14">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ill>
        <patternFill patternType="solid">
          <fgColor indexed="64"/>
          <bgColor theme="0"/>
        </patternFill>
      </fill>
    </dxf>
  </dxfs>
  <tableStyles count="0" defaultTableStyle="TableStyleMedium2" defaultPivotStyle="PivotStyleLight16"/>
  <colors>
    <mruColors>
      <color rgb="FF379B4F"/>
      <color rgb="FFFFF5D5"/>
      <color rgb="FFFFD653"/>
      <color rgb="FFFFFFE7"/>
      <color rgb="FFFFFFCC"/>
      <color rgb="FF6EF729"/>
      <color rgb="FF3399FF"/>
      <color rgb="FFFFE9A3"/>
      <color rgb="FF6DDDF7"/>
      <color rgb="FF95F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822459675442242"/>
          <c:y val="2.5313967465744814E-2"/>
          <c:w val="0.77210613690956476"/>
          <c:h val="0.60984543598716823"/>
        </c:manualLayout>
      </c:layout>
      <c:lineChart>
        <c:grouping val="standard"/>
        <c:varyColors val="0"/>
        <c:ser>
          <c:idx val="9"/>
          <c:order val="0"/>
          <c:tx>
            <c:strRef>
              <c:f>'48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'48　感染症統計'!$B$7:$M$7</c:f>
              <c:numCache>
                <c:formatCode>General</c:formatCode>
                <c:ptCount val="12"/>
                <c:pt idx="0">
                  <c:v>103</c:v>
                </c:pt>
                <c:pt idx="1">
                  <c:v>102</c:v>
                </c:pt>
                <c:pt idx="2">
                  <c:v>114</c:v>
                </c:pt>
                <c:pt idx="3">
                  <c:v>122</c:v>
                </c:pt>
                <c:pt idx="4">
                  <c:v>257</c:v>
                </c:pt>
                <c:pt idx="5">
                  <c:v>307</c:v>
                </c:pt>
                <c:pt idx="6">
                  <c:v>517</c:v>
                </c:pt>
                <c:pt idx="7">
                  <c:v>708</c:v>
                </c:pt>
                <c:pt idx="8">
                  <c:v>540</c:v>
                </c:pt>
                <c:pt idx="9">
                  <c:v>531</c:v>
                </c:pt>
                <c:pt idx="10">
                  <c:v>274</c:v>
                </c:pt>
              </c:numCache>
            </c:numRef>
          </c:val>
          <c:smooth val="0"/>
          <c:extLst>
            <c:ext xmlns:c16="http://schemas.microsoft.com/office/drawing/2014/chart" uri="{C3380CC4-5D6E-409C-BE32-E72D297353CC}">
              <c16:uniqueId val="{00000008-9549-4A62-BF04-398DC0EE804A}"/>
            </c:ext>
          </c:extLst>
        </c:ser>
        <c:ser>
          <c:idx val="6"/>
          <c:order val="1"/>
          <c:tx>
            <c:strRef>
              <c:f>'48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'48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'48　感染症統計'!$A$9</c:f>
              <c:strCache>
                <c:ptCount val="1"/>
                <c:pt idx="0">
                  <c:v>2022年</c:v>
                </c:pt>
              </c:strCache>
            </c:strRef>
          </c:tx>
          <c:spPr>
            <a:ln w="28575" cap="rnd">
              <a:solidFill>
                <a:schemeClr val="accent1"/>
              </a:solidFill>
              <a:round/>
            </a:ln>
            <a:effectLst/>
          </c:spPr>
          <c:marker>
            <c:symbol val="none"/>
          </c:marker>
          <c:val>
            <c:numRef>
              <c:f>'48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'48　感染症統計'!$A$10</c:f>
              <c:strCache>
                <c:ptCount val="1"/>
                <c:pt idx="0">
                  <c:v>2021年</c:v>
                </c:pt>
              </c:strCache>
            </c:strRef>
          </c:tx>
          <c:spPr>
            <a:ln w="28575" cap="rnd">
              <a:solidFill>
                <a:schemeClr val="accent2"/>
              </a:solidFill>
              <a:round/>
            </a:ln>
            <a:effectLst/>
          </c:spPr>
          <c:marker>
            <c:symbol val="none"/>
          </c:marker>
          <c:val>
            <c:numRef>
              <c:f>'48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'48　感染症統計'!$A$11</c:f>
              <c:strCache>
                <c:ptCount val="1"/>
                <c:pt idx="0">
                  <c:v>2020年</c:v>
                </c:pt>
              </c:strCache>
            </c:strRef>
          </c:tx>
          <c:spPr>
            <a:ln w="28575" cap="rnd">
              <a:solidFill>
                <a:schemeClr val="accent3"/>
              </a:solidFill>
              <a:round/>
            </a:ln>
            <a:effectLst/>
          </c:spPr>
          <c:marker>
            <c:symbol val="none"/>
          </c:marker>
          <c:val>
            <c:numRef>
              <c:f>'48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'48　感染症統計'!$A$12</c:f>
              <c:strCache>
                <c:ptCount val="1"/>
                <c:pt idx="0">
                  <c:v>2019年</c:v>
                </c:pt>
              </c:strCache>
            </c:strRef>
          </c:tx>
          <c:spPr>
            <a:ln w="28575" cap="rnd">
              <a:solidFill>
                <a:schemeClr val="accent4"/>
              </a:solidFill>
              <a:round/>
            </a:ln>
            <a:effectLst/>
          </c:spPr>
          <c:marker>
            <c:symbol val="none"/>
          </c:marker>
          <c:val>
            <c:numRef>
              <c:f>'48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'48　感染症統計'!$A$13</c:f>
              <c:strCache>
                <c:ptCount val="1"/>
                <c:pt idx="0">
                  <c:v>2018年</c:v>
                </c:pt>
              </c:strCache>
            </c:strRef>
          </c:tx>
          <c:spPr>
            <a:ln w="28575" cap="rnd">
              <a:solidFill>
                <a:schemeClr val="accent5"/>
              </a:solidFill>
              <a:round/>
            </a:ln>
            <a:effectLst/>
          </c:spPr>
          <c:marker>
            <c:symbol val="none"/>
          </c:marker>
          <c:val>
            <c:numRef>
              <c:f>'48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747074113369755"/>
          <c:y val="5.692857851974642E-2"/>
          <c:w val="0.70100967673797776"/>
          <c:h val="0.62589415129079018"/>
        </c:manualLayout>
      </c:layout>
      <c:lineChart>
        <c:grouping val="standard"/>
        <c:varyColors val="0"/>
        <c:ser>
          <c:idx val="6"/>
          <c:order val="0"/>
          <c:tx>
            <c:strRef>
              <c:f>'48　感染症統計'!$P$7</c:f>
              <c:strCache>
                <c:ptCount val="1"/>
                <c:pt idx="0">
                  <c:v>2024年</c:v>
                </c:pt>
              </c:strCache>
            </c:strRef>
          </c:tx>
          <c:spPr>
            <a:ln w="63500" cap="rnd">
              <a:solidFill>
                <a:srgbClr val="FF0000"/>
              </a:solidFill>
              <a:round/>
            </a:ln>
            <a:effectLst/>
          </c:spPr>
          <c:marker>
            <c:symbol val="none"/>
          </c:marker>
          <c:val>
            <c:numRef>
              <c:f>'48　感染症統計'!$Q$7:$AB$7</c:f>
              <c:numCache>
                <c:formatCode>General</c:formatCode>
                <c:ptCount val="12"/>
                <c:pt idx="0" formatCode="#,##0_ ">
                  <c:v>4</c:v>
                </c:pt>
                <c:pt idx="1">
                  <c:v>4</c:v>
                </c:pt>
                <c:pt idx="2">
                  <c:v>4</c:v>
                </c:pt>
                <c:pt idx="3">
                  <c:v>8</c:v>
                </c:pt>
                <c:pt idx="4">
                  <c:v>1</c:v>
                </c:pt>
                <c:pt idx="5">
                  <c:v>2</c:v>
                </c:pt>
                <c:pt idx="6">
                  <c:v>6</c:v>
                </c:pt>
                <c:pt idx="7">
                  <c:v>21</c:v>
                </c:pt>
                <c:pt idx="8">
                  <c:v>12</c:v>
                </c:pt>
                <c:pt idx="9">
                  <c:v>8</c:v>
                </c:pt>
                <c:pt idx="10">
                  <c:v>0</c:v>
                </c:pt>
              </c:numCache>
            </c:numRef>
          </c:val>
          <c:smooth val="0"/>
          <c:extLst>
            <c:ext xmlns:c16="http://schemas.microsoft.com/office/drawing/2014/chart" uri="{C3380CC4-5D6E-409C-BE32-E72D297353CC}">
              <c16:uniqueId val="{00000000-691A-4A61-BF12-3A5977548A2F}"/>
            </c:ext>
          </c:extLst>
        </c:ser>
        <c:ser>
          <c:idx val="0"/>
          <c:order val="1"/>
          <c:tx>
            <c:strRef>
              <c:f>'48　感染症統計'!$P$8</c:f>
              <c:strCache>
                <c:ptCount val="1"/>
                <c:pt idx="0">
                  <c:v>2023年</c:v>
                </c:pt>
              </c:strCache>
            </c:strRef>
          </c:tx>
          <c:spPr>
            <a:ln w="28575" cap="rnd">
              <a:solidFill>
                <a:schemeClr val="accent1"/>
              </a:solidFill>
              <a:round/>
            </a:ln>
            <a:effectLst/>
          </c:spPr>
          <c:marker>
            <c:symbol val="none"/>
          </c:marker>
          <c:val>
            <c:numRef>
              <c:f>'48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'48　感染症統計'!$P$9</c:f>
              <c:strCache>
                <c:ptCount val="1"/>
                <c:pt idx="0">
                  <c:v>2022年</c:v>
                </c:pt>
              </c:strCache>
            </c:strRef>
          </c:tx>
          <c:spPr>
            <a:ln w="28575" cap="rnd">
              <a:solidFill>
                <a:schemeClr val="accent2"/>
              </a:solidFill>
              <a:round/>
            </a:ln>
            <a:effectLst/>
          </c:spPr>
          <c:marker>
            <c:symbol val="none"/>
          </c:marker>
          <c:val>
            <c:numRef>
              <c:f>'48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'48　感染症統計'!$P$10</c:f>
              <c:strCache>
                <c:ptCount val="1"/>
                <c:pt idx="0">
                  <c:v>2021年</c:v>
                </c:pt>
              </c:strCache>
            </c:strRef>
          </c:tx>
          <c:spPr>
            <a:ln w="28575" cap="rnd">
              <a:solidFill>
                <a:schemeClr val="accent3"/>
              </a:solidFill>
              <a:round/>
            </a:ln>
            <a:effectLst/>
          </c:spPr>
          <c:marker>
            <c:symbol val="none"/>
          </c:marker>
          <c:val>
            <c:numRef>
              <c:f>'48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'48　感染症統計'!$P$11</c:f>
              <c:strCache>
                <c:ptCount val="1"/>
                <c:pt idx="0">
                  <c:v>2020年</c:v>
                </c:pt>
              </c:strCache>
            </c:strRef>
          </c:tx>
          <c:spPr>
            <a:ln w="28575" cap="rnd">
              <a:solidFill>
                <a:schemeClr val="accent4"/>
              </a:solidFill>
              <a:round/>
            </a:ln>
            <a:effectLst/>
          </c:spPr>
          <c:marker>
            <c:symbol val="none"/>
          </c:marker>
          <c:val>
            <c:numRef>
              <c:f>'48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'48　感染症統計'!$P$12</c:f>
              <c:strCache>
                <c:ptCount val="1"/>
                <c:pt idx="0">
                  <c:v>2019年</c:v>
                </c:pt>
              </c:strCache>
            </c:strRef>
          </c:tx>
          <c:spPr>
            <a:ln w="28575" cap="rnd">
              <a:solidFill>
                <a:schemeClr val="accent5"/>
              </a:solidFill>
              <a:round/>
            </a:ln>
            <a:effectLst/>
          </c:spPr>
          <c:marker>
            <c:symbol val="none"/>
          </c:marker>
          <c:val>
            <c:numRef>
              <c:f>'48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'48　感染症統計'!$P$13</c:f>
              <c:strCache>
                <c:ptCount val="1"/>
                <c:pt idx="0">
                  <c:v>2018年</c:v>
                </c:pt>
              </c:strCache>
            </c:strRef>
          </c:tx>
          <c:spPr>
            <a:ln w="28575" cap="rnd">
              <a:solidFill>
                <a:schemeClr val="accent6"/>
              </a:solidFill>
              <a:round/>
            </a:ln>
            <a:effectLst/>
          </c:spPr>
          <c:marker>
            <c:symbol val="none"/>
          </c:marker>
          <c:val>
            <c:numRef>
              <c:f>'48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gif"/><Relationship Id="rId4" Type="http://schemas.openxmlformats.org/officeDocument/2006/relationships/hyperlink" Target="https://www.seidanren.jp/wp-content/themes/seidanren_Theme/past-data/nyukai.pd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gif"/><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259080</xdr:colOff>
      <xdr:row>0</xdr:row>
      <xdr:rowOff>0</xdr:rowOff>
    </xdr:from>
    <xdr:to>
      <xdr:col>24</xdr:col>
      <xdr:colOff>509447</xdr:colOff>
      <xdr:row>24</xdr:row>
      <xdr:rowOff>126451</xdr:rowOff>
    </xdr:to>
    <xdr:pic>
      <xdr:nvPicPr>
        <xdr:cNvPr id="19" name="図 18">
          <a:extLst>
            <a:ext uri="{FF2B5EF4-FFF2-40B4-BE49-F238E27FC236}">
              <a16:creationId xmlns:a16="http://schemas.microsoft.com/office/drawing/2014/main" id="{DAC21E44-3CAF-2264-AB90-F73AE3FACF6E}"/>
            </a:ext>
          </a:extLst>
        </xdr:cNvPr>
        <xdr:cNvPicPr>
          <a:picLocks noChangeAspect="1"/>
        </xdr:cNvPicPr>
      </xdr:nvPicPr>
      <xdr:blipFill>
        <a:blip xmlns:r="http://schemas.openxmlformats.org/officeDocument/2006/relationships" r:embed="rId1"/>
        <a:stretch>
          <a:fillRect/>
        </a:stretch>
      </xdr:blipFill>
      <xdr:spPr>
        <a:xfrm>
          <a:off x="9403080" y="0"/>
          <a:ext cx="5820587" cy="5163271"/>
        </a:xfrm>
        <a:prstGeom prst="rect">
          <a:avLst/>
        </a:prstGeom>
      </xdr:spPr>
    </xdr:pic>
    <xdr:clientData/>
  </xdr:twoCellAnchor>
  <xdr:twoCellAnchor editAs="oneCell">
    <xdr:from>
      <xdr:col>0</xdr:col>
      <xdr:colOff>0</xdr:colOff>
      <xdr:row>0</xdr:row>
      <xdr:rowOff>0</xdr:rowOff>
    </xdr:from>
    <xdr:to>
      <xdr:col>15</xdr:col>
      <xdr:colOff>235898</xdr:colOff>
      <xdr:row>32</xdr:row>
      <xdr:rowOff>85206</xdr:rowOff>
    </xdr:to>
    <xdr:pic>
      <xdr:nvPicPr>
        <xdr:cNvPr id="6" name="図 5">
          <a:extLst>
            <a:ext uri="{FF2B5EF4-FFF2-40B4-BE49-F238E27FC236}">
              <a16:creationId xmlns:a16="http://schemas.microsoft.com/office/drawing/2014/main" id="{1E1C1C8F-3CFB-3AB8-0662-648A14FB9DC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9379898" cy="6615546"/>
        </a:xfrm>
        <a:prstGeom prst="rect">
          <a:avLst/>
        </a:prstGeom>
      </xdr:spPr>
    </xdr:pic>
    <xdr:clientData/>
  </xdr:twoCellAnchor>
  <xdr:twoCellAnchor>
    <xdr:from>
      <xdr:col>8</xdr:col>
      <xdr:colOff>22860</xdr:colOff>
      <xdr:row>4</xdr:row>
      <xdr:rowOff>213360</xdr:rowOff>
    </xdr:from>
    <xdr:to>
      <xdr:col>15</xdr:col>
      <xdr:colOff>30480</xdr:colOff>
      <xdr:row>7</xdr:row>
      <xdr:rowOff>30480</xdr:rowOff>
    </xdr:to>
    <xdr:sp macro="" textlink="">
      <xdr:nvSpPr>
        <xdr:cNvPr id="8" name="テキスト ボックス 7">
          <a:extLst>
            <a:ext uri="{FF2B5EF4-FFF2-40B4-BE49-F238E27FC236}">
              <a16:creationId xmlns:a16="http://schemas.microsoft.com/office/drawing/2014/main" id="{2207692D-F522-05A4-D6FE-2118B94166FB}"/>
            </a:ext>
          </a:extLst>
        </xdr:cNvPr>
        <xdr:cNvSpPr txBox="1"/>
      </xdr:nvSpPr>
      <xdr:spPr>
        <a:xfrm>
          <a:off x="4899660" y="1303020"/>
          <a:ext cx="427482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200" kern="1200">
              <a:solidFill>
                <a:srgbClr val="FF0000"/>
              </a:solidFill>
              <a:latin typeface="AR明朝体U" panose="02020A09000000000000" pitchFamily="17" charset="-128"/>
              <a:ea typeface="AR明朝体U" panose="02020A09000000000000" pitchFamily="17" charset="-128"/>
            </a:rPr>
            <a:t>生団連に参加しよう</a:t>
          </a:r>
          <a:r>
            <a:rPr kumimoji="1" lang="en-US" altLang="ja-JP" sz="3200" kern="1200">
              <a:solidFill>
                <a:srgbClr val="FF0000"/>
              </a:solidFill>
              <a:latin typeface="AR明朝体U" panose="02020A09000000000000" pitchFamily="17" charset="-128"/>
              <a:ea typeface="AR明朝体U" panose="02020A09000000000000" pitchFamily="17" charset="-128"/>
            </a:rPr>
            <a:t>!</a:t>
          </a:r>
          <a:endParaRPr kumimoji="1" lang="ja-JP" altLang="en-US" sz="3200" kern="1200">
            <a:solidFill>
              <a:srgbClr val="FF0000"/>
            </a:solidFill>
            <a:latin typeface="AR明朝体U" panose="02020A09000000000000" pitchFamily="17" charset="-128"/>
            <a:ea typeface="AR明朝体U" panose="02020A09000000000000" pitchFamily="17" charset="-128"/>
          </a:endParaRPr>
        </a:p>
      </xdr:txBody>
    </xdr:sp>
    <xdr:clientData/>
  </xdr:twoCellAnchor>
  <xdr:twoCellAnchor editAs="oneCell">
    <xdr:from>
      <xdr:col>0</xdr:col>
      <xdr:colOff>0</xdr:colOff>
      <xdr:row>35</xdr:row>
      <xdr:rowOff>0</xdr:rowOff>
    </xdr:from>
    <xdr:to>
      <xdr:col>12</xdr:col>
      <xdr:colOff>258232</xdr:colOff>
      <xdr:row>77</xdr:row>
      <xdr:rowOff>159167</xdr:rowOff>
    </xdr:to>
    <xdr:pic>
      <xdr:nvPicPr>
        <xdr:cNvPr id="12" name="図 11">
          <a:extLst>
            <a:ext uri="{FF2B5EF4-FFF2-40B4-BE49-F238E27FC236}">
              <a16:creationId xmlns:a16="http://schemas.microsoft.com/office/drawing/2014/main" id="{A6ADE22F-9B7F-F6A2-CFC0-AD0B8EA7A3F3}"/>
            </a:ext>
          </a:extLst>
        </xdr:cNvPr>
        <xdr:cNvPicPr>
          <a:picLocks noChangeAspect="1"/>
        </xdr:cNvPicPr>
      </xdr:nvPicPr>
      <xdr:blipFill>
        <a:blip xmlns:r="http://schemas.openxmlformats.org/officeDocument/2006/relationships" r:embed="rId3"/>
        <a:stretch>
          <a:fillRect/>
        </a:stretch>
      </xdr:blipFill>
      <xdr:spPr>
        <a:xfrm>
          <a:off x="0" y="7033260"/>
          <a:ext cx="7573432" cy="7535327"/>
        </a:xfrm>
        <a:prstGeom prst="rect">
          <a:avLst/>
        </a:prstGeom>
      </xdr:spPr>
    </xdr:pic>
    <xdr:clientData/>
  </xdr:twoCellAnchor>
  <xdr:twoCellAnchor>
    <xdr:from>
      <xdr:col>0</xdr:col>
      <xdr:colOff>236220</xdr:colOff>
      <xdr:row>26</xdr:row>
      <xdr:rowOff>30480</xdr:rowOff>
    </xdr:from>
    <xdr:to>
      <xdr:col>4</xdr:col>
      <xdr:colOff>457200</xdr:colOff>
      <xdr:row>30</xdr:row>
      <xdr:rowOff>137160</xdr:rowOff>
    </xdr:to>
    <xdr:sp macro="" textlink="">
      <xdr:nvSpPr>
        <xdr:cNvPr id="14" name="テキスト ボックス 13">
          <a:extLst>
            <a:ext uri="{FF2B5EF4-FFF2-40B4-BE49-F238E27FC236}">
              <a16:creationId xmlns:a16="http://schemas.microsoft.com/office/drawing/2014/main" id="{897873F1-9144-E82C-D5D6-E01B53A06730}"/>
            </a:ext>
          </a:extLst>
        </xdr:cNvPr>
        <xdr:cNvSpPr txBox="1"/>
      </xdr:nvSpPr>
      <xdr:spPr>
        <a:xfrm>
          <a:off x="236220" y="5478780"/>
          <a:ext cx="2659380" cy="853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kern="1200">
              <a:solidFill>
                <a:srgbClr val="FF0000"/>
              </a:solidFill>
            </a:rPr>
            <a:t>組織図</a:t>
          </a:r>
        </a:p>
      </xdr:txBody>
    </xdr:sp>
    <xdr:clientData/>
  </xdr:twoCellAnchor>
  <xdr:twoCellAnchor>
    <xdr:from>
      <xdr:col>1</xdr:col>
      <xdr:colOff>396240</xdr:colOff>
      <xdr:row>30</xdr:row>
      <xdr:rowOff>83820</xdr:rowOff>
    </xdr:from>
    <xdr:to>
      <xdr:col>3</xdr:col>
      <xdr:colOff>205740</xdr:colOff>
      <xdr:row>34</xdr:row>
      <xdr:rowOff>160020</xdr:rowOff>
    </xdr:to>
    <xdr:sp macro="" textlink="">
      <xdr:nvSpPr>
        <xdr:cNvPr id="16" name="矢印: 下 15">
          <a:extLst>
            <a:ext uri="{FF2B5EF4-FFF2-40B4-BE49-F238E27FC236}">
              <a16:creationId xmlns:a16="http://schemas.microsoft.com/office/drawing/2014/main" id="{14677685-80BF-FFF6-CFB9-77CD244396D8}"/>
            </a:ext>
          </a:extLst>
        </xdr:cNvPr>
        <xdr:cNvSpPr/>
      </xdr:nvSpPr>
      <xdr:spPr>
        <a:xfrm>
          <a:off x="1005840" y="6278880"/>
          <a:ext cx="1028700" cy="746760"/>
        </a:xfrm>
        <a:prstGeom prst="downArrow">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kern="1200"/>
        </a:p>
      </xdr:txBody>
    </xdr:sp>
    <xdr:clientData/>
  </xdr:twoCellAnchor>
  <xdr:twoCellAnchor>
    <xdr:from>
      <xdr:col>14</xdr:col>
      <xdr:colOff>68580</xdr:colOff>
      <xdr:row>0</xdr:row>
      <xdr:rowOff>152400</xdr:rowOff>
    </xdr:from>
    <xdr:to>
      <xdr:col>15</xdr:col>
      <xdr:colOff>480060</xdr:colOff>
      <xdr:row>2</xdr:row>
      <xdr:rowOff>274320</xdr:rowOff>
    </xdr:to>
    <xdr:sp macro="" textlink="">
      <xdr:nvSpPr>
        <xdr:cNvPr id="30" name="テキスト ボックス 29">
          <a:extLst>
            <a:ext uri="{FF2B5EF4-FFF2-40B4-BE49-F238E27FC236}">
              <a16:creationId xmlns:a16="http://schemas.microsoft.com/office/drawing/2014/main" id="{D11FB925-5AA1-4E74-B61B-70BA43D9673B}"/>
            </a:ext>
          </a:extLst>
        </xdr:cNvPr>
        <xdr:cNvSpPr txBox="1"/>
      </xdr:nvSpPr>
      <xdr:spPr>
        <a:xfrm>
          <a:off x="8602980" y="152400"/>
          <a:ext cx="102108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200" kern="1200">
              <a:solidFill>
                <a:srgbClr val="FF0000"/>
              </a:solidFill>
              <a:latin typeface="AR明朝体U" panose="02020A09000000000000" pitchFamily="17" charset="-128"/>
              <a:ea typeface="AR明朝体U" panose="02020A09000000000000" pitchFamily="17" charset="-128"/>
            </a:rPr>
            <a:t>活動</a:t>
          </a:r>
        </a:p>
      </xdr:txBody>
    </xdr:sp>
    <xdr:clientData/>
  </xdr:twoCellAnchor>
  <xdr:twoCellAnchor>
    <xdr:from>
      <xdr:col>15</xdr:col>
      <xdr:colOff>464820</xdr:colOff>
      <xdr:row>1</xdr:row>
      <xdr:rowOff>129540</xdr:rowOff>
    </xdr:from>
    <xdr:to>
      <xdr:col>16</xdr:col>
      <xdr:colOff>434340</xdr:colOff>
      <xdr:row>5</xdr:row>
      <xdr:rowOff>45720</xdr:rowOff>
    </xdr:to>
    <xdr:sp macro="" textlink="">
      <xdr:nvSpPr>
        <xdr:cNvPr id="33" name="矢印: 折線 32">
          <a:extLst>
            <a:ext uri="{FF2B5EF4-FFF2-40B4-BE49-F238E27FC236}">
              <a16:creationId xmlns:a16="http://schemas.microsoft.com/office/drawing/2014/main" id="{10604930-FDBE-36DC-5B6B-C360DA0F5981}"/>
            </a:ext>
          </a:extLst>
        </xdr:cNvPr>
        <xdr:cNvSpPr/>
      </xdr:nvSpPr>
      <xdr:spPr>
        <a:xfrm rot="5400000">
          <a:off x="9330690" y="575310"/>
          <a:ext cx="1135380" cy="579120"/>
        </a:xfrm>
        <a:prstGeom prst="bentArrow">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kern="1200">
            <a:solidFill>
              <a:schemeClr val="tx1"/>
            </a:solidFill>
          </a:endParaRPr>
        </a:p>
      </xdr:txBody>
    </xdr:sp>
    <xdr:clientData/>
  </xdr:twoCellAnchor>
  <xdr:twoCellAnchor editAs="oneCell">
    <xdr:from>
      <xdr:col>10</xdr:col>
      <xdr:colOff>464820</xdr:colOff>
      <xdr:row>5</xdr:row>
      <xdr:rowOff>114300</xdr:rowOff>
    </xdr:from>
    <xdr:to>
      <xdr:col>13</xdr:col>
      <xdr:colOff>193247</xdr:colOff>
      <xdr:row>12</xdr:row>
      <xdr:rowOff>15240</xdr:rowOff>
    </xdr:to>
    <xdr:pic>
      <xdr:nvPicPr>
        <xdr:cNvPr id="42" name="図 41">
          <a:hlinkClick xmlns:r="http://schemas.openxmlformats.org/officeDocument/2006/relationships" r:id="rId4"/>
          <a:extLst>
            <a:ext uri="{FF2B5EF4-FFF2-40B4-BE49-F238E27FC236}">
              <a16:creationId xmlns:a16="http://schemas.microsoft.com/office/drawing/2014/main" id="{E6A9B334-CA8B-9EF5-CA1A-2480F8BB067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60820" y="1501140"/>
          <a:ext cx="1557227" cy="1409700"/>
        </a:xfrm>
        <a:prstGeom prst="rect">
          <a:avLst/>
        </a:prstGeom>
      </xdr:spPr>
    </xdr:pic>
    <xdr:clientData/>
  </xdr:twoCellAnchor>
  <xdr:twoCellAnchor editAs="oneCell">
    <xdr:from>
      <xdr:col>4</xdr:col>
      <xdr:colOff>411480</xdr:colOff>
      <xdr:row>35</xdr:row>
      <xdr:rowOff>7620</xdr:rowOff>
    </xdr:from>
    <xdr:to>
      <xdr:col>22</xdr:col>
      <xdr:colOff>37616</xdr:colOff>
      <xdr:row>37</xdr:row>
      <xdr:rowOff>76200</xdr:rowOff>
    </xdr:to>
    <xdr:pic>
      <xdr:nvPicPr>
        <xdr:cNvPr id="44" name="図 43">
          <a:extLst>
            <a:ext uri="{FF2B5EF4-FFF2-40B4-BE49-F238E27FC236}">
              <a16:creationId xmlns:a16="http://schemas.microsoft.com/office/drawing/2014/main" id="{6E6CFACE-5605-2F69-B157-09380122958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49880" y="7040880"/>
          <a:ext cx="10682756" cy="403860"/>
        </a:xfrm>
        <a:prstGeom prst="rect">
          <a:avLst/>
        </a:prstGeom>
      </xdr:spPr>
    </xdr:pic>
    <xdr:clientData/>
  </xdr:twoCellAnchor>
  <xdr:twoCellAnchor>
    <xdr:from>
      <xdr:col>11</xdr:col>
      <xdr:colOff>335280</xdr:colOff>
      <xdr:row>11</xdr:row>
      <xdr:rowOff>15240</xdr:rowOff>
    </xdr:from>
    <xdr:to>
      <xdr:col>13</xdr:col>
      <xdr:colOff>198120</xdr:colOff>
      <xdr:row>12</xdr:row>
      <xdr:rowOff>68580</xdr:rowOff>
    </xdr:to>
    <xdr:sp macro="" textlink="">
      <xdr:nvSpPr>
        <xdr:cNvPr id="45" name="テキスト ボックス 44">
          <a:extLst>
            <a:ext uri="{FF2B5EF4-FFF2-40B4-BE49-F238E27FC236}">
              <a16:creationId xmlns:a16="http://schemas.microsoft.com/office/drawing/2014/main" id="{04B74D93-F0CC-DD0E-7BB4-8E8480A966A6}"/>
            </a:ext>
          </a:extLst>
        </xdr:cNvPr>
        <xdr:cNvSpPr txBox="1"/>
      </xdr:nvSpPr>
      <xdr:spPr>
        <a:xfrm>
          <a:off x="7040880" y="2613660"/>
          <a:ext cx="1082040" cy="350520"/>
        </a:xfrm>
        <a:prstGeom prst="rect">
          <a:avLst/>
        </a:prstGeom>
        <a:solidFill>
          <a:srgbClr val="379B4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400" kern="1200">
              <a:solidFill>
                <a:srgbClr val="FFFF00"/>
              </a:solidFill>
              <a:latin typeface="AR Pゴシック体S" panose="020B0A00000000000000" pitchFamily="50" charset="-128"/>
              <a:ea typeface="AR Pゴシック体S" panose="020B0A00000000000000" pitchFamily="50" charset="-128"/>
            </a:rPr>
            <a:t>入会します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15552</xdr:colOff>
      <xdr:row>4</xdr:row>
      <xdr:rowOff>0</xdr:rowOff>
    </xdr:from>
    <xdr:to>
      <xdr:col>13</xdr:col>
      <xdr:colOff>155511</xdr:colOff>
      <xdr:row>18</xdr:row>
      <xdr:rowOff>0</xdr:rowOff>
    </xdr:to>
    <xdr:pic>
      <xdr:nvPicPr>
        <xdr:cNvPr id="68" name="図 67" descr="感染性胃腸炎患者報告数　直近5シーズン">
          <a:extLst>
            <a:ext uri="{FF2B5EF4-FFF2-40B4-BE49-F238E27FC236}">
              <a16:creationId xmlns:a16="http://schemas.microsoft.com/office/drawing/2014/main" id="{DC503ECA-FAFB-A537-9F25-353C972AD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56450" y="979714"/>
          <a:ext cx="7355632" cy="2799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643192</xdr:colOff>
      <xdr:row>9</xdr:row>
      <xdr:rowOff>144915</xdr:rowOff>
    </xdr:from>
    <xdr:to>
      <xdr:col>13</xdr:col>
      <xdr:colOff>460313</xdr:colOff>
      <xdr:row>16</xdr:row>
      <xdr:rowOff>76339</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184090" y="1979935"/>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1</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1</a:t>
          </a:r>
          <a:r>
            <a:rPr lang="en-US" altLang="ja-JP"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3.85</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521836</xdr:colOff>
      <xdr:row>4</xdr:row>
      <xdr:rowOff>101082</xdr:rowOff>
    </xdr:from>
    <xdr:to>
      <xdr:col>12</xdr:col>
      <xdr:colOff>655564</xdr:colOff>
      <xdr:row>8</xdr:row>
      <xdr:rowOff>15734</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8888285" y="1080796"/>
          <a:ext cx="2598565" cy="598897"/>
        </a:xfrm>
        <a:prstGeom prst="borderCallout2">
          <a:avLst>
            <a:gd name="adj1" fmla="val 50645"/>
            <a:gd name="adj2" fmla="val -406"/>
            <a:gd name="adj3" fmla="val 54689"/>
            <a:gd name="adj4" fmla="val -69231"/>
            <a:gd name="adj5" fmla="val 273796"/>
            <a:gd name="adj6" fmla="val -81991"/>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400" b="1" i="0" u="none" strike="noStrike" baseline="0">
              <a:solidFill>
                <a:srgbClr val="FF0000"/>
              </a:solidFill>
              <a:latin typeface="ＭＳ Ｐゴシック"/>
              <a:ea typeface="ＭＳ Ｐゴシック"/>
            </a:rPr>
            <a:t>今週ですが、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7</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8</xdr:col>
      <xdr:colOff>180738</xdr:colOff>
      <xdr:row>13</xdr:row>
      <xdr:rowOff>37027</xdr:rowOff>
    </xdr:from>
    <xdr:to>
      <xdr:col>8</xdr:col>
      <xdr:colOff>506694</xdr:colOff>
      <xdr:row>15</xdr:row>
      <xdr:rowOff>6546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6548881" y="2556292"/>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29" name="図 28">
          <a:extLst>
            <a:ext uri="{FF2B5EF4-FFF2-40B4-BE49-F238E27FC236}">
              <a16:creationId xmlns:a16="http://schemas.microsoft.com/office/drawing/2014/main" id="{550164BA-3ABC-42ED-ACC9-07CCFCD522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6" name="図 35">
          <a:extLst>
            <a:ext uri="{FF2B5EF4-FFF2-40B4-BE49-F238E27FC236}">
              <a16:creationId xmlns:a16="http://schemas.microsoft.com/office/drawing/2014/main" id="{6BC65310-B27F-47DF-B66F-64F6801BB3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7" name="図 36">
          <a:extLst>
            <a:ext uri="{FF2B5EF4-FFF2-40B4-BE49-F238E27FC236}">
              <a16:creationId xmlns:a16="http://schemas.microsoft.com/office/drawing/2014/main" id="{E929A0B5-F69C-4E61-B5FA-8E334F862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5" name="図 44">
          <a:extLst>
            <a:ext uri="{FF2B5EF4-FFF2-40B4-BE49-F238E27FC236}">
              <a16:creationId xmlns:a16="http://schemas.microsoft.com/office/drawing/2014/main" id="{14787536-E9EF-4D09-BA30-21AE684BC8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6" name="図 45">
          <a:extLst>
            <a:ext uri="{FF2B5EF4-FFF2-40B4-BE49-F238E27FC236}">
              <a16:creationId xmlns:a16="http://schemas.microsoft.com/office/drawing/2014/main" id="{0D5CCC66-B548-436F-A91E-71C5A4ED0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7" name="図 46">
          <a:extLst>
            <a:ext uri="{FF2B5EF4-FFF2-40B4-BE49-F238E27FC236}">
              <a16:creationId xmlns:a16="http://schemas.microsoft.com/office/drawing/2014/main" id="{E9879E01-A516-4DD7-A429-1550EA472E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8" name="図 47">
          <a:extLst>
            <a:ext uri="{FF2B5EF4-FFF2-40B4-BE49-F238E27FC236}">
              <a16:creationId xmlns:a16="http://schemas.microsoft.com/office/drawing/2014/main" id="{2E8073A6-461F-4E74-9E49-3DE037F70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9" name="図 48">
          <a:extLst>
            <a:ext uri="{FF2B5EF4-FFF2-40B4-BE49-F238E27FC236}">
              <a16:creationId xmlns:a16="http://schemas.microsoft.com/office/drawing/2014/main" id="{D46EFE26-25A4-4C83-B258-BF35C2282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0" name="図 49">
          <a:extLst>
            <a:ext uri="{FF2B5EF4-FFF2-40B4-BE49-F238E27FC236}">
              <a16:creationId xmlns:a16="http://schemas.microsoft.com/office/drawing/2014/main" id="{B3508170-2062-4442-936E-5B534BAEB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1" name="図 50">
          <a:extLst>
            <a:ext uri="{FF2B5EF4-FFF2-40B4-BE49-F238E27FC236}">
              <a16:creationId xmlns:a16="http://schemas.microsoft.com/office/drawing/2014/main" id="{6CF1EC18-9141-4F73-85CD-48E502030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2" name="図 51">
          <a:extLst>
            <a:ext uri="{FF2B5EF4-FFF2-40B4-BE49-F238E27FC236}">
              <a16:creationId xmlns:a16="http://schemas.microsoft.com/office/drawing/2014/main" id="{095E9CCD-D5B8-4874-8C78-503938BAA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3" name="図 52">
          <a:extLst>
            <a:ext uri="{FF2B5EF4-FFF2-40B4-BE49-F238E27FC236}">
              <a16:creationId xmlns:a16="http://schemas.microsoft.com/office/drawing/2014/main" id="{C89B616C-DADF-4297-AD41-06B1D20DE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4" name="図 53">
          <a:extLst>
            <a:ext uri="{FF2B5EF4-FFF2-40B4-BE49-F238E27FC236}">
              <a16:creationId xmlns:a16="http://schemas.microsoft.com/office/drawing/2014/main" id="{3EE27F0B-D664-4FB8-BB1E-B6CD6E6B10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5" name="図 54">
          <a:extLst>
            <a:ext uri="{FF2B5EF4-FFF2-40B4-BE49-F238E27FC236}">
              <a16:creationId xmlns:a16="http://schemas.microsoft.com/office/drawing/2014/main" id="{5E297243-3668-4492-8EBD-0807F933F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45720" cy="7620"/>
    <xdr:pic>
      <xdr:nvPicPr>
        <xdr:cNvPr id="56" name="図 55">
          <a:extLst>
            <a:ext uri="{FF2B5EF4-FFF2-40B4-BE49-F238E27FC236}">
              <a16:creationId xmlns:a16="http://schemas.microsoft.com/office/drawing/2014/main" id="{4E7C3126-0B62-4493-89E6-AD2477DFF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617375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29</xdr:row>
      <xdr:rowOff>0</xdr:rowOff>
    </xdr:from>
    <xdr:ext cx="45720" cy="7620"/>
    <xdr:pic>
      <xdr:nvPicPr>
        <xdr:cNvPr id="57" name="図 56">
          <a:extLst>
            <a:ext uri="{FF2B5EF4-FFF2-40B4-BE49-F238E27FC236}">
              <a16:creationId xmlns:a16="http://schemas.microsoft.com/office/drawing/2014/main" id="{D2CFD870-3759-4F4C-9219-37ED77F89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1233973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xdr:row>
      <xdr:rowOff>0</xdr:rowOff>
    </xdr:from>
    <xdr:ext cx="45720" cy="7620"/>
    <xdr:pic>
      <xdr:nvPicPr>
        <xdr:cNvPr id="58" name="図 57">
          <a:extLst>
            <a:ext uri="{FF2B5EF4-FFF2-40B4-BE49-F238E27FC236}">
              <a16:creationId xmlns:a16="http://schemas.microsoft.com/office/drawing/2014/main" id="{AEA3E453-ADD2-42A7-8C64-B923F641F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0689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53</xdr:row>
      <xdr:rowOff>0</xdr:rowOff>
    </xdr:from>
    <xdr:ext cx="45720" cy="7620"/>
    <xdr:pic>
      <xdr:nvPicPr>
        <xdr:cNvPr id="59" name="図 58">
          <a:extLst>
            <a:ext uri="{FF2B5EF4-FFF2-40B4-BE49-F238E27FC236}">
              <a16:creationId xmlns:a16="http://schemas.microsoft.com/office/drawing/2014/main" id="{6DD7DCF5-0544-4E1A-B630-0854DD6BB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663042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58</xdr:row>
      <xdr:rowOff>0</xdr:rowOff>
    </xdr:from>
    <xdr:ext cx="45720" cy="7620"/>
    <xdr:pic>
      <xdr:nvPicPr>
        <xdr:cNvPr id="60" name="図 59">
          <a:extLst>
            <a:ext uri="{FF2B5EF4-FFF2-40B4-BE49-F238E27FC236}">
              <a16:creationId xmlns:a16="http://schemas.microsoft.com/office/drawing/2014/main" id="{51A6C239-A701-492B-9F69-EBDD546731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107024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62</xdr:row>
      <xdr:rowOff>0</xdr:rowOff>
    </xdr:from>
    <xdr:ext cx="45720" cy="7620"/>
    <xdr:pic>
      <xdr:nvPicPr>
        <xdr:cNvPr id="61" name="図 60">
          <a:extLst>
            <a:ext uri="{FF2B5EF4-FFF2-40B4-BE49-F238E27FC236}">
              <a16:creationId xmlns:a16="http://schemas.microsoft.com/office/drawing/2014/main" id="{52C3E77E-D8CE-4350-BBA6-BC860DD57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4996878"/>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35" name="図 34">
          <a:extLst>
            <a:ext uri="{FF2B5EF4-FFF2-40B4-BE49-F238E27FC236}">
              <a16:creationId xmlns:a16="http://schemas.microsoft.com/office/drawing/2014/main" id="{137CC7FA-74FC-4A04-B4ED-2727715BF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2" name="図 61">
          <a:extLst>
            <a:ext uri="{FF2B5EF4-FFF2-40B4-BE49-F238E27FC236}">
              <a16:creationId xmlns:a16="http://schemas.microsoft.com/office/drawing/2014/main" id="{4C979020-6F78-4D09-A475-315DC152C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3" name="図 62">
          <a:extLst>
            <a:ext uri="{FF2B5EF4-FFF2-40B4-BE49-F238E27FC236}">
              <a16:creationId xmlns:a16="http://schemas.microsoft.com/office/drawing/2014/main" id="{73FE766B-A692-4AC4-8BE0-FB1DC08DB2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4" name="図 63">
          <a:extLst>
            <a:ext uri="{FF2B5EF4-FFF2-40B4-BE49-F238E27FC236}">
              <a16:creationId xmlns:a16="http://schemas.microsoft.com/office/drawing/2014/main" id="{1F246A63-6116-4096-91D3-F4FB859B9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5" name="図 64">
          <a:extLst>
            <a:ext uri="{FF2B5EF4-FFF2-40B4-BE49-F238E27FC236}">
              <a16:creationId xmlns:a16="http://schemas.microsoft.com/office/drawing/2014/main" id="{CC12C8E7-31DB-4814-9321-B9C28571E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7" name="図 66">
          <a:extLst>
            <a:ext uri="{FF2B5EF4-FFF2-40B4-BE49-F238E27FC236}">
              <a16:creationId xmlns:a16="http://schemas.microsoft.com/office/drawing/2014/main" id="{EE352F92-3108-42C2-B197-E8BB3D68B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75" name="図 74">
          <a:extLst>
            <a:ext uri="{FF2B5EF4-FFF2-40B4-BE49-F238E27FC236}">
              <a16:creationId xmlns:a16="http://schemas.microsoft.com/office/drawing/2014/main" id="{DAF6B4C6-EF79-43A3-B2F5-D95C56A16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53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76" name="図 75">
          <a:extLst>
            <a:ext uri="{FF2B5EF4-FFF2-40B4-BE49-F238E27FC236}">
              <a16:creationId xmlns:a16="http://schemas.microsoft.com/office/drawing/2014/main" id="{38517835-670D-4F19-B0B2-20BE04DC94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251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77" name="図 76">
          <a:extLst>
            <a:ext uri="{FF2B5EF4-FFF2-40B4-BE49-F238E27FC236}">
              <a16:creationId xmlns:a16="http://schemas.microsoft.com/office/drawing/2014/main" id="{B20F5CDC-4485-4657-9BDB-CF6F35F3BA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625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78" name="図 77">
          <a:extLst>
            <a:ext uri="{FF2B5EF4-FFF2-40B4-BE49-F238E27FC236}">
              <a16:creationId xmlns:a16="http://schemas.microsoft.com/office/drawing/2014/main" id="{5082DC80-C901-4B3C-B840-B56E81FE82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11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79" name="図 78">
          <a:extLst>
            <a:ext uri="{FF2B5EF4-FFF2-40B4-BE49-F238E27FC236}">
              <a16:creationId xmlns:a16="http://schemas.microsoft.com/office/drawing/2014/main" id="{218E4C63-3CE7-4CB3-A194-DDD6DA7ADB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282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80" name="図 79">
          <a:extLst>
            <a:ext uri="{FF2B5EF4-FFF2-40B4-BE49-F238E27FC236}">
              <a16:creationId xmlns:a16="http://schemas.microsoft.com/office/drawing/2014/main" id="{3A1E18A0-8174-4D42-B463-7CE85CA878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425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81" name="図 80">
          <a:extLst>
            <a:ext uri="{FF2B5EF4-FFF2-40B4-BE49-F238E27FC236}">
              <a16:creationId xmlns:a16="http://schemas.microsoft.com/office/drawing/2014/main" id="{962BD5C9-F0D9-4058-BDAA-9D8C3EF155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40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38</xdr:row>
      <xdr:rowOff>769470</xdr:rowOff>
    </xdr:from>
    <xdr:ext cx="45720" cy="7620"/>
    <xdr:pic>
      <xdr:nvPicPr>
        <xdr:cNvPr id="66" name="図 65">
          <a:extLst>
            <a:ext uri="{FF2B5EF4-FFF2-40B4-BE49-F238E27FC236}">
              <a16:creationId xmlns:a16="http://schemas.microsoft.com/office/drawing/2014/main" id="{E3E7495D-D134-4655-AC96-B4C97C0C05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1320143"/>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37</xdr:row>
      <xdr:rowOff>769470</xdr:rowOff>
    </xdr:from>
    <xdr:ext cx="45720" cy="7620"/>
    <xdr:pic>
      <xdr:nvPicPr>
        <xdr:cNvPr id="69" name="図 68">
          <a:extLst>
            <a:ext uri="{FF2B5EF4-FFF2-40B4-BE49-F238E27FC236}">
              <a16:creationId xmlns:a16="http://schemas.microsoft.com/office/drawing/2014/main" id="{8B560CD8-F28D-4CF9-A97D-DC00F580E9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70" name="図 69">
          <a:extLst>
            <a:ext uri="{FF2B5EF4-FFF2-40B4-BE49-F238E27FC236}">
              <a16:creationId xmlns:a16="http://schemas.microsoft.com/office/drawing/2014/main" id="{971D621A-CD19-4CAF-A5B4-089ABE1BFD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85" name="図 84">
          <a:extLst>
            <a:ext uri="{FF2B5EF4-FFF2-40B4-BE49-F238E27FC236}">
              <a16:creationId xmlns:a16="http://schemas.microsoft.com/office/drawing/2014/main" id="{9038EFCE-E53C-478E-A136-42C4518EA9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86" name="図 85">
          <a:extLst>
            <a:ext uri="{FF2B5EF4-FFF2-40B4-BE49-F238E27FC236}">
              <a16:creationId xmlns:a16="http://schemas.microsoft.com/office/drawing/2014/main" id="{AB5E0F5B-9A3B-4822-9446-60B3DD3079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87" name="図 86">
          <a:extLst>
            <a:ext uri="{FF2B5EF4-FFF2-40B4-BE49-F238E27FC236}">
              <a16:creationId xmlns:a16="http://schemas.microsoft.com/office/drawing/2014/main" id="{E5204CB0-78DD-4E3A-9040-EC4036D39C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88" name="図 87">
          <a:extLst>
            <a:ext uri="{FF2B5EF4-FFF2-40B4-BE49-F238E27FC236}">
              <a16:creationId xmlns:a16="http://schemas.microsoft.com/office/drawing/2014/main" id="{94AFDD48-3BCF-4A25-9C0A-EEBD842CF7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89" name="図 88">
          <a:extLst>
            <a:ext uri="{FF2B5EF4-FFF2-40B4-BE49-F238E27FC236}">
              <a16:creationId xmlns:a16="http://schemas.microsoft.com/office/drawing/2014/main" id="{20A7496F-27F8-4044-B9F3-716D30E7BE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90" name="図 89">
          <a:extLst>
            <a:ext uri="{FF2B5EF4-FFF2-40B4-BE49-F238E27FC236}">
              <a16:creationId xmlns:a16="http://schemas.microsoft.com/office/drawing/2014/main" id="{3455C973-8B43-49DB-BEB4-C6E241F0A0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91" name="図 90">
          <a:extLst>
            <a:ext uri="{FF2B5EF4-FFF2-40B4-BE49-F238E27FC236}">
              <a16:creationId xmlns:a16="http://schemas.microsoft.com/office/drawing/2014/main" id="{F3D7FCBC-3777-4F55-A127-4A6BFB4C35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3</xdr:col>
      <xdr:colOff>144985</xdr:colOff>
      <xdr:row>16</xdr:row>
      <xdr:rowOff>46653</xdr:rowOff>
    </xdr:to>
    <xdr:pic>
      <xdr:nvPicPr>
        <xdr:cNvPr id="72" name="図 71">
          <a:extLst>
            <a:ext uri="{FF2B5EF4-FFF2-40B4-BE49-F238E27FC236}">
              <a16:creationId xmlns:a16="http://schemas.microsoft.com/office/drawing/2014/main" id="{B7B44E1C-07A3-4978-9A66-26793FF3323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44286"/>
          <a:ext cx="1630107" cy="2534816"/>
        </a:xfrm>
        <a:prstGeom prst="rect">
          <a:avLst/>
        </a:prstGeom>
      </xdr:spPr>
    </xdr:pic>
    <xdr:clientData/>
  </xdr:twoCellAnchor>
  <xdr:twoCellAnchor editAs="oneCell">
    <xdr:from>
      <xdr:col>5</xdr:col>
      <xdr:colOff>23328</xdr:colOff>
      <xdr:row>2</xdr:row>
      <xdr:rowOff>1</xdr:rowOff>
    </xdr:from>
    <xdr:to>
      <xdr:col>6</xdr:col>
      <xdr:colOff>764063</xdr:colOff>
      <xdr:row>16</xdr:row>
      <xdr:rowOff>7776</xdr:rowOff>
    </xdr:to>
    <xdr:pic>
      <xdr:nvPicPr>
        <xdr:cNvPr id="32" name="図 31">
          <a:extLst>
            <a:ext uri="{FF2B5EF4-FFF2-40B4-BE49-F238E27FC236}">
              <a16:creationId xmlns:a16="http://schemas.microsoft.com/office/drawing/2014/main" id="{431972B3-F143-A685-A9F2-F5AD20346F5D}"/>
            </a:ext>
          </a:extLst>
        </xdr:cNvPr>
        <xdr:cNvPicPr>
          <a:picLocks noChangeAspect="1"/>
        </xdr:cNvPicPr>
      </xdr:nvPicPr>
      <xdr:blipFill>
        <a:blip xmlns:r="http://schemas.openxmlformats.org/officeDocument/2006/relationships" r:embed="rId4"/>
        <a:stretch>
          <a:fillRect/>
        </a:stretch>
      </xdr:blipFill>
      <xdr:spPr>
        <a:xfrm>
          <a:off x="2884716" y="544287"/>
          <a:ext cx="1642694" cy="2495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628650</xdr:colOff>
      <xdr:row>2</xdr:row>
      <xdr:rowOff>95250</xdr:rowOff>
    </xdr:from>
    <xdr:to>
      <xdr:col>7</xdr:col>
      <xdr:colOff>457200</xdr:colOff>
      <xdr:row>7</xdr:row>
      <xdr:rowOff>47625</xdr:rowOff>
    </xdr:to>
    <xdr:sp macro="" textlink="">
      <xdr:nvSpPr>
        <xdr:cNvPr id="2" name="テキスト ボックス 1">
          <a:extLst>
            <a:ext uri="{FF2B5EF4-FFF2-40B4-BE49-F238E27FC236}">
              <a16:creationId xmlns:a16="http://schemas.microsoft.com/office/drawing/2014/main" id="{63C1503A-CB93-420B-A344-8CD1A840042F}"/>
            </a:ext>
          </a:extLst>
        </xdr:cNvPr>
        <xdr:cNvSpPr txBox="1">
          <a:spLocks noChangeArrowheads="1"/>
        </xdr:cNvSpPr>
      </xdr:nvSpPr>
      <xdr:spPr bwMode="auto">
        <a:xfrm>
          <a:off x="613410" y="430530"/>
          <a:ext cx="4164330" cy="790575"/>
        </a:xfrm>
        <a:prstGeom prst="rect">
          <a:avLst/>
        </a:prstGeom>
        <a:solidFill>
          <a:srgbClr val="FAC090"/>
        </a:solidFill>
        <a:ln w="9525">
          <a:solidFill>
            <a:srgbClr val="BCBCBC"/>
          </a:solid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飲食店では、個別に記録用紙を作るのではなく、</a:t>
          </a:r>
          <a:r>
            <a:rPr lang="ja-JP" altLang="en-US" sz="1400" b="1" i="0" u="none" strike="noStrike" baseline="0">
              <a:solidFill>
                <a:srgbClr val="FF0000"/>
              </a:solidFill>
              <a:latin typeface="AR明朝体U" panose="02020A09000000000000" pitchFamily="17" charset="-128"/>
              <a:ea typeface="AR明朝体U" panose="02020A09000000000000" pitchFamily="17" charset="-128"/>
            </a:rPr>
            <a:t>初めは一冊の大学ノートに業務日誌</a:t>
          </a:r>
          <a:r>
            <a:rPr lang="ja-JP" altLang="en-US" sz="1400" b="1" i="0" u="none" strike="noStrike" baseline="0">
              <a:solidFill>
                <a:sysClr val="windowText" lastClr="000000"/>
              </a:solidFill>
              <a:latin typeface="ＭＳ Ｐゴシック"/>
              <a:ea typeface="ＭＳ Ｐゴシック"/>
            </a:rPr>
            <a:t>と</a:t>
          </a:r>
          <a:r>
            <a:rPr lang="ja-JP" altLang="en-US" sz="1400" b="1" i="0" u="none" strike="noStrike" baseline="0">
              <a:solidFill>
                <a:srgbClr val="000000"/>
              </a:solidFill>
              <a:latin typeface="ＭＳ Ｐゴシック"/>
              <a:ea typeface="ＭＳ Ｐゴシック"/>
            </a:rPr>
            <a:t>いう　　スタイルで書いてみることをお勧めします。</a:t>
          </a:r>
        </a:p>
        <a:p>
          <a:pPr algn="l" rtl="0">
            <a:defRPr sz="1000"/>
          </a:pPr>
          <a:r>
            <a:rPr lang="ja-JP" altLang="en-US" sz="1400" b="1" i="0" u="none" strike="noStrike" baseline="0">
              <a:solidFill>
                <a:srgbClr val="000000"/>
              </a:solidFill>
              <a:latin typeface="ＭＳ Ｐゴシック"/>
              <a:ea typeface="ＭＳ Ｐゴシック"/>
            </a:rPr>
            <a:t>前回予告のノート式記録の紹介をします。　一日　見開きで２ページに書くことを習慣化しましょう。</a:t>
          </a:r>
        </a:p>
      </xdr:txBody>
    </xdr:sp>
    <xdr:clientData/>
  </xdr:twoCellAnchor>
  <xdr:twoCellAnchor>
    <xdr:from>
      <xdr:col>1</xdr:col>
      <xdr:colOff>0</xdr:colOff>
      <xdr:row>8</xdr:row>
      <xdr:rowOff>0</xdr:rowOff>
    </xdr:from>
    <xdr:to>
      <xdr:col>4</xdr:col>
      <xdr:colOff>742950</xdr:colOff>
      <xdr:row>57</xdr:row>
      <xdr:rowOff>152400</xdr:rowOff>
    </xdr:to>
    <xdr:grpSp>
      <xdr:nvGrpSpPr>
        <xdr:cNvPr id="3" name="グループ化 2">
          <a:extLst>
            <a:ext uri="{FF2B5EF4-FFF2-40B4-BE49-F238E27FC236}">
              <a16:creationId xmlns:a16="http://schemas.microsoft.com/office/drawing/2014/main" id="{6F407157-E6DA-47A4-B4C5-CFD6F32AB0CD}"/>
            </a:ext>
          </a:extLst>
        </xdr:cNvPr>
        <xdr:cNvGrpSpPr>
          <a:grpSpLocks/>
        </xdr:cNvGrpSpPr>
      </xdr:nvGrpSpPr>
      <xdr:grpSpPr bwMode="auto">
        <a:xfrm>
          <a:off x="617220" y="1501140"/>
          <a:ext cx="5406390" cy="8526780"/>
          <a:chOff x="685800" y="1524000"/>
          <a:chExt cx="5923810" cy="8552905"/>
        </a:xfrm>
      </xdr:grpSpPr>
      <xdr:pic>
        <xdr:nvPicPr>
          <xdr:cNvPr id="4" name="図 3">
            <a:extLst>
              <a:ext uri="{FF2B5EF4-FFF2-40B4-BE49-F238E27FC236}">
                <a16:creationId xmlns:a16="http://schemas.microsoft.com/office/drawing/2014/main" id="{2BBC5399-B3EC-6993-53A0-512B76504EB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5800" y="1524000"/>
            <a:ext cx="5923810" cy="4190476"/>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965DA6C3-1786-5BFC-B811-C3FB08ECA3F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28675" y="5715000"/>
            <a:ext cx="5361905" cy="4361905"/>
          </a:xfrm>
          <a:prstGeom prst="rect">
            <a:avLst/>
          </a:prstGeom>
          <a:noFill/>
          <a:ln w="9525">
            <a:noFill/>
            <a:miter lim="800000"/>
            <a:headEnd/>
            <a:tailEnd/>
          </a:ln>
        </xdr:spPr>
      </xdr:pic>
    </xdr:grpSp>
    <xdr:clientData/>
  </xdr:twoCellAnchor>
  <xdr:twoCellAnchor>
    <xdr:from>
      <xdr:col>0</xdr:col>
      <xdr:colOff>38100</xdr:colOff>
      <xdr:row>14</xdr:row>
      <xdr:rowOff>66675</xdr:rowOff>
    </xdr:from>
    <xdr:to>
      <xdr:col>1</xdr:col>
      <xdr:colOff>238125</xdr:colOff>
      <xdr:row>36</xdr:row>
      <xdr:rowOff>114300</xdr:rowOff>
    </xdr:to>
    <xdr:sp macro="" textlink="">
      <xdr:nvSpPr>
        <xdr:cNvPr id="6" name="テキスト ボックス 5">
          <a:extLst>
            <a:ext uri="{FF2B5EF4-FFF2-40B4-BE49-F238E27FC236}">
              <a16:creationId xmlns:a16="http://schemas.microsoft.com/office/drawing/2014/main" id="{BDCCE699-3EEE-47C2-9FA5-36BC487B74BA}"/>
            </a:ext>
          </a:extLst>
        </xdr:cNvPr>
        <xdr:cNvSpPr txBox="1"/>
      </xdr:nvSpPr>
      <xdr:spPr>
        <a:xfrm>
          <a:off x="38100" y="2619375"/>
          <a:ext cx="817245" cy="3850005"/>
        </a:xfrm>
        <a:prstGeom prst="rect">
          <a:avLst/>
        </a:prstGeom>
        <a:solidFill>
          <a:schemeClr val="lt1"/>
        </a:solidFill>
        <a:ln w="31750" cmpd="sng">
          <a:solidFill>
            <a:srgbClr val="CC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ja-JP" altLang="en-US" sz="2000" b="0" i="0" u="none" strike="noStrike" baseline="0">
              <a:solidFill>
                <a:srgbClr val="000000"/>
              </a:solidFill>
              <a:latin typeface="ＭＳ Ｐゴシック"/>
              <a:ea typeface="ＭＳ Ｐゴシック"/>
            </a:rPr>
            <a:t>衛</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生　計</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画</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に　基</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づ</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く　</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記</a:t>
          </a:r>
          <a:endParaRPr lang="en-US" altLang="ja-JP" sz="2000" b="0" i="0" u="none" strike="noStrike" baseline="0">
            <a:solidFill>
              <a:srgbClr val="000000"/>
            </a:solidFill>
            <a:latin typeface="ＭＳ Ｐゴシック"/>
            <a:ea typeface="ＭＳ Ｐゴシック"/>
          </a:endParaRPr>
        </a:p>
        <a:p>
          <a:pPr algn="ctr" rtl="0">
            <a:defRPr sz="1000"/>
          </a:pPr>
          <a:r>
            <a:rPr lang="ja-JP" altLang="en-US" sz="2000" b="0" i="0" u="none" strike="noStrike" baseline="0">
              <a:solidFill>
                <a:srgbClr val="000000"/>
              </a:solidFill>
              <a:latin typeface="ＭＳ Ｐゴシック"/>
              <a:ea typeface="ＭＳ Ｐゴシック"/>
            </a:rPr>
            <a:t>録</a:t>
          </a:r>
        </a:p>
      </xdr:txBody>
    </xdr:sp>
    <xdr:clientData/>
  </xdr:twoCellAnchor>
  <xdr:twoCellAnchor>
    <xdr:from>
      <xdr:col>4</xdr:col>
      <xdr:colOff>695325</xdr:colOff>
      <xdr:row>11</xdr:row>
      <xdr:rowOff>123825</xdr:rowOff>
    </xdr:from>
    <xdr:to>
      <xdr:col>12</xdr:col>
      <xdr:colOff>257175</xdr:colOff>
      <xdr:row>58</xdr:row>
      <xdr:rowOff>19050</xdr:rowOff>
    </xdr:to>
    <xdr:grpSp>
      <xdr:nvGrpSpPr>
        <xdr:cNvPr id="7" name="グループ化 7">
          <a:extLst>
            <a:ext uri="{FF2B5EF4-FFF2-40B4-BE49-F238E27FC236}">
              <a16:creationId xmlns:a16="http://schemas.microsoft.com/office/drawing/2014/main" id="{A7BA8B8E-2A6D-4F20-A602-F21C8025BA92}"/>
            </a:ext>
          </a:extLst>
        </xdr:cNvPr>
        <xdr:cNvGrpSpPr>
          <a:grpSpLocks/>
        </xdr:cNvGrpSpPr>
      </xdr:nvGrpSpPr>
      <xdr:grpSpPr bwMode="auto">
        <a:xfrm>
          <a:off x="5975985" y="2150745"/>
          <a:ext cx="4682490" cy="7911465"/>
          <a:chOff x="6562725" y="2162175"/>
          <a:chExt cx="5257143" cy="7952791"/>
        </a:xfrm>
      </xdr:grpSpPr>
      <xdr:grpSp>
        <xdr:nvGrpSpPr>
          <xdr:cNvPr id="8" name="グループ化 8">
            <a:extLst>
              <a:ext uri="{FF2B5EF4-FFF2-40B4-BE49-F238E27FC236}">
                <a16:creationId xmlns:a16="http://schemas.microsoft.com/office/drawing/2014/main" id="{2CD07B23-7FA3-6267-2F42-45E6795E9D31}"/>
              </a:ext>
            </a:extLst>
          </xdr:cNvPr>
          <xdr:cNvGrpSpPr>
            <a:grpSpLocks/>
          </xdr:cNvGrpSpPr>
        </xdr:nvGrpSpPr>
        <xdr:grpSpPr bwMode="auto">
          <a:xfrm>
            <a:off x="6562725" y="2162175"/>
            <a:ext cx="5257143" cy="7952791"/>
            <a:chOff x="6619875" y="2066925"/>
            <a:chExt cx="5257143" cy="7952791"/>
          </a:xfrm>
        </xdr:grpSpPr>
        <xdr:pic>
          <xdr:nvPicPr>
            <xdr:cNvPr id="10" name="図 10">
              <a:extLst>
                <a:ext uri="{FF2B5EF4-FFF2-40B4-BE49-F238E27FC236}">
                  <a16:creationId xmlns:a16="http://schemas.microsoft.com/office/drawing/2014/main" id="{FC12DBC4-F766-9F4B-BB63-4E24FD4299E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619875" y="2066925"/>
              <a:ext cx="5257143" cy="4009524"/>
            </a:xfrm>
            <a:prstGeom prst="rect">
              <a:avLst/>
            </a:prstGeom>
            <a:noFill/>
            <a:ln w="9525">
              <a:noFill/>
              <a:miter lim="800000"/>
              <a:headEnd/>
              <a:tailEnd/>
            </a:ln>
          </xdr:spPr>
        </xdr:pic>
        <xdr:pic>
          <xdr:nvPicPr>
            <xdr:cNvPr id="11" name="図 11">
              <a:extLst>
                <a:ext uri="{FF2B5EF4-FFF2-40B4-BE49-F238E27FC236}">
                  <a16:creationId xmlns:a16="http://schemas.microsoft.com/office/drawing/2014/main" id="{F6F8D635-ACF7-731A-675A-736374C962F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6629400" y="5343525"/>
              <a:ext cx="5180953" cy="4676191"/>
            </a:xfrm>
            <a:prstGeom prst="rect">
              <a:avLst/>
            </a:prstGeom>
            <a:noFill/>
            <a:ln w="9525">
              <a:noFill/>
              <a:miter lim="800000"/>
              <a:headEnd/>
              <a:tailEnd/>
            </a:ln>
          </xdr:spPr>
        </xdr:pic>
      </xdr:grpSp>
      <xdr:sp macro="" textlink="">
        <xdr:nvSpPr>
          <xdr:cNvPr id="9" name="テキスト ボックス 8">
            <a:extLst>
              <a:ext uri="{FF2B5EF4-FFF2-40B4-BE49-F238E27FC236}">
                <a16:creationId xmlns:a16="http://schemas.microsoft.com/office/drawing/2014/main" id="{0428A38B-26CD-F7CD-8CB0-1BAECCDBC552}"/>
              </a:ext>
            </a:extLst>
          </xdr:cNvPr>
          <xdr:cNvSpPr txBox="1"/>
        </xdr:nvSpPr>
        <xdr:spPr>
          <a:xfrm>
            <a:off x="6753201" y="2362185"/>
            <a:ext cx="1200000" cy="314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業務日誌</a:t>
            </a:r>
          </a:p>
        </xdr:txBody>
      </xdr:sp>
    </xdr:grpSp>
    <xdr:clientData/>
  </xdr:twoCellAnchor>
  <xdr:twoCellAnchor>
    <xdr:from>
      <xdr:col>1</xdr:col>
      <xdr:colOff>295275</xdr:colOff>
      <xdr:row>58</xdr:row>
      <xdr:rowOff>76200</xdr:rowOff>
    </xdr:from>
    <xdr:to>
      <xdr:col>9</xdr:col>
      <xdr:colOff>66675</xdr:colOff>
      <xdr:row>63</xdr:row>
      <xdr:rowOff>9525</xdr:rowOff>
    </xdr:to>
    <xdr:sp macro="" textlink="">
      <xdr:nvSpPr>
        <xdr:cNvPr id="12" name="テキスト ボックス 12">
          <a:extLst>
            <a:ext uri="{FF2B5EF4-FFF2-40B4-BE49-F238E27FC236}">
              <a16:creationId xmlns:a16="http://schemas.microsoft.com/office/drawing/2014/main" id="{41B7510C-8820-47F7-A889-4FACCBDD217B}"/>
            </a:ext>
          </a:extLst>
        </xdr:cNvPr>
        <xdr:cNvSpPr txBox="1">
          <a:spLocks noChangeArrowheads="1"/>
        </xdr:cNvSpPr>
      </xdr:nvSpPr>
      <xdr:spPr bwMode="auto">
        <a:xfrm>
          <a:off x="912495" y="9799320"/>
          <a:ext cx="4709160" cy="771525"/>
        </a:xfrm>
        <a:prstGeom prst="rect">
          <a:avLst/>
        </a:prstGeom>
        <a:solidFill>
          <a:srgbClr val="E6B9B8"/>
        </a:solidFill>
        <a:ln w="9525">
          <a:solidFill>
            <a:srgbClr val="BCBCBC"/>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何もないところから　記録用紙を作るのは不安もあり、時間もかかるのでこうした雛形を使います。</a:t>
          </a:r>
        </a:p>
        <a:p>
          <a:pPr algn="l" rtl="0">
            <a:defRPr sz="1000"/>
          </a:pPr>
          <a:r>
            <a:rPr lang="ja-JP" altLang="en-US" sz="1100" b="1" i="0" u="none" strike="noStrike" baseline="0">
              <a:solidFill>
                <a:srgbClr val="000000"/>
              </a:solidFill>
              <a:latin typeface="ＭＳ Ｐゴシック"/>
              <a:ea typeface="ＭＳ Ｐゴシック"/>
            </a:rPr>
            <a:t>書くことに慣れたら　書きやすく　作業内容や　課題が見つけやすい形に変えていきます。</a:t>
          </a:r>
        </a:p>
        <a:p>
          <a:pPr algn="l" rtl="0">
            <a:defRPr sz="1000"/>
          </a:pPr>
          <a:r>
            <a:rPr lang="ja-JP" altLang="en-US" sz="1100" b="1" i="0" u="none" strike="noStrike" baseline="0">
              <a:solidFill>
                <a:srgbClr val="000000"/>
              </a:solidFill>
              <a:latin typeface="ＭＳ Ｐゴシック"/>
              <a:ea typeface="ＭＳ Ｐゴシック"/>
            </a:rPr>
            <a:t>相談事が出てきたら、このノートとともに食品安全協会や保健所の方に話聞いてもらうことが衛生管理を進める上では、大変賢い方法です。</a:t>
          </a:r>
        </a:p>
        <a:p>
          <a:pPr algn="l" rtl="0">
            <a:defRPr sz="1000"/>
          </a:pPr>
          <a:r>
            <a:rPr lang="ja-JP" altLang="en-US" sz="1100" b="1" i="0" u="none" strike="noStrike" baseline="0">
              <a:solidFill>
                <a:srgbClr val="000000"/>
              </a:solidFill>
              <a:latin typeface="ＭＳ Ｐゴシック"/>
              <a:ea typeface="ＭＳ Ｐゴシック"/>
            </a:rPr>
            <a:t>更に飲食店主などの集まりでこうした取り組みを広めていくことは業界の発展につながります。</a:t>
          </a:r>
        </a:p>
        <a:p>
          <a:pPr algn="l" rtl="0">
            <a:defRPr sz="1000"/>
          </a:pPr>
          <a:endParaRPr lang="ja-JP" altLang="en-US" sz="1100" b="1" i="0" u="none" strike="noStrike" baseline="0">
            <a:solidFill>
              <a:srgbClr val="000000"/>
            </a:solidFill>
            <a:latin typeface="ＭＳ Ｐゴシック"/>
            <a:ea typeface="ＭＳ Ｐゴシック"/>
          </a:endParaRPr>
        </a:p>
      </xdr:txBody>
    </xdr:sp>
    <xdr:clientData/>
  </xdr:twoCellAnchor>
  <xdr:twoCellAnchor>
    <xdr:from>
      <xdr:col>3</xdr:col>
      <xdr:colOff>333373</xdr:colOff>
      <xdr:row>6</xdr:row>
      <xdr:rowOff>142875</xdr:rowOff>
    </xdr:from>
    <xdr:to>
      <xdr:col>6</xdr:col>
      <xdr:colOff>314323</xdr:colOff>
      <xdr:row>19</xdr:row>
      <xdr:rowOff>66675</xdr:rowOff>
    </xdr:to>
    <xdr:sp macro="" textlink="">
      <xdr:nvSpPr>
        <xdr:cNvPr id="13" name="右中かっこ 12">
          <a:extLst>
            <a:ext uri="{FF2B5EF4-FFF2-40B4-BE49-F238E27FC236}">
              <a16:creationId xmlns:a16="http://schemas.microsoft.com/office/drawing/2014/main" id="{BE191BE9-42DC-4E57-93D3-B65397EE2DF5}"/>
            </a:ext>
          </a:extLst>
        </xdr:cNvPr>
        <xdr:cNvSpPr/>
      </xdr:nvSpPr>
      <xdr:spPr>
        <a:xfrm rot="5400000">
          <a:off x="2049778" y="1283970"/>
          <a:ext cx="2103120" cy="1832610"/>
        </a:xfrm>
        <a:prstGeom prst="rightBrace">
          <a:avLst>
            <a:gd name="adj1" fmla="val 8333"/>
            <a:gd name="adj2" fmla="val 44172"/>
          </a:avLst>
        </a:prstGeom>
        <a:effectLst>
          <a:outerShdw blurRad="50800" dist="38100" dir="16200000" rotWithShape="0">
            <a:prstClr val="black">
              <a:alpha val="40000"/>
            </a:prstClr>
          </a:outerShdw>
        </a:effectLst>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endParaRPr lang="ja-JP" altLang="en-US"/>
        </a:p>
      </xdr:txBody>
    </xdr:sp>
    <xdr:clientData/>
  </xdr:twoCellAnchor>
  <xdr:twoCellAnchor>
    <xdr:from>
      <xdr:col>1</xdr:col>
      <xdr:colOff>1203960</xdr:colOff>
      <xdr:row>10</xdr:row>
      <xdr:rowOff>167640</xdr:rowOff>
    </xdr:from>
    <xdr:to>
      <xdr:col>2</xdr:col>
      <xdr:colOff>556260</xdr:colOff>
      <xdr:row>12</xdr:row>
      <xdr:rowOff>144780</xdr:rowOff>
    </xdr:to>
    <xdr:sp macro="" textlink="">
      <xdr:nvSpPr>
        <xdr:cNvPr id="14" name="正方形/長方形 13">
          <a:extLst>
            <a:ext uri="{FF2B5EF4-FFF2-40B4-BE49-F238E27FC236}">
              <a16:creationId xmlns:a16="http://schemas.microsoft.com/office/drawing/2014/main" id="{A0A721DB-F252-A2DD-FB8B-CE035A2FFE38}"/>
            </a:ext>
          </a:extLst>
        </xdr:cNvPr>
        <xdr:cNvSpPr/>
      </xdr:nvSpPr>
      <xdr:spPr>
        <a:xfrm>
          <a:off x="1821180" y="2019300"/>
          <a:ext cx="1828800" cy="327660"/>
        </a:xfrm>
        <a:prstGeom prst="rect">
          <a:avLst/>
        </a:prstGeom>
        <a:solidFill>
          <a:srgbClr val="FFF5D5"/>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550" kern="1200">
              <a:solidFill>
                <a:schemeClr val="accent6">
                  <a:lumMod val="50000"/>
                </a:schemeClr>
              </a:solidFill>
            </a:rPr>
            <a:t>２０２４年１２月１日</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111303</xdr:colOff>
      <xdr:row>6</xdr:row>
      <xdr:rowOff>231169</xdr:rowOff>
    </xdr:from>
    <xdr:to>
      <xdr:col>26</xdr:col>
      <xdr:colOff>8561</xdr:colOff>
      <xdr:row>23</xdr:row>
      <xdr:rowOff>0</xdr:rowOff>
    </xdr:to>
    <xdr:cxnSp macro="">
      <xdr:nvCxnSpPr>
        <xdr:cNvPr id="23" name="直線矢印コネクタ 22">
          <a:extLst>
            <a:ext uri="{FF2B5EF4-FFF2-40B4-BE49-F238E27FC236}">
              <a16:creationId xmlns:a16="http://schemas.microsoft.com/office/drawing/2014/main" id="{7A29144E-041C-9143-99EF-12ABB118F1F4}"/>
            </a:ext>
          </a:extLst>
        </xdr:cNvPr>
        <xdr:cNvCxnSpPr/>
      </xdr:nvCxnSpPr>
      <xdr:spPr>
        <a:xfrm flipV="1">
          <a:off x="8750157" y="1489753"/>
          <a:ext cx="3595955" cy="2149011"/>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393842</xdr:colOff>
      <xdr:row>6</xdr:row>
      <xdr:rowOff>205483</xdr:rowOff>
    </xdr:from>
    <xdr:to>
      <xdr:col>11</xdr:col>
      <xdr:colOff>34247</xdr:colOff>
      <xdr:row>23</xdr:row>
      <xdr:rowOff>0</xdr:rowOff>
    </xdr:to>
    <xdr:cxnSp macro="">
      <xdr:nvCxnSpPr>
        <xdr:cNvPr id="21" name="直線矢印コネクタ 20">
          <a:extLst>
            <a:ext uri="{FF2B5EF4-FFF2-40B4-BE49-F238E27FC236}">
              <a16:creationId xmlns:a16="http://schemas.microsoft.com/office/drawing/2014/main" id="{E84FB067-99CA-4696-946D-6E3B5F007F0C}"/>
            </a:ext>
          </a:extLst>
        </xdr:cNvPr>
        <xdr:cNvCxnSpPr/>
      </xdr:nvCxnSpPr>
      <xdr:spPr>
        <a:xfrm flipV="1">
          <a:off x="1892157" y="1464067"/>
          <a:ext cx="3339101" cy="2174697"/>
        </a:xfrm>
        <a:prstGeom prst="straightConnector1">
          <a:avLst/>
        </a:prstGeom>
        <a:ln>
          <a:solidFill>
            <a:schemeClr val="tx2">
              <a:lumMod val="60000"/>
              <a:lumOff val="4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77056</xdr:colOff>
      <xdr:row>24</xdr:row>
      <xdr:rowOff>17124</xdr:rowOff>
    </xdr:from>
    <xdr:to>
      <xdr:col>11</xdr:col>
      <xdr:colOff>256854</xdr:colOff>
      <xdr:row>39</xdr:row>
      <xdr:rowOff>94180</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2037708" y="4075416"/>
          <a:ext cx="3416157" cy="2705528"/>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18</xdr:col>
      <xdr:colOff>196921</xdr:colOff>
      <xdr:row>24</xdr:row>
      <xdr:rowOff>8562</xdr:rowOff>
    </xdr:from>
    <xdr:to>
      <xdr:col>24</xdr:col>
      <xdr:colOff>231169</xdr:colOff>
      <xdr:row>44</xdr:row>
      <xdr:rowOff>77056</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835775" y="4066854"/>
          <a:ext cx="2808270" cy="3553146"/>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0</xdr:colOff>
      <xdr:row>14</xdr:row>
      <xdr:rowOff>31105</xdr:rowOff>
    </xdr:from>
    <xdr:to>
      <xdr:col>2</xdr:col>
      <xdr:colOff>4114821</xdr:colOff>
      <xdr:row>32</xdr:row>
      <xdr:rowOff>139960</xdr:rowOff>
    </xdr:to>
    <xdr:pic>
      <xdr:nvPicPr>
        <xdr:cNvPr id="3" name="図 2">
          <a:extLst>
            <a:ext uri="{FF2B5EF4-FFF2-40B4-BE49-F238E27FC236}">
              <a16:creationId xmlns:a16="http://schemas.microsoft.com/office/drawing/2014/main" id="{7C97DE02-AF9E-B13B-EE97-4E4669A933C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7163" y="6445901"/>
          <a:ext cx="4114821" cy="32968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1163787</xdr:colOff>
      <xdr:row>31</xdr:row>
      <xdr:rowOff>48488</xdr:rowOff>
    </xdr:from>
    <xdr:to>
      <xdr:col>2</xdr:col>
      <xdr:colOff>5604170</xdr:colOff>
      <xdr:row>33</xdr:row>
      <xdr:rowOff>214886</xdr:rowOff>
    </xdr:to>
    <xdr:pic>
      <xdr:nvPicPr>
        <xdr:cNvPr id="3" name="図 2">
          <a:extLst>
            <a:ext uri="{FF2B5EF4-FFF2-40B4-BE49-F238E27FC236}">
              <a16:creationId xmlns:a16="http://schemas.microsoft.com/office/drawing/2014/main" id="{A4FD75C0-AFE7-50F3-100B-F6CEBB34AFE5}"/>
            </a:ext>
          </a:extLst>
        </xdr:cNvPr>
        <xdr:cNvPicPr>
          <a:picLocks noChangeAspect="1"/>
        </xdr:cNvPicPr>
      </xdr:nvPicPr>
      <xdr:blipFill>
        <a:blip xmlns:r="http://schemas.openxmlformats.org/officeDocument/2006/relationships" r:embed="rId1"/>
        <a:stretch>
          <a:fillRect/>
        </a:stretch>
      </xdr:blipFill>
      <xdr:spPr>
        <a:xfrm>
          <a:off x="2625442" y="9192488"/>
          <a:ext cx="5805055" cy="6651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wner\OneDrive\&#12487;&#12473;&#12463;&#12488;&#12483;&#12503;\&#21407;&#31295;&#12539;HACCP&#12394;&#12403;\&#26412;\2020-&#35347;&#35441;&#38598;5.xlsx" TargetMode="External"/><Relationship Id="rId1" Type="http://schemas.openxmlformats.org/officeDocument/2006/relationships/externalLinkPath" Target="file:///C:\Users\Owner\OneDrive\&#12487;&#12473;&#12463;&#12488;&#12483;&#12503;\&#21407;&#31295;&#12539;HACCP&#12394;&#12403;\&#26412;\2020-&#35347;&#35441;&#3859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ヘッドライン"/>
      <sheetName val="41 1 衛生訓話 "/>
      <sheetName val="41  衛生訓話"/>
      <sheetName val="41  衛生訓話 (2)"/>
      <sheetName val="42  衛生訓話"/>
      <sheetName val="43  衛生訓話"/>
      <sheetName val="44 衛生教養"/>
      <sheetName val="45 衛生教養"/>
      <sheetName val="46 衛生教養"/>
      <sheetName val="47　 衛生教養"/>
      <sheetName val="44  衛生訓話"/>
      <sheetName val="45  衛生訓話"/>
      <sheetName val="46  衛生訓話"/>
      <sheetName val="47 衛生訓話"/>
      <sheetName val="48  衛生訓話"/>
      <sheetName val="49  衛生訓話 "/>
      <sheetName val="50　 衛生訓話"/>
      <sheetName val="51　感染症情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30:E31" totalsRowShown="0" headerRowDxfId="13" dataDxfId="11" headerRowBorderDxfId="12" tableBorderDxfId="10" totalsRowBorderDxfId="9" headerRowCellStyle="標準 2">
  <autoFilter ref="C30:E31" xr:uid="{9807841D-8FC2-43DF-96B5-3B91945092C3}"/>
  <tableColumns count="3">
    <tableColumn id="1" xr3:uid="{6E006F73-B265-4EE3-8391-E71F4B22D1F6}" name="　" dataDxfId="8"/>
    <tableColumn id="2" xr3:uid="{988D7C61-172E-45E7-B531-3776D2125DCE}" name="列1" dataDxfId="7"/>
    <tableColumn id="3" xr3:uid="{85CE4AB0-DF1D-4633-A7C5-2B9921906653}" name="列2"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nagoyatv.com/news/syakai.html?id=000389695" TargetMode="External"/><Relationship Id="rId7" Type="http://schemas.openxmlformats.org/officeDocument/2006/relationships/hyperlink" Target="https://online.logi-biz.com/114667/" TargetMode="External"/><Relationship Id="rId2" Type="http://schemas.openxmlformats.org/officeDocument/2006/relationships/hyperlink" Target="https://news.goo.ne.jp/amp/article/sankei/life/sankei-_life_trend_37IG7FWR5FPWXPGZMWDZ56K3JA.html" TargetMode="External"/><Relationship Id="rId1" Type="http://schemas.openxmlformats.org/officeDocument/2006/relationships/hyperlink" Target="https://news.goo.ne.jp/article/yomiuri/nation/20241207-567-OYT1T50100.html" TargetMode="External"/><Relationship Id="rId6" Type="http://schemas.openxmlformats.org/officeDocument/2006/relationships/hyperlink" Target="https://airobot-news.net/2024/12/06/dnp-9/" TargetMode="External"/><Relationship Id="rId5" Type="http://schemas.openxmlformats.org/officeDocument/2006/relationships/hyperlink" Target="https://wellness-news.co.jp/posts/241206-2/" TargetMode="External"/><Relationship Id="rId4" Type="http://schemas.openxmlformats.org/officeDocument/2006/relationships/hyperlink" Target="https://news.yahoo.co.jp/articles/ec0b6926d06f68d5f0ae102cc5b137dccb2446e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eidanren.jp/wp-content/themes/seidanren_Theme/past-data/member_all_20240619.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nordot.app/1236507503643918979?c=113147194022725109" TargetMode="External"/><Relationship Id="rId13" Type="http://schemas.openxmlformats.org/officeDocument/2006/relationships/printerSettings" Target="../printerSettings/printerSettings4.bin"/><Relationship Id="rId3" Type="http://schemas.openxmlformats.org/officeDocument/2006/relationships/hyperlink" Target="https://topics.smt.docomo.ne.jp/article/ohk/region/ohk-24200" TargetMode="External"/><Relationship Id="rId7" Type="http://schemas.openxmlformats.org/officeDocument/2006/relationships/hyperlink" Target="https://newsdig.tbs.co.jp/articles/sbc/1601928?display=1" TargetMode="External"/><Relationship Id="rId12" Type="http://schemas.openxmlformats.org/officeDocument/2006/relationships/hyperlink" Target="https://news.yahoo.co.jp/articles/59e82cc8c3f3e5040988ebef018e6bc995b9327f?page=1" TargetMode="External"/><Relationship Id="rId2" Type="http://schemas.openxmlformats.org/officeDocument/2006/relationships/hyperlink" Target="https://topics.smt.docomo.ne.jp/article/saitama/region/saitama-20241204075013" TargetMode="External"/><Relationship Id="rId1" Type="http://schemas.openxmlformats.org/officeDocument/2006/relationships/hyperlink" Target="https://news.goo.ne.jp/article/gifu/region/gifu-20241205014222.html" TargetMode="External"/><Relationship Id="rId6" Type="http://schemas.openxmlformats.org/officeDocument/2006/relationships/hyperlink" Target="https://www3.nhk.or.jp/hiroshima-news/20241205/4000027822.html" TargetMode="External"/><Relationship Id="rId11" Type="http://schemas.openxmlformats.org/officeDocument/2006/relationships/hyperlink" Target="https://nordot.app/1236592064812351495?c=1165586575134900434" TargetMode="External"/><Relationship Id="rId5" Type="http://schemas.openxmlformats.org/officeDocument/2006/relationships/hyperlink" Target="https://news.yahoo.co.jp/articles/cd9aa82994320c2d3b7ed3375edd7d127bc341ce" TargetMode="External"/><Relationship Id="rId10" Type="http://schemas.openxmlformats.org/officeDocument/2006/relationships/hyperlink" Target="https://nordot.app/1236258108409692998?c=113147194022725109" TargetMode="External"/><Relationship Id="rId4" Type="http://schemas.openxmlformats.org/officeDocument/2006/relationships/hyperlink" Target="https://www.youtube.com/playlist?list=PLqFOooexXuozcltx57lJL4rtmXtKYHjdv" TargetMode="External"/><Relationship Id="rId9" Type="http://schemas.openxmlformats.org/officeDocument/2006/relationships/hyperlink" Target="https://www.pref.fukuoka.lg.jp/uploaded/attachment/237822.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jp.reuters.com/markets/japan/funds/MSW3P24NRZKOHG5VQQXGHCYHHI-2024-12-04/" TargetMode="External"/><Relationship Id="rId3" Type="http://schemas.openxmlformats.org/officeDocument/2006/relationships/hyperlink" Target="https://news.goo.ne.jp/article/newscn/world/newscn-J007043_20241202_CBMFN0.html" TargetMode="External"/><Relationship Id="rId7" Type="http://schemas.openxmlformats.org/officeDocument/2006/relationships/hyperlink" Target="https://www.nna.jp/news/2735937?utm_source=newsletter&amp;utm_medium=email&amp;utm_campaign=club_bn&amp;country=krw&amp;type=3&amp;free=1" TargetMode="External"/><Relationship Id="rId2" Type="http://schemas.openxmlformats.org/officeDocument/2006/relationships/hyperlink" Target="https://www.vietnam.vn/ja/nghean/63-cong-nhan-o-hai-cong-ty-nhap-vien-sau-bua-an-trua/" TargetMode="External"/><Relationship Id="rId1" Type="http://schemas.openxmlformats.org/officeDocument/2006/relationships/hyperlink" Target="https://blog.goo.ne.jp/ivelove/e/ee857e35c30b586ca65daa94caf929af" TargetMode="External"/><Relationship Id="rId6" Type="http://schemas.openxmlformats.org/officeDocument/2006/relationships/hyperlink" Target="https://www.mk.co.kr/jp/politics/11184014" TargetMode="External"/><Relationship Id="rId5" Type="http://schemas.openxmlformats.org/officeDocument/2006/relationships/hyperlink" Target="https://www.mk.co.kr/jp/it/11184132" TargetMode="External"/><Relationship Id="rId10" Type="http://schemas.openxmlformats.org/officeDocument/2006/relationships/printerSettings" Target="../printerSettings/printerSettings5.bin"/><Relationship Id="rId4" Type="http://schemas.openxmlformats.org/officeDocument/2006/relationships/hyperlink" Target="https://news.yahoo.co.jp/pickup/6521531" TargetMode="External"/><Relationship Id="rId9" Type="http://schemas.openxmlformats.org/officeDocument/2006/relationships/hyperlink" Target="https://www3.nhk.or.jp/news/html/20241206/k10014660101000.htm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F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83" t="s">
        <v>0</v>
      </c>
      <c r="B1" s="84"/>
      <c r="C1" s="84" t="s">
        <v>1</v>
      </c>
      <c r="D1" s="84"/>
      <c r="E1" s="84"/>
      <c r="F1" s="84"/>
      <c r="G1" s="84"/>
      <c r="H1" s="84"/>
      <c r="I1" s="60"/>
    </row>
    <row r="2" spans="1:9">
      <c r="A2" s="85" t="s">
        <v>2</v>
      </c>
      <c r="B2" s="86"/>
      <c r="C2" s="86"/>
      <c r="D2" s="86"/>
      <c r="E2" s="86"/>
      <c r="F2" s="86"/>
      <c r="G2" s="86"/>
      <c r="H2" s="86"/>
      <c r="I2" s="60"/>
    </row>
    <row r="3" spans="1:9" ht="15.75" customHeight="1">
      <c r="A3" s="559" t="s">
        <v>3</v>
      </c>
      <c r="B3" s="560"/>
      <c r="C3" s="560"/>
      <c r="D3" s="560"/>
      <c r="E3" s="560"/>
      <c r="F3" s="560"/>
      <c r="G3" s="560"/>
      <c r="H3" s="561"/>
      <c r="I3" s="60"/>
    </row>
    <row r="4" spans="1:9">
      <c r="A4" s="85" t="s">
        <v>4</v>
      </c>
      <c r="B4" s="86"/>
      <c r="C4" s="86"/>
      <c r="D4" s="86"/>
      <c r="E4" s="86"/>
      <c r="F4" s="86"/>
      <c r="G4" s="86"/>
      <c r="H4" s="86"/>
      <c r="I4" s="60"/>
    </row>
    <row r="5" spans="1:9">
      <c r="A5" s="85" t="s">
        <v>5</v>
      </c>
      <c r="B5" s="86"/>
      <c r="C5" s="86"/>
      <c r="D5" s="86"/>
      <c r="E5" s="86"/>
      <c r="F5" s="86"/>
      <c r="G5" s="86"/>
      <c r="H5" s="86"/>
      <c r="I5" s="60"/>
    </row>
    <row r="6" spans="1:9">
      <c r="A6" s="87" t="s">
        <v>2</v>
      </c>
      <c r="B6" s="88"/>
      <c r="C6" s="88"/>
      <c r="D6" s="88"/>
      <c r="E6" s="88"/>
      <c r="F6" s="88"/>
      <c r="G6" s="88"/>
      <c r="H6" s="88"/>
      <c r="I6" s="60"/>
    </row>
    <row r="7" spans="1:9">
      <c r="A7" s="87"/>
      <c r="B7" s="88"/>
      <c r="C7" s="88"/>
      <c r="D7" s="88"/>
      <c r="E7" s="88"/>
      <c r="F7" s="88"/>
      <c r="G7" s="88"/>
      <c r="H7" s="88"/>
      <c r="I7" s="60"/>
    </row>
    <row r="8" spans="1:9">
      <c r="A8" s="87" t="s">
        <v>6</v>
      </c>
      <c r="B8" s="88"/>
      <c r="C8" s="88"/>
      <c r="D8" s="88"/>
      <c r="E8" s="88"/>
      <c r="F8" s="88"/>
      <c r="G8" s="88"/>
      <c r="H8" s="88"/>
      <c r="I8" s="60"/>
    </row>
    <row r="9" spans="1:9">
      <c r="A9" s="89" t="s">
        <v>7</v>
      </c>
      <c r="B9" s="90"/>
      <c r="C9" s="90"/>
      <c r="D9" s="90"/>
      <c r="E9" s="90"/>
      <c r="F9" s="90"/>
      <c r="G9" s="90"/>
      <c r="H9" s="90"/>
      <c r="I9" s="60"/>
    </row>
    <row r="10" spans="1:9" ht="15" customHeight="1">
      <c r="A10" s="196" t="s">
        <v>8</v>
      </c>
      <c r="B10" s="101" t="str">
        <f>+'48　食中毒記事等 '!A2</f>
        <v>焼き鳥店で食中毒、４人が下痢や発熱　岐阜・大垣市</v>
      </c>
      <c r="C10" s="101"/>
      <c r="D10" s="103"/>
      <c r="E10" s="101"/>
      <c r="F10" s="104"/>
      <c r="G10" s="102"/>
      <c r="H10" s="102"/>
      <c r="I10" s="60"/>
    </row>
    <row r="11" spans="1:9" ht="15" customHeight="1">
      <c r="A11" s="196" t="s">
        <v>9</v>
      </c>
      <c r="B11" s="101" t="str">
        <f>+'48　ノロウイルス関連情報 '!H72</f>
        <v>管理レベル「1」　</v>
      </c>
      <c r="C11" s="101"/>
      <c r="D11" s="101" t="s">
        <v>10</v>
      </c>
      <c r="E11" s="101"/>
      <c r="F11" s="103">
        <f>+'48　ノロウイルス関連情報 '!G73</f>
        <v>3.85</v>
      </c>
      <c r="G11" s="101" t="str">
        <f>+'48　ノロウイルス関連情報 '!H73</f>
        <v>　：先週より</v>
      </c>
      <c r="H11" s="223">
        <f>+'48　ノロウイルス関連情報 '!I73</f>
        <v>0.77</v>
      </c>
      <c r="I11" s="60"/>
    </row>
    <row r="12" spans="1:9" s="68" customFormat="1" ht="15" customHeight="1">
      <c r="A12" s="105" t="s">
        <v>11</v>
      </c>
      <c r="B12" s="565" t="str">
        <f>+'48 残留農薬など'!A2</f>
        <v>【エトフェンプロックス，フェニトロチオン】殺虫剤 残留農薬 春菊から検出</v>
      </c>
      <c r="C12" s="565"/>
      <c r="D12" s="565"/>
      <c r="E12" s="565"/>
      <c r="F12" s="565"/>
      <c r="G12" s="565"/>
      <c r="H12" s="106"/>
      <c r="I12" s="67"/>
    </row>
    <row r="13" spans="1:9" ht="15" customHeight="1">
      <c r="A13" s="100" t="s">
        <v>12</v>
      </c>
      <c r="B13" s="565" t="str">
        <f>+'48　食品表示'!A2</f>
        <v xml:space="preserve">食品ロス削減へ、飲食店に持ち帰り容器の提供要請…厚労省検討会が新指針 - goo ニュース </v>
      </c>
      <c r="C13" s="565"/>
      <c r="D13" s="565"/>
      <c r="E13" s="565"/>
      <c r="F13" s="565"/>
      <c r="G13" s="565"/>
      <c r="H13" s="102"/>
      <c r="I13" s="60"/>
    </row>
    <row r="14" spans="1:9" ht="15" customHeight="1">
      <c r="A14" s="100" t="s">
        <v>13</v>
      </c>
      <c r="B14" s="102" t="str">
        <f>+'48 海外情報'!A2</f>
        <v xml:space="preserve">絶滅危機の「ウミガメ」を食べて集団食中毒が発生…3人死亡、30人超が入院する事態に </v>
      </c>
      <c r="D14" s="102"/>
      <c r="E14" s="102"/>
      <c r="F14" s="102"/>
      <c r="G14" s="102"/>
      <c r="H14" s="102"/>
      <c r="I14" s="60"/>
    </row>
    <row r="15" spans="1:9" ht="15" customHeight="1">
      <c r="A15" s="107" t="s">
        <v>14</v>
      </c>
      <c r="B15" s="108" t="str">
        <f>+'48 海外情報'!A5</f>
        <v xml:space="preserve">63社の従業員 XNUMX人が昼食後に入院 - Vietnam.vn </v>
      </c>
      <c r="C15" s="562" t="s">
        <v>15</v>
      </c>
      <c r="D15" s="562"/>
      <c r="E15" s="562"/>
      <c r="F15" s="562"/>
      <c r="G15" s="562"/>
      <c r="H15" s="563"/>
      <c r="I15" s="60"/>
    </row>
    <row r="16" spans="1:9" ht="15" customHeight="1">
      <c r="A16" s="100" t="s">
        <v>16</v>
      </c>
      <c r="B16" s="101" t="str">
        <f>+'48　感染症統計'!A22</f>
        <v>※2024年 第48週（11/25～12/1） 現在</v>
      </c>
      <c r="C16" s="102"/>
      <c r="D16" s="101" t="s">
        <v>17</v>
      </c>
      <c r="E16" s="102"/>
      <c r="F16" s="102"/>
      <c r="G16" s="102"/>
      <c r="H16" s="102"/>
      <c r="I16" s="60"/>
    </row>
    <row r="17" spans="1:16" ht="15" customHeight="1">
      <c r="A17" s="100" t="s">
        <v>18</v>
      </c>
      <c r="B17" s="564" t="str">
        <f>+'47　国内感染症情報'!B2</f>
        <v>2024年第47週（11月18日〜11月24日）</v>
      </c>
      <c r="C17" s="564"/>
      <c r="D17" s="564"/>
      <c r="E17" s="564"/>
      <c r="F17" s="564"/>
      <c r="G17" s="564"/>
      <c r="H17" s="102"/>
      <c r="I17" s="60"/>
    </row>
    <row r="18" spans="1:16" ht="15" customHeight="1">
      <c r="A18" s="100" t="s">
        <v>19</v>
      </c>
      <c r="B18" s="164" t="str">
        <f>+'48 衛生教養 '!B2</f>
        <v>食の安全を目指す　④　行動を起こすことが大切</v>
      </c>
      <c r="C18" s="102" t="s">
        <v>198</v>
      </c>
      <c r="D18" s="102"/>
      <c r="E18" s="102"/>
      <c r="F18" s="109"/>
      <c r="G18" s="102"/>
      <c r="H18" s="102"/>
      <c r="I18" s="60"/>
    </row>
    <row r="19" spans="1:16" ht="15" customHeight="1">
      <c r="A19" s="100" t="s">
        <v>20</v>
      </c>
      <c r="B19" s="164" t="s">
        <v>419</v>
      </c>
      <c r="C19" s="102"/>
      <c r="D19" s="102"/>
      <c r="E19" s="102"/>
      <c r="F19" s="102" t="s">
        <v>17</v>
      </c>
      <c r="G19" s="102"/>
      <c r="H19" s="102"/>
      <c r="I19" s="60"/>
      <c r="P19" t="s">
        <v>21</v>
      </c>
    </row>
    <row r="20" spans="1:16" ht="15" customHeight="1">
      <c r="A20" s="100" t="s">
        <v>17</v>
      </c>
      <c r="C20" s="102"/>
      <c r="D20" s="102"/>
      <c r="E20" s="102"/>
      <c r="F20" s="102"/>
      <c r="G20" s="102"/>
      <c r="H20" s="102"/>
      <c r="I20" s="60"/>
      <c r="L20" t="s">
        <v>15</v>
      </c>
    </row>
    <row r="21" spans="1:16">
      <c r="A21" s="89" t="s">
        <v>7</v>
      </c>
      <c r="B21" s="90"/>
      <c r="C21" s="90"/>
      <c r="D21" s="90"/>
      <c r="E21" s="90"/>
      <c r="F21" s="90"/>
      <c r="G21" s="90"/>
      <c r="H21" s="90"/>
      <c r="I21" s="60"/>
    </row>
    <row r="22" spans="1:16">
      <c r="A22" s="87" t="s">
        <v>17</v>
      </c>
      <c r="B22" s="88"/>
      <c r="C22" s="88"/>
      <c r="D22" s="88"/>
      <c r="E22" s="88"/>
      <c r="F22" s="88"/>
      <c r="G22" s="88"/>
      <c r="H22" s="88"/>
      <c r="I22" s="60"/>
    </row>
    <row r="23" spans="1:16">
      <c r="A23" s="61" t="s">
        <v>22</v>
      </c>
      <c r="I23" s="60"/>
    </row>
    <row r="24" spans="1:16">
      <c r="A24" s="60"/>
      <c r="I24" s="60"/>
    </row>
    <row r="25" spans="1:16">
      <c r="A25" s="60"/>
      <c r="I25" s="60"/>
    </row>
    <row r="26" spans="1:16">
      <c r="A26" s="60"/>
      <c r="I26" s="60"/>
    </row>
    <row r="27" spans="1:16">
      <c r="A27" s="60"/>
      <c r="I27" s="60"/>
    </row>
    <row r="28" spans="1:16">
      <c r="A28" s="60"/>
      <c r="I28" s="60"/>
    </row>
    <row r="29" spans="1:16">
      <c r="A29" s="60"/>
      <c r="I29" s="60"/>
    </row>
    <row r="30" spans="1:16">
      <c r="A30" s="60"/>
      <c r="H30" t="s">
        <v>23</v>
      </c>
      <c r="I30" s="60"/>
    </row>
    <row r="31" spans="1:16">
      <c r="A31" s="60"/>
      <c r="I31" s="60"/>
    </row>
    <row r="32" spans="1:16">
      <c r="A32" s="60"/>
      <c r="I32" s="60"/>
    </row>
    <row r="33" spans="1:9">
      <c r="A33" s="60"/>
      <c r="I33" s="60"/>
    </row>
    <row r="34" spans="1:9" ht="13.8" thickBot="1">
      <c r="A34" s="62"/>
      <c r="B34" s="63"/>
      <c r="C34" s="63"/>
      <c r="D34" s="63"/>
      <c r="E34" s="63"/>
      <c r="F34" s="63"/>
      <c r="G34" s="63"/>
      <c r="H34" s="63"/>
      <c r="I34" s="60"/>
    </row>
    <row r="35" spans="1:9" ht="13.8" thickTop="1"/>
    <row r="38" spans="1:9" ht="24.6">
      <c r="A38" s="70" t="s">
        <v>24</v>
      </c>
    </row>
    <row r="39" spans="1:9" ht="40.5" customHeight="1">
      <c r="A39" s="566" t="s">
        <v>25</v>
      </c>
      <c r="B39" s="566"/>
      <c r="C39" s="566"/>
      <c r="D39" s="566"/>
      <c r="E39" s="566"/>
      <c r="F39" s="566"/>
      <c r="G39" s="566"/>
    </row>
    <row r="40" spans="1:9" ht="30.75" customHeight="1">
      <c r="A40" s="558" t="s">
        <v>26</v>
      </c>
      <c r="B40" s="558"/>
      <c r="C40" s="558"/>
      <c r="D40" s="558"/>
      <c r="E40" s="558"/>
      <c r="F40" s="558"/>
      <c r="G40" s="558"/>
    </row>
    <row r="41" spans="1:9" ht="15">
      <c r="A41" s="71"/>
    </row>
    <row r="42" spans="1:9" ht="69.75" customHeight="1">
      <c r="A42" s="553" t="s">
        <v>27</v>
      </c>
      <c r="B42" s="553"/>
      <c r="C42" s="553"/>
      <c r="D42" s="553"/>
      <c r="E42" s="553"/>
      <c r="F42" s="553"/>
      <c r="G42" s="553"/>
    </row>
    <row r="43" spans="1:9" ht="35.25" customHeight="1">
      <c r="A43" s="558" t="s">
        <v>28</v>
      </c>
      <c r="B43" s="558"/>
      <c r="C43" s="558"/>
      <c r="D43" s="558"/>
      <c r="E43" s="558"/>
      <c r="F43" s="558"/>
      <c r="G43" s="558"/>
    </row>
    <row r="44" spans="1:9" ht="59.25" customHeight="1">
      <c r="A44" s="553" t="s">
        <v>29</v>
      </c>
      <c r="B44" s="553"/>
      <c r="C44" s="553"/>
      <c r="D44" s="553"/>
      <c r="E44" s="553"/>
      <c r="F44" s="553"/>
      <c r="G44" s="553"/>
    </row>
    <row r="45" spans="1:9" ht="15">
      <c r="A45" s="72"/>
    </row>
    <row r="46" spans="1:9" ht="27.75" customHeight="1">
      <c r="A46" s="555" t="s">
        <v>30</v>
      </c>
      <c r="B46" s="555"/>
      <c r="C46" s="555"/>
      <c r="D46" s="555"/>
      <c r="E46" s="555"/>
      <c r="F46" s="555"/>
      <c r="G46" s="555"/>
    </row>
    <row r="47" spans="1:9" ht="53.25" customHeight="1">
      <c r="A47" s="554" t="s">
        <v>31</v>
      </c>
      <c r="B47" s="553"/>
      <c r="C47" s="553"/>
      <c r="D47" s="553"/>
      <c r="E47" s="553"/>
      <c r="F47" s="553"/>
      <c r="G47" s="553"/>
    </row>
    <row r="48" spans="1:9" ht="15">
      <c r="A48" s="72"/>
    </row>
    <row r="49" spans="1:7" ht="32.25" customHeight="1">
      <c r="A49" s="555" t="s">
        <v>32</v>
      </c>
      <c r="B49" s="555"/>
      <c r="C49" s="555"/>
      <c r="D49" s="555"/>
      <c r="E49" s="555"/>
      <c r="F49" s="555"/>
      <c r="G49" s="555"/>
    </row>
    <row r="50" spans="1:7" ht="15">
      <c r="A50" s="71"/>
    </row>
    <row r="51" spans="1:7" ht="87" customHeight="1">
      <c r="A51" s="554" t="s">
        <v>33</v>
      </c>
      <c r="B51" s="553"/>
      <c r="C51" s="553"/>
      <c r="D51" s="553"/>
      <c r="E51" s="553"/>
      <c r="F51" s="553"/>
      <c r="G51" s="553"/>
    </row>
    <row r="52" spans="1:7" ht="15">
      <c r="A52" s="72"/>
    </row>
    <row r="53" spans="1:7" ht="32.25" customHeight="1">
      <c r="A53" s="555" t="s">
        <v>34</v>
      </c>
      <c r="B53" s="555"/>
      <c r="C53" s="555"/>
      <c r="D53" s="555"/>
      <c r="E53" s="555"/>
      <c r="F53" s="555"/>
      <c r="G53" s="555"/>
    </row>
    <row r="54" spans="1:7" ht="29.25" customHeight="1">
      <c r="A54" s="553" t="s">
        <v>35</v>
      </c>
      <c r="B54" s="553"/>
      <c r="C54" s="553"/>
      <c r="D54" s="553"/>
      <c r="E54" s="553"/>
      <c r="F54" s="553"/>
      <c r="G54" s="553"/>
    </row>
    <row r="55" spans="1:7" ht="15">
      <c r="A55" s="72"/>
    </row>
    <row r="56" spans="1:7" s="68" customFormat="1" ht="110.25" customHeight="1">
      <c r="A56" s="556" t="s">
        <v>36</v>
      </c>
      <c r="B56" s="557"/>
      <c r="C56" s="557"/>
      <c r="D56" s="557"/>
      <c r="E56" s="557"/>
      <c r="F56" s="557"/>
      <c r="G56" s="557"/>
    </row>
    <row r="57" spans="1:7" ht="34.5" customHeight="1">
      <c r="A57" s="558" t="s">
        <v>37</v>
      </c>
      <c r="B57" s="558"/>
      <c r="C57" s="558"/>
      <c r="D57" s="558"/>
      <c r="E57" s="558"/>
      <c r="F57" s="558"/>
      <c r="G57" s="558"/>
    </row>
    <row r="58" spans="1:7" ht="114" customHeight="1">
      <c r="A58" s="554" t="s">
        <v>38</v>
      </c>
      <c r="B58" s="553"/>
      <c r="C58" s="553"/>
      <c r="D58" s="553"/>
      <c r="E58" s="553"/>
      <c r="F58" s="553"/>
      <c r="G58" s="553"/>
    </row>
    <row r="59" spans="1:7" ht="109.5" customHeight="1">
      <c r="A59" s="553"/>
      <c r="B59" s="553"/>
      <c r="C59" s="553"/>
      <c r="D59" s="553"/>
      <c r="E59" s="553"/>
      <c r="F59" s="553"/>
      <c r="G59" s="553"/>
    </row>
    <row r="60" spans="1:7" ht="15">
      <c r="A60" s="72"/>
    </row>
    <row r="61" spans="1:7" s="69" customFormat="1" ht="57.75" customHeight="1">
      <c r="A61" s="553"/>
      <c r="B61" s="553"/>
      <c r="C61" s="553"/>
      <c r="D61" s="553"/>
      <c r="E61" s="553"/>
      <c r="F61" s="553"/>
      <c r="G61" s="553"/>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1"/>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47"/>
  <sheetViews>
    <sheetView view="pageBreakPreview" zoomScale="110" zoomScaleNormal="100" zoomScaleSheetLayoutView="110" workbookViewId="0">
      <selection activeCell="C2" sqref="C2"/>
    </sheetView>
  </sheetViews>
  <sheetFormatPr defaultColWidth="9" defaultRowHeight="13.2"/>
  <cols>
    <col min="1" max="1" width="21.33203125" style="27" customWidth="1"/>
    <col min="2" max="2" width="19.88671875" style="27" customWidth="1"/>
    <col min="3" max="3" width="91.6640625" style="155" customWidth="1"/>
    <col min="4" max="4" width="14.44140625" style="28" customWidth="1"/>
    <col min="5" max="5" width="13.6640625" style="28"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406" t="s">
        <v>232</v>
      </c>
      <c r="B1" s="415" t="s">
        <v>189</v>
      </c>
      <c r="C1" s="407" t="s">
        <v>383</v>
      </c>
      <c r="D1" s="408" t="s">
        <v>180</v>
      </c>
      <c r="E1" s="409" t="s">
        <v>181</v>
      </c>
    </row>
    <row r="2" spans="1:5" ht="23.4" customHeight="1">
      <c r="A2" s="776" t="s">
        <v>324</v>
      </c>
      <c r="B2" s="777" t="s">
        <v>325</v>
      </c>
      <c r="C2" s="778" t="s">
        <v>368</v>
      </c>
      <c r="D2" s="779">
        <v>45631</v>
      </c>
      <c r="E2" s="780">
        <v>45632</v>
      </c>
    </row>
    <row r="3" spans="1:5" ht="23.4" customHeight="1">
      <c r="A3" s="781" t="s">
        <v>324</v>
      </c>
      <c r="B3" s="782" t="s">
        <v>326</v>
      </c>
      <c r="C3" s="783" t="s">
        <v>369</v>
      </c>
      <c r="D3" s="784">
        <v>45631</v>
      </c>
      <c r="E3" s="785">
        <v>45632</v>
      </c>
    </row>
    <row r="4" spans="1:5" ht="23.4" customHeight="1">
      <c r="A4" s="786" t="s">
        <v>381</v>
      </c>
      <c r="B4" s="787" t="s">
        <v>328</v>
      </c>
      <c r="C4" s="788" t="s">
        <v>370</v>
      </c>
      <c r="D4" s="789">
        <v>45631</v>
      </c>
      <c r="E4" s="790">
        <v>45632</v>
      </c>
    </row>
    <row r="5" spans="1:5" ht="23.4" customHeight="1">
      <c r="A5" s="781" t="s">
        <v>327</v>
      </c>
      <c r="B5" s="782" t="s">
        <v>329</v>
      </c>
      <c r="C5" s="783" t="s">
        <v>371</v>
      </c>
      <c r="D5" s="784">
        <v>45631</v>
      </c>
      <c r="E5" s="785">
        <v>45632</v>
      </c>
    </row>
    <row r="6" spans="1:5" ht="23.4" customHeight="1">
      <c r="A6" s="781" t="s">
        <v>324</v>
      </c>
      <c r="B6" s="782" t="s">
        <v>330</v>
      </c>
      <c r="C6" s="783" t="s">
        <v>372</v>
      </c>
      <c r="D6" s="784">
        <v>45631</v>
      </c>
      <c r="E6" s="785">
        <v>45632</v>
      </c>
    </row>
    <row r="7" spans="1:5" ht="23.4" customHeight="1">
      <c r="A7" s="503" t="s">
        <v>327</v>
      </c>
      <c r="B7" s="504" t="s">
        <v>331</v>
      </c>
      <c r="C7" s="505" t="s">
        <v>373</v>
      </c>
      <c r="D7" s="506">
        <v>45630</v>
      </c>
      <c r="E7" s="507">
        <v>45631</v>
      </c>
    </row>
    <row r="8" spans="1:5" ht="23.4" customHeight="1">
      <c r="A8" s="781" t="s">
        <v>327</v>
      </c>
      <c r="B8" s="782" t="s">
        <v>332</v>
      </c>
      <c r="C8" s="783" t="s">
        <v>374</v>
      </c>
      <c r="D8" s="784">
        <v>45630</v>
      </c>
      <c r="E8" s="785">
        <v>45631</v>
      </c>
    </row>
    <row r="9" spans="1:5" ht="23.4" customHeight="1">
      <c r="A9" s="781" t="s">
        <v>327</v>
      </c>
      <c r="B9" s="782" t="s">
        <v>333</v>
      </c>
      <c r="C9" s="783" t="s">
        <v>375</v>
      </c>
      <c r="D9" s="784">
        <v>45630</v>
      </c>
      <c r="E9" s="785">
        <v>45631</v>
      </c>
    </row>
    <row r="10" spans="1:5" ht="23.4" customHeight="1">
      <c r="A10" s="786" t="s">
        <v>327</v>
      </c>
      <c r="B10" s="787" t="s">
        <v>334</v>
      </c>
      <c r="C10" s="788" t="s">
        <v>376</v>
      </c>
      <c r="D10" s="789">
        <v>45630</v>
      </c>
      <c r="E10" s="790">
        <v>45631</v>
      </c>
    </row>
    <row r="11" spans="1:5" ht="23.4" customHeight="1">
      <c r="A11" s="786" t="s">
        <v>324</v>
      </c>
      <c r="B11" s="787" t="s">
        <v>335</v>
      </c>
      <c r="C11" s="788" t="s">
        <v>377</v>
      </c>
      <c r="D11" s="789">
        <v>45630</v>
      </c>
      <c r="E11" s="790">
        <v>45631</v>
      </c>
    </row>
    <row r="12" spans="1:5" ht="23.4" customHeight="1">
      <c r="A12" s="503" t="s">
        <v>336</v>
      </c>
      <c r="B12" s="504" t="s">
        <v>337</v>
      </c>
      <c r="C12" s="505" t="s">
        <v>378</v>
      </c>
      <c r="D12" s="506">
        <v>45630</v>
      </c>
      <c r="E12" s="507">
        <v>45631</v>
      </c>
    </row>
    <row r="13" spans="1:5" ht="23.4" customHeight="1">
      <c r="A13" s="781" t="s">
        <v>327</v>
      </c>
      <c r="B13" s="782" t="s">
        <v>338</v>
      </c>
      <c r="C13" s="783" t="s">
        <v>379</v>
      </c>
      <c r="D13" s="784">
        <v>45630</v>
      </c>
      <c r="E13" s="785">
        <v>45631</v>
      </c>
    </row>
    <row r="14" spans="1:5" ht="23.4" customHeight="1">
      <c r="A14" s="781" t="s">
        <v>327</v>
      </c>
      <c r="B14" s="782" t="s">
        <v>339</v>
      </c>
      <c r="C14" s="783" t="s">
        <v>380</v>
      </c>
      <c r="D14" s="784">
        <v>45630</v>
      </c>
      <c r="E14" s="785">
        <v>45631</v>
      </c>
    </row>
    <row r="15" spans="1:5" ht="23.4" customHeight="1">
      <c r="A15" s="781" t="s">
        <v>324</v>
      </c>
      <c r="B15" s="782" t="s">
        <v>340</v>
      </c>
      <c r="C15" s="783" t="s">
        <v>341</v>
      </c>
      <c r="D15" s="784">
        <v>45629</v>
      </c>
      <c r="E15" s="785">
        <v>45630</v>
      </c>
    </row>
    <row r="16" spans="1:5" ht="23.4" customHeight="1">
      <c r="A16" s="503" t="s">
        <v>327</v>
      </c>
      <c r="B16" s="504" t="s">
        <v>342</v>
      </c>
      <c r="C16" s="505" t="s">
        <v>343</v>
      </c>
      <c r="D16" s="506">
        <v>45629</v>
      </c>
      <c r="E16" s="507">
        <v>45630</v>
      </c>
    </row>
    <row r="17" spans="1:11" ht="23.4" customHeight="1">
      <c r="A17" s="781" t="s">
        <v>327</v>
      </c>
      <c r="B17" s="782" t="s">
        <v>344</v>
      </c>
      <c r="C17" s="783" t="s">
        <v>345</v>
      </c>
      <c r="D17" s="784">
        <v>45628</v>
      </c>
      <c r="E17" s="785">
        <v>45629</v>
      </c>
    </row>
    <row r="18" spans="1:11" ht="23.4" customHeight="1">
      <c r="A18" s="798" t="s">
        <v>327</v>
      </c>
      <c r="B18" s="799" t="s">
        <v>331</v>
      </c>
      <c r="C18" s="800" t="s">
        <v>346</v>
      </c>
      <c r="D18" s="801">
        <v>45628</v>
      </c>
      <c r="E18" s="803">
        <v>45629</v>
      </c>
    </row>
    <row r="19" spans="1:11" ht="23.4" customHeight="1">
      <c r="A19" s="786" t="s">
        <v>324</v>
      </c>
      <c r="B19" s="787" t="s">
        <v>347</v>
      </c>
      <c r="C19" s="788" t="s">
        <v>348</v>
      </c>
      <c r="D19" s="789">
        <v>45628</v>
      </c>
      <c r="E19" s="790">
        <v>45629</v>
      </c>
    </row>
    <row r="20" spans="1:11" ht="23.4" customHeight="1">
      <c r="A20" s="786" t="s">
        <v>324</v>
      </c>
      <c r="B20" s="787" t="s">
        <v>349</v>
      </c>
      <c r="C20" s="788" t="s">
        <v>350</v>
      </c>
      <c r="D20" s="789">
        <v>45628</v>
      </c>
      <c r="E20" s="790">
        <v>45629</v>
      </c>
    </row>
    <row r="21" spans="1:11" ht="23.4" customHeight="1">
      <c r="A21" s="781" t="s">
        <v>351</v>
      </c>
      <c r="B21" s="782" t="s">
        <v>352</v>
      </c>
      <c r="C21" s="783" t="s">
        <v>353</v>
      </c>
      <c r="D21" s="784">
        <v>45628</v>
      </c>
      <c r="E21" s="785">
        <v>45629</v>
      </c>
    </row>
    <row r="22" spans="1:11" ht="23.4" customHeight="1">
      <c r="A22" s="781" t="s">
        <v>327</v>
      </c>
      <c r="B22" s="782" t="s">
        <v>354</v>
      </c>
      <c r="C22" s="783" t="s">
        <v>355</v>
      </c>
      <c r="D22" s="784">
        <v>45628</v>
      </c>
      <c r="E22" s="785">
        <v>45629</v>
      </c>
    </row>
    <row r="23" spans="1:11" ht="23.4" customHeight="1">
      <c r="A23" s="792" t="s">
        <v>327</v>
      </c>
      <c r="B23" s="793" t="s">
        <v>356</v>
      </c>
      <c r="C23" s="794" t="s">
        <v>357</v>
      </c>
      <c r="D23" s="795">
        <v>45625</v>
      </c>
      <c r="E23" s="796">
        <v>45628</v>
      </c>
    </row>
    <row r="24" spans="1:11" ht="23.4" customHeight="1">
      <c r="A24" s="786" t="s">
        <v>327</v>
      </c>
      <c r="B24" s="787" t="s">
        <v>358</v>
      </c>
      <c r="C24" s="788" t="s">
        <v>359</v>
      </c>
      <c r="D24" s="789">
        <v>45625</v>
      </c>
      <c r="E24" s="791">
        <v>45628</v>
      </c>
    </row>
    <row r="25" spans="1:11" ht="23.4" customHeight="1">
      <c r="A25" s="503" t="s">
        <v>327</v>
      </c>
      <c r="B25" s="504" t="s">
        <v>360</v>
      </c>
      <c r="C25" s="505" t="s">
        <v>361</v>
      </c>
      <c r="D25" s="506">
        <v>45625</v>
      </c>
      <c r="E25" s="537">
        <v>45628</v>
      </c>
    </row>
    <row r="26" spans="1:11" ht="23.4" customHeight="1">
      <c r="A26" s="792" t="s">
        <v>351</v>
      </c>
      <c r="B26" s="793" t="s">
        <v>362</v>
      </c>
      <c r="C26" s="794" t="s">
        <v>363</v>
      </c>
      <c r="D26" s="795">
        <v>45625</v>
      </c>
      <c r="E26" s="797">
        <v>45628</v>
      </c>
    </row>
    <row r="27" spans="1:11" ht="23.4" customHeight="1">
      <c r="A27" s="798" t="s">
        <v>351</v>
      </c>
      <c r="B27" s="799" t="s">
        <v>364</v>
      </c>
      <c r="C27" s="800" t="s">
        <v>365</v>
      </c>
      <c r="D27" s="801">
        <v>45625</v>
      </c>
      <c r="E27" s="802">
        <v>45628</v>
      </c>
    </row>
    <row r="28" spans="1:11" ht="23.4" customHeight="1">
      <c r="A28" s="786" t="s">
        <v>327</v>
      </c>
      <c r="B28" s="787" t="s">
        <v>366</v>
      </c>
      <c r="C28" s="788" t="s">
        <v>367</v>
      </c>
      <c r="D28" s="789">
        <v>45625</v>
      </c>
      <c r="E28" s="791">
        <v>45628</v>
      </c>
    </row>
    <row r="29" spans="1:11" ht="23.4" customHeight="1">
      <c r="A29" s="503"/>
      <c r="B29" s="504"/>
      <c r="C29" s="505"/>
      <c r="D29" s="506"/>
      <c r="E29" s="537"/>
    </row>
    <row r="30" spans="1:11" s="64" customFormat="1" ht="24" hidden="1" customHeight="1">
      <c r="A30" s="270"/>
      <c r="B30" s="270"/>
      <c r="C30" s="64" t="s">
        <v>182</v>
      </c>
      <c r="D30" s="417" t="s">
        <v>187</v>
      </c>
      <c r="E30" s="417" t="s">
        <v>188</v>
      </c>
    </row>
    <row r="31" spans="1:11" ht="20.25" customHeight="1">
      <c r="A31" s="24"/>
      <c r="B31" s="25"/>
      <c r="C31" s="410" t="s">
        <v>382</v>
      </c>
      <c r="D31" s="416"/>
      <c r="E31" s="416"/>
      <c r="J31" s="76"/>
      <c r="K31" s="76"/>
    </row>
    <row r="32" spans="1:11" ht="20.25" customHeight="1">
      <c r="A32" s="263" t="s">
        <v>183</v>
      </c>
      <c r="B32" s="264">
        <v>26</v>
      </c>
      <c r="C32" s="153"/>
      <c r="D32" s="26"/>
      <c r="E32" s="26"/>
      <c r="J32" s="76"/>
      <c r="K32" s="76"/>
    </row>
    <row r="33" spans="1:11" ht="20.25" customHeight="1">
      <c r="A33" s="178"/>
      <c r="B33" s="261"/>
      <c r="C33" s="153"/>
      <c r="D33" s="26"/>
      <c r="E33" s="26"/>
      <c r="J33" s="76"/>
      <c r="K33" s="76"/>
    </row>
    <row r="34" spans="1:11" ht="20.25" customHeight="1">
      <c r="A34" s="1"/>
      <c r="B34" s="1"/>
      <c r="C34" s="262"/>
      <c r="D34" s="179"/>
      <c r="E34" s="179"/>
      <c r="J34" s="76"/>
      <c r="K34" s="76"/>
    </row>
    <row r="35" spans="1:11">
      <c r="A35" s="154" t="s">
        <v>184</v>
      </c>
      <c r="B35" s="154"/>
      <c r="C35" s="269"/>
      <c r="D35" s="180"/>
      <c r="E35" s="180"/>
    </row>
    <row r="36" spans="1:11" ht="13.2" customHeight="1">
      <c r="A36" s="719" t="s">
        <v>185</v>
      </c>
      <c r="B36" s="719"/>
      <c r="C36" s="719"/>
      <c r="D36" s="181"/>
      <c r="E36" s="181"/>
    </row>
    <row r="41" spans="1:11">
      <c r="A41" s="1"/>
      <c r="B41" s="1"/>
      <c r="C41" s="1"/>
      <c r="D41" s="1"/>
      <c r="E41" s="1"/>
    </row>
    <row r="42" spans="1:11">
      <c r="A42" s="1"/>
      <c r="B42" s="1"/>
      <c r="C42" s="1"/>
      <c r="D42" s="1"/>
      <c r="E42" s="1"/>
    </row>
    <row r="43" spans="1:11">
      <c r="A43" s="1"/>
      <c r="B43" s="1"/>
      <c r="C43" s="1"/>
      <c r="D43" s="1"/>
      <c r="E43" s="1"/>
    </row>
    <row r="44" spans="1:11">
      <c r="A44" s="1"/>
      <c r="B44" s="1"/>
      <c r="C44" s="1"/>
      <c r="D44" s="1"/>
      <c r="E44" s="1"/>
    </row>
    <row r="45" spans="1:11">
      <c r="A45" s="1"/>
      <c r="B45" s="1"/>
      <c r="C45" s="1"/>
      <c r="D45" s="1"/>
      <c r="E45" s="1"/>
    </row>
    <row r="46" spans="1:11">
      <c r="A46" s="1"/>
      <c r="B46" s="1"/>
      <c r="C46" s="1"/>
      <c r="D46" s="1"/>
      <c r="E46" s="1"/>
    </row>
    <row r="47" spans="1:11">
      <c r="A47" s="1"/>
      <c r="B47" s="1"/>
      <c r="C47" s="1"/>
      <c r="D47" s="1"/>
      <c r="E47" s="1"/>
    </row>
  </sheetData>
  <autoFilter ref="A1:E29" xr:uid="{00000000-0001-0000-0800-000000000000}"/>
  <mergeCells count="1">
    <mergeCell ref="A36:C36"/>
  </mergeCells>
  <phoneticPr fontId="28"/>
  <printOptions horizontalCentered="1" verticalCentered="1"/>
  <pageMargins left="0.64" right="0.39" top="0.98425196850393704" bottom="0.7" header="0.51181102362204722" footer="0.51181102362204722"/>
  <pageSetup paperSize="9" scale="28" orientation="landscape" horizontalDpi="300" verticalDpi="300" r:id="rId1"/>
  <headerFooter alignWithMargins="0"/>
  <colBreaks count="1" manualBreakCount="1">
    <brk id="5" max="29"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4"/>
  <sheetViews>
    <sheetView view="pageBreakPreview" zoomScale="72" zoomScaleNormal="75" zoomScaleSheetLayoutView="72" workbookViewId="0">
      <selection activeCell="C1" sqref="C1"/>
    </sheetView>
  </sheetViews>
  <sheetFormatPr defaultColWidth="9" defaultRowHeight="19.2"/>
  <cols>
    <col min="1" max="1" width="236.44140625" style="3" customWidth="1"/>
    <col min="2" max="2" width="33.109375" style="2" hidden="1" customWidth="1"/>
    <col min="3" max="3" width="26.88671875" style="161" customWidth="1"/>
    <col min="4" max="16384" width="9" style="1"/>
  </cols>
  <sheetData>
    <row r="1" spans="1:3" s="27" customFormat="1" ht="46.2" customHeight="1" thickBot="1">
      <c r="A1" s="448" t="s">
        <v>233</v>
      </c>
      <c r="B1" s="411" t="s">
        <v>122</v>
      </c>
      <c r="C1" s="542" t="s">
        <v>124</v>
      </c>
    </row>
    <row r="2" spans="1:3" ht="46.95" customHeight="1">
      <c r="A2" s="176" t="s">
        <v>384</v>
      </c>
      <c r="B2" s="420"/>
      <c r="C2" s="733">
        <v>45633</v>
      </c>
    </row>
    <row r="3" spans="1:3" ht="219.6" customHeight="1">
      <c r="A3" s="812" t="s">
        <v>385</v>
      </c>
      <c r="B3" s="421"/>
      <c r="C3" s="734"/>
    </row>
    <row r="4" spans="1:3" ht="34.950000000000003" customHeight="1" thickBot="1">
      <c r="A4" s="412" t="s">
        <v>386</v>
      </c>
      <c r="B4" s="1"/>
      <c r="C4" s="541"/>
    </row>
    <row r="5" spans="1:3" ht="45.6" customHeight="1">
      <c r="A5" s="229" t="s">
        <v>389</v>
      </c>
      <c r="B5" s="420"/>
      <c r="C5" s="733">
        <v>45633</v>
      </c>
    </row>
    <row r="6" spans="1:3" ht="409.2" customHeight="1">
      <c r="A6" s="811" t="s">
        <v>399</v>
      </c>
      <c r="B6" s="421"/>
      <c r="C6" s="734"/>
    </row>
    <row r="7" spans="1:3" ht="34.950000000000003" customHeight="1" thickBot="1">
      <c r="A7" s="804" t="s">
        <v>390</v>
      </c>
      <c r="B7" s="805"/>
      <c r="C7" s="806"/>
    </row>
    <row r="8" spans="1:3" ht="49.2" customHeight="1">
      <c r="A8" s="229" t="s">
        <v>391</v>
      </c>
      <c r="B8" s="420"/>
      <c r="C8" s="735">
        <v>45633</v>
      </c>
    </row>
    <row r="9" spans="1:3" ht="139.19999999999999" customHeight="1">
      <c r="A9" s="810" t="s">
        <v>392</v>
      </c>
      <c r="B9" s="421"/>
      <c r="C9" s="734"/>
    </row>
    <row r="10" spans="1:3" ht="39" customHeight="1" thickBot="1">
      <c r="A10" s="807" t="s">
        <v>393</v>
      </c>
      <c r="B10" s="1"/>
      <c r="C10" s="543"/>
    </row>
    <row r="11" spans="1:3" ht="51" customHeight="1">
      <c r="A11" s="439" t="s">
        <v>394</v>
      </c>
      <c r="B11" s="422"/>
      <c r="C11" s="733">
        <v>45632</v>
      </c>
    </row>
    <row r="12" spans="1:3" ht="87" customHeight="1">
      <c r="A12" s="809" t="s">
        <v>395</v>
      </c>
      <c r="B12" s="423"/>
      <c r="C12" s="735"/>
    </row>
    <row r="13" spans="1:3" ht="43.2" customHeight="1" thickBot="1">
      <c r="A13" s="427" t="s">
        <v>396</v>
      </c>
      <c r="B13" s="428"/>
      <c r="C13" s="544"/>
    </row>
    <row r="14" spans="1:3" s="193" customFormat="1" ht="49.8" customHeight="1">
      <c r="A14" s="502" t="s">
        <v>397</v>
      </c>
      <c r="B14" s="426"/>
      <c r="C14" s="735">
        <v>45632</v>
      </c>
    </row>
    <row r="15" spans="1:3" ht="277.2" customHeight="1" thickBot="1">
      <c r="A15" s="808" t="s">
        <v>400</v>
      </c>
      <c r="B15" s="413"/>
      <c r="C15" s="734"/>
    </row>
    <row r="16" spans="1:3" s="195" customFormat="1" ht="41.4" customHeight="1" thickBot="1">
      <c r="A16" s="194" t="s">
        <v>398</v>
      </c>
      <c r="B16" s="275"/>
      <c r="C16" s="543"/>
    </row>
    <row r="17" spans="1:3" ht="49.2" customHeight="1">
      <c r="A17" s="229" t="s">
        <v>404</v>
      </c>
      <c r="B17" s="420"/>
      <c r="C17" s="735">
        <v>45629</v>
      </c>
    </row>
    <row r="18" spans="1:3" ht="148.19999999999999" customHeight="1">
      <c r="A18" s="810" t="s">
        <v>405</v>
      </c>
      <c r="B18" s="421"/>
      <c r="C18" s="734"/>
    </row>
    <row r="19" spans="1:3" ht="39" customHeight="1" thickBot="1">
      <c r="A19" s="807" t="s">
        <v>406</v>
      </c>
      <c r="B19" s="1"/>
      <c r="C19" s="543"/>
    </row>
    <row r="20" spans="1:3" ht="56.4" customHeight="1">
      <c r="A20" s="229" t="s">
        <v>401</v>
      </c>
      <c r="B20" s="1"/>
      <c r="C20" s="545"/>
    </row>
    <row r="21" spans="1:3" ht="396.6" customHeight="1" thickBot="1">
      <c r="A21" s="414" t="s">
        <v>402</v>
      </c>
      <c r="B21" s="1"/>
      <c r="C21" s="735">
        <v>45632</v>
      </c>
    </row>
    <row r="22" spans="1:3" ht="35.4" customHeight="1">
      <c r="A22" s="431" t="s">
        <v>403</v>
      </c>
      <c r="B22" s="1"/>
      <c r="C22" s="734"/>
    </row>
    <row r="23" spans="1:3" ht="51.6" hidden="1" customHeight="1">
      <c r="A23" s="244"/>
      <c r="B23" s="1"/>
      <c r="C23" s="545"/>
    </row>
    <row r="24" spans="1:3" ht="296.39999999999998" hidden="1" customHeight="1" thickBot="1">
      <c r="A24" s="434"/>
      <c r="B24" s="1"/>
      <c r="C24" s="735"/>
    </row>
    <row r="25" spans="1:3" ht="33" hidden="1" customHeight="1" thickBot="1">
      <c r="A25" s="435"/>
      <c r="B25" s="436"/>
      <c r="C25" s="736"/>
    </row>
    <row r="26" spans="1:3" ht="36.75" customHeight="1">
      <c r="A26" s="1" t="s">
        <v>186</v>
      </c>
    </row>
    <row r="27" spans="1:3" ht="36.75" customHeight="1"/>
    <row r="28" spans="1:3" ht="25.5" customHeight="1"/>
    <row r="29" spans="1:3" ht="32.25" customHeight="1"/>
    <row r="30" spans="1:3" ht="30.75" customHeight="1"/>
    <row r="31" spans="1:3" ht="42.75" customHeight="1"/>
    <row r="32" spans="1:3" ht="43.5" customHeight="1"/>
    <row r="33" spans="1:1" ht="27.75" customHeight="1"/>
    <row r="34" spans="1:1" ht="30.75" customHeight="1">
      <c r="A34" s="249"/>
    </row>
    <row r="35" spans="1:1" ht="29.25" customHeight="1"/>
    <row r="36" spans="1:1" ht="27" customHeight="1"/>
    <row r="37" spans="1:1" ht="27" customHeight="1"/>
    <row r="38" spans="1:1" ht="27" customHeight="1"/>
    <row r="39" spans="1:1" ht="27" customHeight="1"/>
    <row r="40" spans="1:1" ht="27" customHeight="1"/>
    <row r="41" spans="1:1" ht="27" customHeight="1"/>
    <row r="42" spans="1:1" ht="27" customHeight="1"/>
    <row r="43" spans="1:1" ht="27" customHeight="1"/>
    <row r="44" spans="1:1" ht="27" customHeight="1"/>
  </sheetData>
  <mergeCells count="8">
    <mergeCell ref="C2:C3"/>
    <mergeCell ref="C14:C15"/>
    <mergeCell ref="C24:C25"/>
    <mergeCell ref="C21:C22"/>
    <mergeCell ref="C5:C6"/>
    <mergeCell ref="C8:C9"/>
    <mergeCell ref="C11:C12"/>
    <mergeCell ref="C17:C18"/>
  </mergeCells>
  <phoneticPr fontId="83"/>
  <hyperlinks>
    <hyperlink ref="A4" r:id="rId1" xr:uid="{3176FB48-05D9-4F4F-A265-6AA13F30C26F}"/>
    <hyperlink ref="A7" r:id="rId2" xr:uid="{D361D508-1683-4944-B5FE-21CD1022A927}"/>
    <hyperlink ref="A10" r:id="rId3" xr:uid="{A16D3556-A825-424B-A60F-77211D0781D5}"/>
    <hyperlink ref="A13" r:id="rId4" xr:uid="{4CD51E58-D9AB-4ABF-96D6-CD26E5104ADE}"/>
    <hyperlink ref="A16" r:id="rId5" xr:uid="{4960FE4D-8937-4157-B6A9-C37FCCE30CF4}"/>
    <hyperlink ref="A22" r:id="rId6" xr:uid="{622541D4-BFC6-42A2-9D1B-E9AA35C6EB19}"/>
    <hyperlink ref="A19" r:id="rId7" xr:uid="{565DE580-F28B-43E7-8BF3-F809B07B7D2F}"/>
  </hyperlinks>
  <pageMargins left="0" right="0" top="0.19685039370078741" bottom="0.39370078740157483" header="0" footer="0.19685039370078741"/>
  <pageSetup paperSize="9" scale="39" orientation="portrait" r:id="rId8"/>
  <headerFooter alignWithMargins="0"/>
  <rowBreaks count="1" manualBreakCount="1">
    <brk id="22"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90" zoomScaleNormal="100" zoomScaleSheetLayoutView="90" workbookViewId="0">
      <selection activeCell="A6" sqref="A6:N6"/>
    </sheetView>
  </sheetViews>
  <sheetFormatPr defaultColWidth="9" defaultRowHeight="36" customHeight="1"/>
  <cols>
    <col min="1" max="13" width="9" style="1"/>
    <col min="14" max="14" width="111.88671875" style="1" customWidth="1"/>
    <col min="15" max="15" width="26.88671875" style="4" customWidth="1"/>
    <col min="16" max="16384" width="9" style="1"/>
  </cols>
  <sheetData>
    <row r="1" spans="1:16" ht="46.2" customHeight="1" thickBot="1">
      <c r="A1" s="737" t="s">
        <v>234</v>
      </c>
      <c r="B1" s="738"/>
      <c r="C1" s="738"/>
      <c r="D1" s="738"/>
      <c r="E1" s="738"/>
      <c r="F1" s="738"/>
      <c r="G1" s="738"/>
      <c r="H1" s="738"/>
      <c r="I1" s="738"/>
      <c r="J1" s="738"/>
      <c r="K1" s="738"/>
      <c r="L1" s="738"/>
      <c r="M1" s="738"/>
      <c r="N1" s="739"/>
    </row>
    <row r="2" spans="1:16" ht="40.200000000000003" customHeight="1">
      <c r="A2" s="740" t="s">
        <v>407</v>
      </c>
      <c r="B2" s="741"/>
      <c r="C2" s="741"/>
      <c r="D2" s="741"/>
      <c r="E2" s="741"/>
      <c r="F2" s="741"/>
      <c r="G2" s="741"/>
      <c r="H2" s="741"/>
      <c r="I2" s="741"/>
      <c r="J2" s="741"/>
      <c r="K2" s="741"/>
      <c r="L2" s="741"/>
      <c r="M2" s="741"/>
      <c r="N2" s="742"/>
    </row>
    <row r="3" spans="1:16" ht="99" customHeight="1" thickBot="1">
      <c r="A3" s="772" t="s">
        <v>408</v>
      </c>
      <c r="B3" s="749"/>
      <c r="C3" s="749"/>
      <c r="D3" s="749"/>
      <c r="E3" s="749"/>
      <c r="F3" s="749"/>
      <c r="G3" s="749"/>
      <c r="H3" s="749"/>
      <c r="I3" s="749"/>
      <c r="J3" s="749"/>
      <c r="K3" s="749"/>
      <c r="L3" s="749"/>
      <c r="M3" s="749"/>
      <c r="N3" s="750"/>
      <c r="P3" s="172"/>
    </row>
    <row r="4" spans="1:16" ht="45.6" customHeight="1" thickBot="1">
      <c r="A4" s="761" t="s">
        <v>409</v>
      </c>
      <c r="B4" s="762"/>
      <c r="C4" s="762"/>
      <c r="D4" s="762"/>
      <c r="E4" s="762"/>
      <c r="F4" s="762"/>
      <c r="G4" s="762"/>
      <c r="H4" s="762"/>
      <c r="I4" s="762"/>
      <c r="J4" s="762"/>
      <c r="K4" s="762"/>
      <c r="L4" s="762"/>
      <c r="M4" s="762"/>
      <c r="N4" s="763"/>
      <c r="O4" s="30"/>
    </row>
    <row r="5" spans="1:16" ht="59.4" customHeight="1" thickBot="1">
      <c r="A5" s="764" t="s">
        <v>410</v>
      </c>
      <c r="B5" s="765"/>
      <c r="C5" s="765"/>
      <c r="D5" s="765"/>
      <c r="E5" s="765"/>
      <c r="F5" s="765"/>
      <c r="G5" s="765"/>
      <c r="H5" s="765"/>
      <c r="I5" s="765"/>
      <c r="J5" s="765"/>
      <c r="K5" s="765"/>
      <c r="L5" s="765"/>
      <c r="M5" s="765"/>
      <c r="N5" s="766"/>
      <c r="O5" s="30"/>
    </row>
    <row r="6" spans="1:16" ht="44.4" customHeight="1" thickBot="1">
      <c r="A6" s="751" t="s">
        <v>411</v>
      </c>
      <c r="B6" s="752"/>
      <c r="C6" s="752"/>
      <c r="D6" s="752"/>
      <c r="E6" s="752"/>
      <c r="F6" s="752"/>
      <c r="G6" s="752"/>
      <c r="H6" s="752"/>
      <c r="I6" s="752"/>
      <c r="J6" s="752"/>
      <c r="K6" s="752"/>
      <c r="L6" s="752"/>
      <c r="M6" s="752"/>
      <c r="N6" s="753"/>
    </row>
    <row r="7" spans="1:16" ht="142.19999999999999" customHeight="1" thickBot="1">
      <c r="A7" s="754" t="s">
        <v>412</v>
      </c>
      <c r="B7" s="755"/>
      <c r="C7" s="755"/>
      <c r="D7" s="755"/>
      <c r="E7" s="755"/>
      <c r="F7" s="755"/>
      <c r="G7" s="755"/>
      <c r="H7" s="755"/>
      <c r="I7" s="755"/>
      <c r="J7" s="755"/>
      <c r="K7" s="755"/>
      <c r="L7" s="755"/>
      <c r="M7" s="755"/>
      <c r="N7" s="756"/>
      <c r="O7" s="29"/>
    </row>
    <row r="8" spans="1:16" ht="49.2" customHeight="1">
      <c r="A8" s="814" t="s">
        <v>413</v>
      </c>
      <c r="B8" s="744"/>
      <c r="C8" s="744"/>
      <c r="D8" s="744"/>
      <c r="E8" s="744"/>
      <c r="F8" s="744"/>
      <c r="G8" s="744"/>
      <c r="H8" s="744"/>
      <c r="I8" s="744"/>
      <c r="J8" s="744"/>
      <c r="K8" s="744"/>
      <c r="L8" s="744"/>
      <c r="M8" s="744"/>
      <c r="N8" s="745"/>
    </row>
    <row r="9" spans="1:16" ht="316.2" customHeight="1" thickBot="1">
      <c r="A9" s="746" t="s">
        <v>414</v>
      </c>
      <c r="B9" s="747"/>
      <c r="C9" s="747"/>
      <c r="D9" s="747"/>
      <c r="E9" s="747"/>
      <c r="F9" s="747"/>
      <c r="G9" s="747"/>
      <c r="H9" s="747"/>
      <c r="I9" s="747"/>
      <c r="J9" s="747"/>
      <c r="K9" s="747"/>
      <c r="L9" s="747"/>
      <c r="M9" s="747"/>
      <c r="N9" s="748"/>
    </row>
    <row r="10" spans="1:16" ht="47.4" customHeight="1">
      <c r="A10" s="740" t="s">
        <v>415</v>
      </c>
      <c r="B10" s="741"/>
      <c r="C10" s="741"/>
      <c r="D10" s="741"/>
      <c r="E10" s="741"/>
      <c r="F10" s="741"/>
      <c r="G10" s="741"/>
      <c r="H10" s="741"/>
      <c r="I10" s="741"/>
      <c r="J10" s="741"/>
      <c r="K10" s="741"/>
      <c r="L10" s="741"/>
      <c r="M10" s="741"/>
      <c r="N10" s="742"/>
    </row>
    <row r="11" spans="1:16" ht="74.400000000000006" customHeight="1" thickBot="1">
      <c r="A11" s="767" t="s">
        <v>416</v>
      </c>
      <c r="B11" s="768"/>
      <c r="C11" s="768"/>
      <c r="D11" s="768"/>
      <c r="E11" s="768"/>
      <c r="F11" s="768"/>
      <c r="G11" s="768"/>
      <c r="H11" s="768"/>
      <c r="I11" s="768"/>
      <c r="J11" s="768"/>
      <c r="K11" s="768"/>
      <c r="L11" s="768"/>
      <c r="M11" s="768"/>
      <c r="N11" s="769"/>
      <c r="P11" s="172"/>
    </row>
    <row r="12" spans="1:16" ht="45.6" hidden="1" customHeight="1">
      <c r="A12" s="743"/>
      <c r="B12" s="744"/>
      <c r="C12" s="744"/>
      <c r="D12" s="744"/>
      <c r="E12" s="744"/>
      <c r="F12" s="744"/>
      <c r="G12" s="744"/>
      <c r="H12" s="744"/>
      <c r="I12" s="744"/>
      <c r="J12" s="744"/>
      <c r="K12" s="744"/>
      <c r="L12" s="744"/>
      <c r="M12" s="744"/>
      <c r="N12" s="745"/>
      <c r="O12" s="1"/>
      <c r="P12" s="251"/>
    </row>
    <row r="13" spans="1:16" ht="146.4" hidden="1" customHeight="1" thickBot="1">
      <c r="A13" s="746"/>
      <c r="B13" s="747"/>
      <c r="C13" s="747"/>
      <c r="D13" s="747"/>
      <c r="E13" s="747"/>
      <c r="F13" s="747"/>
      <c r="G13" s="747"/>
      <c r="H13" s="747"/>
      <c r="I13" s="747"/>
      <c r="J13" s="747"/>
      <c r="K13" s="747"/>
      <c r="L13" s="747"/>
      <c r="M13" s="747"/>
      <c r="N13" s="748"/>
      <c r="O13" s="1"/>
      <c r="P13" s="251"/>
    </row>
    <row r="14" spans="1:16" ht="45.6" hidden="1" customHeight="1">
      <c r="A14" s="740"/>
      <c r="B14" s="770"/>
      <c r="C14" s="770"/>
      <c r="D14" s="770"/>
      <c r="E14" s="770"/>
      <c r="F14" s="770"/>
      <c r="G14" s="770"/>
      <c r="H14" s="770"/>
      <c r="I14" s="770"/>
      <c r="J14" s="770"/>
      <c r="K14" s="770"/>
      <c r="L14" s="770"/>
      <c r="M14" s="770"/>
      <c r="N14" s="771"/>
      <c r="O14" s="1"/>
      <c r="P14" s="251"/>
    </row>
    <row r="15" spans="1:16" ht="58.8" hidden="1" customHeight="1" thickBot="1">
      <c r="A15" s="772"/>
      <c r="B15" s="773"/>
      <c r="C15" s="773"/>
      <c r="D15" s="773"/>
      <c r="E15" s="773"/>
      <c r="F15" s="773"/>
      <c r="G15" s="773"/>
      <c r="H15" s="773"/>
      <c r="I15" s="773"/>
      <c r="J15" s="773"/>
      <c r="K15" s="773"/>
      <c r="L15" s="773"/>
      <c r="M15" s="773"/>
      <c r="N15" s="774"/>
      <c r="O15" s="1"/>
      <c r="P15" s="251"/>
    </row>
    <row r="16" spans="1:16" ht="36" hidden="1" customHeight="1">
      <c r="A16" s="759"/>
      <c r="B16" s="760"/>
      <c r="C16" s="760"/>
      <c r="D16" s="760"/>
      <c r="E16" s="760"/>
      <c r="F16" s="760"/>
      <c r="G16" s="760"/>
      <c r="H16" s="760"/>
      <c r="I16" s="760"/>
      <c r="J16" s="760"/>
      <c r="K16" s="760"/>
      <c r="L16" s="760"/>
      <c r="M16" s="760"/>
      <c r="N16" s="760"/>
    </row>
    <row r="17" spans="1:14" ht="36" hidden="1" customHeight="1">
      <c r="A17" s="757"/>
      <c r="B17" s="758"/>
      <c r="C17" s="758"/>
      <c r="D17" s="758"/>
      <c r="E17" s="758"/>
      <c r="F17" s="758"/>
      <c r="G17" s="758"/>
      <c r="H17" s="758"/>
      <c r="I17" s="758"/>
      <c r="J17" s="758"/>
      <c r="K17" s="758"/>
      <c r="L17" s="758"/>
      <c r="M17" s="758"/>
      <c r="N17" s="758"/>
    </row>
  </sheetData>
  <mergeCells count="17">
    <mergeCell ref="A17:N17"/>
    <mergeCell ref="A16:N16"/>
    <mergeCell ref="A4:N4"/>
    <mergeCell ref="A5:N5"/>
    <mergeCell ref="A10:N10"/>
    <mergeCell ref="A11:N11"/>
    <mergeCell ref="A14:N14"/>
    <mergeCell ref="A15:N15"/>
    <mergeCell ref="A12:N12"/>
    <mergeCell ref="A13:N13"/>
    <mergeCell ref="A1:N1"/>
    <mergeCell ref="A2:N2"/>
    <mergeCell ref="A8:N8"/>
    <mergeCell ref="A9:N9"/>
    <mergeCell ref="A3:N3"/>
    <mergeCell ref="A6:N6"/>
    <mergeCell ref="A7:N7"/>
  </mergeCells>
  <phoneticPr fontId="15"/>
  <pageMargins left="0.7" right="0.7" top="0.75" bottom="0.75" header="0.3" footer="0.3"/>
  <pageSetup paperSize="9" scale="3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CE50-4525-463D-9B9F-26A1CA691700}">
  <dimension ref="A1:V40"/>
  <sheetViews>
    <sheetView workbookViewId="0">
      <selection activeCell="T39" sqref="T39"/>
    </sheetView>
  </sheetViews>
  <sheetFormatPr defaultRowHeight="13.2"/>
  <cols>
    <col min="22" max="22" width="10.109375" customWidth="1"/>
  </cols>
  <sheetData>
    <row r="1" spans="1:22">
      <c r="A1" s="828"/>
      <c r="B1" s="828"/>
      <c r="C1" s="828"/>
      <c r="D1" s="828"/>
      <c r="E1" s="828"/>
      <c r="F1" s="828"/>
      <c r="G1" s="828"/>
      <c r="H1" s="828"/>
      <c r="I1" s="828"/>
      <c r="J1" s="828"/>
      <c r="K1" s="828"/>
      <c r="L1" s="828"/>
      <c r="M1" s="828"/>
      <c r="N1" s="828"/>
      <c r="O1" s="828"/>
      <c r="P1" s="828"/>
      <c r="Q1" s="828"/>
      <c r="R1" s="828"/>
      <c r="S1" s="828"/>
      <c r="T1" s="828"/>
      <c r="U1" s="828"/>
      <c r="V1" s="828"/>
    </row>
    <row r="2" spans="1:22" ht="25.8">
      <c r="A2" s="828"/>
      <c r="B2" s="829"/>
      <c r="C2" s="828"/>
      <c r="D2" s="828"/>
      <c r="E2" s="828"/>
      <c r="F2" s="828"/>
      <c r="G2" s="828"/>
      <c r="H2" s="828"/>
      <c r="I2" s="828"/>
      <c r="J2" s="828"/>
      <c r="K2" s="828"/>
      <c r="L2" s="828"/>
      <c r="M2" s="828"/>
      <c r="N2" s="828"/>
      <c r="O2" s="828"/>
      <c r="P2" s="828"/>
      <c r="Q2" s="828"/>
      <c r="R2" s="828"/>
      <c r="S2" s="828"/>
      <c r="T2" s="828"/>
      <c r="U2" s="828"/>
      <c r="V2" s="828"/>
    </row>
    <row r="3" spans="1:22" ht="23.4">
      <c r="A3" s="828"/>
      <c r="B3" s="828"/>
      <c r="C3" s="828"/>
      <c r="D3" s="828"/>
      <c r="E3" s="828"/>
      <c r="F3" s="828"/>
      <c r="G3" s="828"/>
      <c r="H3" s="830"/>
      <c r="I3" s="828"/>
      <c r="J3" s="828"/>
      <c r="K3" s="828"/>
      <c r="L3" s="831"/>
      <c r="M3" s="828"/>
      <c r="N3" s="832"/>
      <c r="O3" s="832"/>
      <c r="P3" s="832"/>
      <c r="Q3" s="832"/>
      <c r="R3" s="832"/>
      <c r="S3" s="832"/>
      <c r="T3" s="832"/>
      <c r="U3" s="828"/>
      <c r="V3" s="828"/>
    </row>
    <row r="4" spans="1:22" ht="23.4">
      <c r="A4" s="828"/>
      <c r="B4" s="828"/>
      <c r="C4" s="828"/>
      <c r="D4" s="828"/>
      <c r="E4" s="828"/>
      <c r="F4" s="828"/>
      <c r="G4" s="828"/>
      <c r="H4" s="828"/>
      <c r="I4" s="828"/>
      <c r="J4" s="828"/>
      <c r="K4" s="828"/>
      <c r="L4" s="828"/>
      <c r="M4" s="828"/>
      <c r="N4" s="832"/>
      <c r="O4" s="832"/>
      <c r="P4" s="832"/>
      <c r="Q4" s="832"/>
      <c r="R4" s="832"/>
      <c r="S4" s="832"/>
      <c r="T4" s="832"/>
      <c r="U4" s="828"/>
      <c r="V4" s="828"/>
    </row>
    <row r="5" spans="1:22" ht="23.4">
      <c r="A5" s="828"/>
      <c r="B5" s="828"/>
      <c r="C5" s="828"/>
      <c r="D5" s="828"/>
      <c r="E5" s="828"/>
      <c r="F5" s="828"/>
      <c r="G5" s="828"/>
      <c r="H5" s="828"/>
      <c r="I5" s="828"/>
      <c r="J5" s="828"/>
      <c r="K5" s="828"/>
      <c r="L5" s="832"/>
      <c r="M5" s="828"/>
      <c r="N5" s="832"/>
      <c r="O5" s="832"/>
      <c r="P5" s="832"/>
      <c r="Q5" s="832"/>
      <c r="R5" s="833"/>
      <c r="S5" s="832"/>
      <c r="T5" s="832"/>
      <c r="U5" s="828"/>
      <c r="V5" s="828"/>
    </row>
    <row r="6" spans="1:22" ht="23.4">
      <c r="A6" s="828"/>
      <c r="B6" s="828"/>
      <c r="C6" s="828"/>
      <c r="D6" s="828"/>
      <c r="E6" s="828"/>
      <c r="F6" s="828"/>
      <c r="G6" s="828"/>
      <c r="H6" s="828"/>
      <c r="I6" s="828"/>
      <c r="J6" s="828"/>
      <c r="K6" s="828"/>
      <c r="L6" s="828"/>
      <c r="M6" s="828"/>
      <c r="N6" s="832"/>
      <c r="O6" s="832"/>
      <c r="P6" s="832"/>
      <c r="Q6" s="832"/>
      <c r="R6" s="834"/>
      <c r="S6" s="832"/>
      <c r="T6" s="832"/>
      <c r="U6" s="828"/>
      <c r="V6" s="828"/>
    </row>
    <row r="7" spans="1:22" ht="16.2">
      <c r="A7" s="828"/>
      <c r="B7" s="828"/>
      <c r="C7" s="828"/>
      <c r="D7" s="828"/>
      <c r="E7" s="828"/>
      <c r="F7" s="828"/>
      <c r="G7" s="828"/>
      <c r="H7" s="828"/>
      <c r="I7" s="828"/>
      <c r="J7" s="828"/>
      <c r="K7" s="828"/>
      <c r="L7" s="828"/>
      <c r="M7" s="828"/>
      <c r="N7" s="828"/>
      <c r="O7" s="828"/>
      <c r="P7" s="828"/>
      <c r="Q7" s="828"/>
      <c r="R7" s="834"/>
      <c r="S7" s="828"/>
      <c r="T7" s="828"/>
      <c r="U7" s="828"/>
      <c r="V7" s="828"/>
    </row>
    <row r="8" spans="1:22" ht="16.2">
      <c r="A8" s="828"/>
      <c r="B8" s="828"/>
      <c r="C8" s="828"/>
      <c r="D8" s="828"/>
      <c r="E8" s="828"/>
      <c r="F8" s="828"/>
      <c r="G8" s="828"/>
      <c r="H8" s="828"/>
      <c r="I8" s="828"/>
      <c r="J8" s="828"/>
      <c r="K8" s="828"/>
      <c r="L8" s="828"/>
      <c r="M8" s="828"/>
      <c r="N8" s="828"/>
      <c r="O8" s="828"/>
      <c r="P8" s="828"/>
      <c r="Q8" s="828"/>
      <c r="R8" s="834"/>
      <c r="S8" s="828"/>
      <c r="T8" s="828"/>
      <c r="U8" s="828"/>
      <c r="V8" s="828"/>
    </row>
    <row r="9" spans="1:22">
      <c r="A9" s="828"/>
      <c r="B9" s="828"/>
      <c r="C9" s="828"/>
      <c r="D9" s="828"/>
      <c r="E9" s="828"/>
      <c r="F9" s="828"/>
      <c r="G9" s="828"/>
      <c r="H9" s="828"/>
      <c r="I9" s="828"/>
      <c r="J9" s="828"/>
      <c r="K9" s="828"/>
      <c r="L9" s="828"/>
      <c r="M9" s="828"/>
      <c r="N9" s="828"/>
      <c r="O9" s="828"/>
      <c r="P9" s="828"/>
      <c r="Q9" s="828"/>
      <c r="R9" s="828"/>
      <c r="S9" s="828"/>
      <c r="T9" s="828"/>
      <c r="U9" s="828"/>
      <c r="V9" s="828"/>
    </row>
    <row r="10" spans="1:22">
      <c r="A10" s="828"/>
      <c r="B10" s="828"/>
      <c r="C10" s="828"/>
      <c r="D10" s="828"/>
      <c r="E10" s="828"/>
      <c r="F10" s="828"/>
      <c r="G10" s="828"/>
      <c r="H10" s="828"/>
      <c r="I10" s="828"/>
      <c r="J10" s="828"/>
      <c r="K10" s="828"/>
      <c r="L10" s="828"/>
      <c r="M10" s="828"/>
      <c r="N10" s="828"/>
      <c r="O10" s="828"/>
      <c r="P10" s="828"/>
      <c r="Q10" s="828"/>
      <c r="R10" s="828"/>
      <c r="S10" s="828"/>
      <c r="T10" s="828"/>
      <c r="U10" s="828"/>
      <c r="V10" s="828"/>
    </row>
    <row r="11" spans="1:22">
      <c r="A11" s="828"/>
      <c r="B11" s="828"/>
      <c r="C11" s="828"/>
      <c r="D11" s="828"/>
      <c r="E11" s="828"/>
      <c r="F11" s="828"/>
      <c r="G11" s="828"/>
      <c r="H11" s="828"/>
      <c r="I11" s="828"/>
      <c r="J11" s="828"/>
      <c r="K11" s="828"/>
      <c r="L11" s="828"/>
      <c r="M11" s="828"/>
      <c r="N11" s="828"/>
      <c r="O11" s="828"/>
      <c r="P11" s="828"/>
      <c r="Q11" s="828"/>
      <c r="R11" s="828"/>
      <c r="S11" s="828"/>
      <c r="T11" s="828"/>
      <c r="U11" s="828"/>
      <c r="V11" s="828"/>
    </row>
    <row r="12" spans="1:22" ht="23.4">
      <c r="A12" s="828"/>
      <c r="B12" s="828"/>
      <c r="C12" s="828"/>
      <c r="D12" s="828"/>
      <c r="E12" s="828"/>
      <c r="F12" s="828"/>
      <c r="G12" s="828"/>
      <c r="H12" s="828"/>
      <c r="I12" s="828"/>
      <c r="J12" s="828"/>
      <c r="K12" s="828"/>
      <c r="L12" s="828"/>
      <c r="M12" s="828"/>
      <c r="N12" s="832"/>
      <c r="O12" s="832"/>
      <c r="P12" s="832"/>
      <c r="Q12" s="828"/>
      <c r="R12" s="828"/>
      <c r="S12" s="828"/>
      <c r="T12" s="828"/>
      <c r="U12" s="828"/>
      <c r="V12" s="828"/>
    </row>
    <row r="13" spans="1:22">
      <c r="A13" s="828"/>
      <c r="B13" s="828"/>
      <c r="C13" s="828"/>
      <c r="D13" s="828"/>
      <c r="E13" s="828"/>
      <c r="F13" s="828"/>
      <c r="G13" s="828"/>
      <c r="H13" s="828"/>
      <c r="I13" s="828"/>
      <c r="J13" s="828"/>
      <c r="K13" s="828"/>
      <c r="L13" s="828"/>
      <c r="M13" s="828"/>
      <c r="N13" s="828"/>
      <c r="O13" s="828"/>
      <c r="P13" s="828"/>
      <c r="Q13" s="828"/>
      <c r="R13" s="828"/>
      <c r="S13" s="828"/>
      <c r="T13" s="828"/>
      <c r="U13" s="828"/>
      <c r="V13" s="828"/>
    </row>
    <row r="14" spans="1:22">
      <c r="A14" s="828"/>
      <c r="B14" s="828"/>
      <c r="C14" s="828"/>
      <c r="D14" s="828"/>
      <c r="E14" s="828"/>
      <c r="F14" s="828"/>
      <c r="G14" s="828"/>
      <c r="H14" s="828"/>
      <c r="I14" s="828"/>
      <c r="J14" s="828"/>
      <c r="K14" s="828"/>
      <c r="L14" s="828"/>
      <c r="M14" s="828"/>
      <c r="N14" s="828"/>
      <c r="O14" s="828"/>
      <c r="P14" s="828"/>
      <c r="Q14" s="828"/>
      <c r="R14" s="828"/>
      <c r="S14" s="828"/>
      <c r="T14" s="828"/>
      <c r="U14" s="828"/>
      <c r="V14" s="828"/>
    </row>
    <row r="15" spans="1:22">
      <c r="A15" s="828"/>
      <c r="B15" s="828"/>
      <c r="C15" s="828"/>
      <c r="D15" s="828"/>
      <c r="E15" s="828"/>
      <c r="F15" s="828"/>
      <c r="G15" s="828"/>
      <c r="H15" s="828"/>
      <c r="I15" s="828"/>
      <c r="J15" s="828"/>
      <c r="K15" s="828"/>
      <c r="L15" s="828"/>
      <c r="M15" s="828"/>
      <c r="N15" s="828"/>
      <c r="O15" s="828"/>
      <c r="P15" s="828"/>
      <c r="Q15" s="828"/>
      <c r="R15" s="828"/>
      <c r="S15" s="828"/>
      <c r="T15" s="828"/>
      <c r="U15" s="828"/>
      <c r="V15" s="828"/>
    </row>
    <row r="16" spans="1:22">
      <c r="A16" s="828"/>
      <c r="B16" s="828"/>
      <c r="C16" s="828"/>
      <c r="D16" s="828"/>
      <c r="E16" s="828"/>
      <c r="F16" s="828"/>
      <c r="G16" s="828"/>
      <c r="H16" s="828"/>
      <c r="I16" s="828"/>
      <c r="J16" s="828"/>
      <c r="K16" s="828"/>
      <c r="L16" s="828"/>
      <c r="M16" s="828"/>
      <c r="N16" s="828"/>
      <c r="O16" s="828"/>
      <c r="P16" s="828"/>
      <c r="Q16" s="828"/>
      <c r="R16" s="828"/>
      <c r="S16" s="828"/>
      <c r="T16" s="828"/>
      <c r="U16" s="828"/>
      <c r="V16" s="828"/>
    </row>
    <row r="17" spans="1:22" ht="23.4">
      <c r="A17" s="828"/>
      <c r="B17" s="828"/>
      <c r="C17" s="828"/>
      <c r="D17" s="828"/>
      <c r="E17" s="828"/>
      <c r="F17" s="828"/>
      <c r="G17" s="828"/>
      <c r="H17" s="828"/>
      <c r="I17" s="828"/>
      <c r="J17" s="828"/>
      <c r="K17" s="828"/>
      <c r="L17" s="832"/>
      <c r="M17" s="828"/>
      <c r="N17" s="828"/>
      <c r="O17" s="828"/>
      <c r="P17" s="828"/>
      <c r="Q17" s="828"/>
      <c r="R17" s="833"/>
      <c r="S17" s="828"/>
      <c r="T17" s="828"/>
      <c r="U17" s="828"/>
      <c r="V17" s="828"/>
    </row>
    <row r="18" spans="1:22">
      <c r="A18" s="828"/>
      <c r="B18" s="828"/>
      <c r="C18" s="828"/>
      <c r="D18" s="828"/>
      <c r="E18" s="828"/>
      <c r="F18" s="828"/>
      <c r="G18" s="828"/>
      <c r="H18" s="828"/>
      <c r="I18" s="828"/>
      <c r="J18" s="828"/>
      <c r="K18" s="828"/>
      <c r="L18" s="828"/>
      <c r="M18" s="828"/>
      <c r="N18" s="828"/>
      <c r="O18" s="828"/>
      <c r="P18" s="828"/>
      <c r="Q18" s="828"/>
      <c r="R18" s="835"/>
      <c r="S18" s="828"/>
      <c r="T18" s="828"/>
      <c r="U18" s="828"/>
      <c r="V18" s="828"/>
    </row>
    <row r="19" spans="1:22">
      <c r="A19" s="828"/>
      <c r="B19" s="828"/>
      <c r="C19" s="828"/>
      <c r="D19" s="828"/>
      <c r="E19" s="828"/>
      <c r="F19" s="828"/>
      <c r="G19" s="828"/>
      <c r="H19" s="828"/>
      <c r="I19" s="828"/>
      <c r="J19" s="828"/>
      <c r="K19" s="828"/>
      <c r="L19" s="828"/>
      <c r="M19" s="828"/>
      <c r="N19" s="828"/>
      <c r="O19" s="828"/>
      <c r="P19" s="828"/>
      <c r="Q19" s="828"/>
      <c r="R19" s="835"/>
      <c r="S19" s="828"/>
      <c r="T19" s="828"/>
      <c r="U19" s="828"/>
      <c r="V19" s="828"/>
    </row>
    <row r="20" spans="1:22">
      <c r="A20" s="828"/>
      <c r="B20" s="828"/>
      <c r="C20" s="828"/>
      <c r="D20" s="828"/>
      <c r="E20" s="828"/>
      <c r="F20" s="828"/>
      <c r="G20" s="828"/>
      <c r="H20" s="828"/>
      <c r="I20" s="828"/>
      <c r="J20" s="828"/>
      <c r="K20" s="828"/>
      <c r="L20" s="828"/>
      <c r="M20" s="828"/>
      <c r="N20" s="828"/>
      <c r="O20" s="828"/>
      <c r="P20" s="828"/>
      <c r="Q20" s="828"/>
      <c r="R20" s="835"/>
      <c r="S20" s="828"/>
      <c r="T20" s="828"/>
      <c r="U20" s="828"/>
      <c r="V20" s="828"/>
    </row>
    <row r="21" spans="1:22">
      <c r="A21" s="828"/>
      <c r="B21" s="828"/>
      <c r="C21" s="828"/>
      <c r="D21" s="828"/>
      <c r="E21" s="828"/>
      <c r="F21" s="828"/>
      <c r="G21" s="828"/>
      <c r="H21" s="828"/>
      <c r="I21" s="828"/>
      <c r="J21" s="828"/>
      <c r="K21" s="828"/>
      <c r="L21" s="828"/>
      <c r="M21" s="828"/>
      <c r="N21" s="828"/>
      <c r="O21" s="828"/>
      <c r="P21" s="828"/>
      <c r="Q21" s="828"/>
      <c r="R21" s="828"/>
      <c r="S21" s="828"/>
      <c r="T21" s="828"/>
      <c r="U21" s="828"/>
      <c r="V21" s="828"/>
    </row>
    <row r="22" spans="1:22">
      <c r="A22" s="828"/>
      <c r="B22" s="828"/>
      <c r="C22" s="828"/>
      <c r="D22" s="828"/>
      <c r="E22" s="828"/>
      <c r="F22" s="828"/>
      <c r="G22" s="828"/>
      <c r="H22" s="828"/>
      <c r="I22" s="828"/>
      <c r="J22" s="828"/>
      <c r="K22" s="828"/>
      <c r="L22" s="828"/>
      <c r="M22" s="828"/>
      <c r="N22" s="828"/>
      <c r="O22" s="828"/>
      <c r="P22" s="828"/>
      <c r="Q22" s="828"/>
      <c r="R22" s="828"/>
      <c r="S22" s="828"/>
      <c r="T22" s="828"/>
      <c r="U22" s="828"/>
      <c r="V22" s="828"/>
    </row>
    <row r="23" spans="1:22">
      <c r="A23" s="828"/>
      <c r="B23" s="828"/>
      <c r="C23" s="828"/>
      <c r="D23" s="828"/>
      <c r="E23" s="828"/>
      <c r="F23" s="828"/>
      <c r="G23" s="828"/>
      <c r="H23" s="828"/>
      <c r="I23" s="828"/>
      <c r="J23" s="828"/>
      <c r="K23" s="828"/>
      <c r="L23" s="828"/>
      <c r="M23" s="828"/>
      <c r="N23" s="828"/>
      <c r="O23" s="828"/>
      <c r="P23" s="828"/>
      <c r="Q23" s="828"/>
      <c r="R23" s="828"/>
      <c r="S23" s="828"/>
      <c r="T23" s="828"/>
      <c r="U23" s="828"/>
      <c r="V23" s="828"/>
    </row>
    <row r="24" spans="1:22">
      <c r="A24" s="828"/>
      <c r="B24" s="828"/>
      <c r="C24" s="828"/>
      <c r="D24" s="828"/>
      <c r="E24" s="828"/>
      <c r="F24" s="828"/>
      <c r="G24" s="836"/>
      <c r="H24" s="828"/>
      <c r="I24" s="828"/>
      <c r="J24" s="828"/>
      <c r="K24" s="828"/>
      <c r="L24" s="828"/>
      <c r="M24" s="828"/>
      <c r="N24" s="828"/>
      <c r="O24" s="828"/>
      <c r="P24" s="828"/>
      <c r="Q24" s="828"/>
      <c r="R24" s="828"/>
      <c r="S24" s="828"/>
      <c r="T24" s="828"/>
      <c r="U24" s="828"/>
      <c r="V24" s="828"/>
    </row>
    <row r="25" spans="1:22">
      <c r="A25" s="828"/>
      <c r="B25" s="828"/>
      <c r="C25" s="828"/>
      <c r="D25" s="828"/>
      <c r="E25" s="828"/>
      <c r="F25" s="828"/>
      <c r="G25" s="828"/>
      <c r="H25" s="828"/>
      <c r="I25" s="828"/>
      <c r="J25" s="828"/>
      <c r="K25" s="828"/>
      <c r="L25" s="828"/>
      <c r="M25" s="828"/>
      <c r="N25" s="828"/>
      <c r="O25" s="828"/>
      <c r="P25" s="828"/>
      <c r="Q25" s="828"/>
      <c r="R25" s="828"/>
      <c r="S25" s="828"/>
      <c r="T25" s="828"/>
      <c r="U25" s="828"/>
      <c r="V25" s="828"/>
    </row>
    <row r="26" spans="1:22" ht="19.2">
      <c r="A26" s="828"/>
      <c r="B26" s="828"/>
      <c r="C26" s="828"/>
      <c r="D26" s="828"/>
      <c r="E26" s="828"/>
      <c r="F26" s="828"/>
      <c r="G26" s="828"/>
      <c r="H26" s="828"/>
      <c r="I26" s="828"/>
      <c r="J26" s="828"/>
      <c r="K26" s="837"/>
      <c r="L26" s="828"/>
      <c r="M26" s="828"/>
      <c r="N26" s="828"/>
      <c r="O26" s="828"/>
      <c r="P26" s="828"/>
      <c r="Q26" s="828"/>
      <c r="R26" s="828"/>
      <c r="S26" s="828"/>
      <c r="T26" s="828"/>
      <c r="U26" s="828"/>
      <c r="V26" s="828"/>
    </row>
    <row r="27" spans="1:22" ht="19.2">
      <c r="A27" s="828"/>
      <c r="B27" s="828"/>
      <c r="C27" s="828"/>
      <c r="D27" s="828"/>
      <c r="E27" s="828"/>
      <c r="F27" s="828"/>
      <c r="G27" s="828"/>
      <c r="H27" s="828"/>
      <c r="I27" s="828"/>
      <c r="J27" s="828"/>
      <c r="K27" s="837"/>
      <c r="L27" s="828"/>
      <c r="M27" s="828"/>
      <c r="N27" s="828"/>
      <c r="O27" s="828"/>
      <c r="P27" s="828"/>
      <c r="Q27" s="828"/>
      <c r="R27" s="828"/>
      <c r="S27" s="828"/>
      <c r="T27" s="828"/>
      <c r="U27" s="828"/>
      <c r="V27" s="828"/>
    </row>
    <row r="28" spans="1:22">
      <c r="A28" s="828"/>
      <c r="B28" s="828"/>
      <c r="C28" s="828"/>
      <c r="D28" s="828"/>
      <c r="E28" s="828"/>
      <c r="F28" s="828"/>
      <c r="G28" s="828"/>
      <c r="H28" s="828"/>
      <c r="I28" s="828"/>
      <c r="J28" s="828"/>
      <c r="K28" s="828"/>
      <c r="L28" s="828"/>
      <c r="M28" s="828"/>
      <c r="N28" s="828"/>
      <c r="O28" s="828"/>
      <c r="P28" s="828"/>
      <c r="Q28" s="828"/>
      <c r="R28" s="828"/>
      <c r="S28" s="828"/>
      <c r="T28" s="828"/>
      <c r="U28" s="828"/>
      <c r="V28" s="828"/>
    </row>
    <row r="29" spans="1:22">
      <c r="A29" s="828"/>
      <c r="B29" s="828"/>
      <c r="C29" s="828"/>
      <c r="D29" s="828"/>
      <c r="E29" s="828"/>
      <c r="F29" s="828"/>
      <c r="G29" s="828"/>
      <c r="H29" s="828"/>
      <c r="I29" s="828"/>
      <c r="J29" s="828"/>
      <c r="K29" s="828"/>
      <c r="L29" s="828"/>
      <c r="M29" s="828"/>
      <c r="N29" s="828"/>
      <c r="O29" s="828"/>
      <c r="P29" s="828"/>
      <c r="Q29" s="828"/>
      <c r="R29" s="828"/>
      <c r="S29" s="828"/>
      <c r="T29" s="828"/>
      <c r="U29" s="828"/>
      <c r="V29" s="828"/>
    </row>
    <row r="30" spans="1:22">
      <c r="A30" s="828"/>
      <c r="B30" s="828"/>
      <c r="C30" s="828"/>
      <c r="D30" s="828"/>
      <c r="E30" s="828"/>
      <c r="F30" s="828"/>
      <c r="G30" s="828"/>
      <c r="H30" s="828"/>
      <c r="I30" s="828"/>
      <c r="J30" s="828"/>
      <c r="K30" s="828"/>
      <c r="L30" s="828"/>
      <c r="M30" s="828"/>
      <c r="N30" s="828"/>
      <c r="O30" s="828"/>
      <c r="P30" s="828"/>
      <c r="Q30" s="828"/>
      <c r="R30" s="828"/>
      <c r="S30" s="828"/>
      <c r="T30" s="828"/>
      <c r="U30" s="828"/>
      <c r="V30" s="828"/>
    </row>
    <row r="31" spans="1:22">
      <c r="A31" s="828"/>
      <c r="B31" s="828"/>
      <c r="C31" s="828"/>
      <c r="D31" s="828"/>
      <c r="E31" s="828"/>
      <c r="F31" s="828"/>
      <c r="G31" s="828"/>
      <c r="H31" s="828"/>
      <c r="I31" s="828"/>
      <c r="J31" s="828"/>
      <c r="K31" s="828"/>
      <c r="L31" s="828"/>
      <c r="M31" s="828"/>
      <c r="N31" s="828"/>
      <c r="O31" s="828"/>
      <c r="P31" s="828"/>
      <c r="Q31" s="828"/>
      <c r="R31" s="828"/>
      <c r="S31" s="828"/>
      <c r="T31" s="828"/>
      <c r="U31" s="828"/>
      <c r="V31" s="828"/>
    </row>
    <row r="32" spans="1:22">
      <c r="A32" s="838"/>
      <c r="B32" s="839"/>
      <c r="C32" s="839"/>
      <c r="D32" s="839"/>
      <c r="E32" s="839"/>
      <c r="F32" s="839"/>
      <c r="G32" s="839"/>
      <c r="H32" s="839"/>
      <c r="I32" s="839"/>
      <c r="J32" s="839"/>
      <c r="K32" s="839"/>
      <c r="L32" s="839"/>
      <c r="M32" s="839"/>
      <c r="N32" s="839"/>
      <c r="O32" s="839"/>
      <c r="P32" s="839"/>
      <c r="Q32" s="839"/>
      <c r="R32" s="839"/>
      <c r="S32" s="839"/>
      <c r="T32" s="839"/>
      <c r="U32" s="839"/>
      <c r="V32" s="839"/>
    </row>
    <row r="33" spans="1:22">
      <c r="A33" s="839"/>
      <c r="B33" s="839"/>
      <c r="C33" s="839"/>
      <c r="D33" s="839"/>
      <c r="E33" s="839"/>
      <c r="F33" s="839"/>
      <c r="G33" s="839"/>
      <c r="H33" s="839"/>
      <c r="I33" s="839"/>
      <c r="J33" s="839"/>
      <c r="K33" s="839"/>
      <c r="L33" s="839"/>
      <c r="M33" s="839"/>
      <c r="N33" s="839"/>
      <c r="O33" s="839"/>
      <c r="P33" s="839"/>
      <c r="Q33" s="839"/>
      <c r="R33" s="839"/>
      <c r="S33" s="839"/>
      <c r="T33" s="839"/>
      <c r="U33" s="839"/>
      <c r="V33" s="839"/>
    </row>
    <row r="34" spans="1:22">
      <c r="A34" s="839"/>
      <c r="B34" s="839"/>
      <c r="C34" s="839"/>
      <c r="D34" s="839"/>
      <c r="E34" s="839"/>
      <c r="F34" s="839"/>
      <c r="G34" s="839"/>
      <c r="H34" s="839"/>
      <c r="I34" s="839"/>
      <c r="J34" s="839"/>
      <c r="K34" s="839"/>
      <c r="L34" s="839"/>
      <c r="M34" s="839"/>
      <c r="N34" s="839"/>
      <c r="O34" s="839"/>
      <c r="P34" s="839"/>
      <c r="Q34" s="839"/>
      <c r="R34" s="839"/>
      <c r="S34" s="839"/>
      <c r="T34" s="839"/>
      <c r="U34" s="839"/>
      <c r="V34" s="839"/>
    </row>
    <row r="35" spans="1:22">
      <c r="A35" s="839"/>
      <c r="B35" s="839"/>
      <c r="C35" s="839"/>
      <c r="D35" s="839"/>
      <c r="E35" s="839"/>
      <c r="F35" s="839"/>
      <c r="G35" s="839"/>
      <c r="H35" s="839"/>
      <c r="I35" s="839"/>
      <c r="J35" s="839"/>
      <c r="K35" s="839"/>
      <c r="L35" s="839"/>
      <c r="M35" s="839"/>
      <c r="N35" s="839"/>
      <c r="O35" s="839"/>
      <c r="P35" s="839"/>
      <c r="Q35" s="839"/>
      <c r="R35" s="839"/>
      <c r="S35" s="839"/>
      <c r="T35" s="839"/>
      <c r="U35" s="839"/>
      <c r="V35" s="839"/>
    </row>
    <row r="40" spans="1:22" ht="39.6" customHeight="1">
      <c r="N40" s="840" t="s">
        <v>418</v>
      </c>
      <c r="O40" s="840"/>
      <c r="P40" s="840"/>
      <c r="Q40" s="840"/>
      <c r="R40" s="840"/>
    </row>
  </sheetData>
  <mergeCells count="2">
    <mergeCell ref="A32:V35"/>
    <mergeCell ref="N40:R40"/>
  </mergeCells>
  <phoneticPr fontId="83"/>
  <hyperlinks>
    <hyperlink ref="N40" r:id="rId1" display="https://www.seidanren.jp/wp-content/themes/seidanren_Theme/past-data/member_all_20240619.pdf" xr:uid="{AC7FED10-49A3-44FF-9482-1E131A843D9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98" zoomScaleNormal="98" zoomScaleSheetLayoutView="100" workbookViewId="0">
      <selection activeCell="O15" sqref="O15:O16"/>
    </sheetView>
  </sheetViews>
  <sheetFormatPr defaultColWidth="9" defaultRowHeight="13.2"/>
  <cols>
    <col min="1" max="1" width="12.77734375" style="36" customWidth="1"/>
    <col min="2" max="2" width="5.109375" style="36" customWidth="1"/>
    <col min="3" max="3" width="3.77734375" style="36" customWidth="1"/>
    <col min="4" max="4" width="6.88671875" style="36" customWidth="1"/>
    <col min="5" max="5" width="13.109375" style="36" customWidth="1"/>
    <col min="6" max="6" width="13.109375" style="56" customWidth="1"/>
    <col min="7" max="7" width="11.33203125" style="36" customWidth="1"/>
    <col min="8" max="8" width="26.6640625" style="48" customWidth="1"/>
    <col min="9" max="9" width="13" style="41" customWidth="1"/>
    <col min="10" max="10" width="16.109375" style="41" customWidth="1"/>
    <col min="11" max="11" width="13.44140625" style="56" customWidth="1"/>
    <col min="12" max="12" width="22.44140625" style="56" customWidth="1"/>
    <col min="13" max="13" width="13.44140625" style="46" customWidth="1"/>
    <col min="14" max="14" width="22.44140625" style="36" customWidth="1"/>
    <col min="15" max="15" width="9" style="37"/>
    <col min="16" max="16384" width="9" style="36"/>
  </cols>
  <sheetData>
    <row r="1" spans="1:16" ht="26.25" customHeight="1" thickTop="1">
      <c r="A1" s="31" t="s">
        <v>39</v>
      </c>
      <c r="B1" s="32"/>
      <c r="C1" s="32"/>
      <c r="D1" s="33"/>
      <c r="E1" s="33"/>
      <c r="F1" s="34"/>
      <c r="G1" s="35"/>
      <c r="H1" s="197"/>
      <c r="I1" s="198" t="s">
        <v>40</v>
      </c>
      <c r="J1" s="199"/>
      <c r="K1" s="200"/>
      <c r="L1" s="201"/>
      <c r="M1" s="202"/>
    </row>
    <row r="2" spans="1:16" ht="17.399999999999999">
      <c r="A2" s="38"/>
      <c r="B2" s="112"/>
      <c r="C2" s="112"/>
      <c r="D2" s="112"/>
      <c r="E2" s="112"/>
      <c r="F2" s="112"/>
      <c r="G2" s="39"/>
      <c r="H2" s="203"/>
      <c r="I2" s="660" t="s">
        <v>190</v>
      </c>
      <c r="J2" s="660"/>
      <c r="K2" s="660"/>
      <c r="L2" s="660"/>
      <c r="M2" s="660"/>
      <c r="N2" s="96"/>
      <c r="P2" s="73"/>
    </row>
    <row r="3" spans="1:16" ht="17.399999999999999">
      <c r="A3" s="273" t="s">
        <v>41</v>
      </c>
      <c r="B3" s="113"/>
      <c r="D3" s="114"/>
      <c r="E3" s="114"/>
      <c r="F3" s="114"/>
      <c r="G3" s="40"/>
      <c r="H3" s="65"/>
      <c r="I3" s="206"/>
      <c r="J3" s="207"/>
      <c r="K3" s="208"/>
      <c r="L3" s="200"/>
      <c r="M3" s="209"/>
    </row>
    <row r="4" spans="1:16" ht="17.399999999999999">
      <c r="A4" s="42"/>
      <c r="B4" s="113"/>
      <c r="C4" s="56"/>
      <c r="D4" s="114"/>
      <c r="E4" s="114"/>
      <c r="F4" s="115"/>
      <c r="G4" s="43"/>
      <c r="H4" s="210"/>
      <c r="I4" s="210"/>
      <c r="J4" s="199"/>
      <c r="K4" s="208"/>
      <c r="L4" s="200"/>
      <c r="M4" s="209"/>
      <c r="N4" s="148"/>
    </row>
    <row r="5" spans="1:16">
      <c r="A5" s="116"/>
      <c r="D5" s="114"/>
      <c r="E5" s="44"/>
      <c r="F5" s="117"/>
      <c r="G5" s="45"/>
      <c r="H5"/>
      <c r="I5" s="211"/>
      <c r="J5" s="199"/>
      <c r="K5" s="208"/>
      <c r="L5" s="208"/>
      <c r="M5" s="209"/>
    </row>
    <row r="6" spans="1:16">
      <c r="A6" s="116"/>
      <c r="D6" s="114"/>
      <c r="E6" s="117"/>
      <c r="F6" s="117"/>
      <c r="G6" s="45"/>
      <c r="H6"/>
      <c r="I6" s="212"/>
      <c r="J6" s="199"/>
      <c r="K6" s="208"/>
      <c r="L6" s="208"/>
      <c r="M6" s="209"/>
    </row>
    <row r="7" spans="1:16">
      <c r="A7" s="116"/>
      <c r="D7" s="114"/>
      <c r="E7" s="117"/>
      <c r="F7" s="117"/>
      <c r="G7" s="45"/>
      <c r="H7" s="213"/>
      <c r="I7" s="211"/>
      <c r="J7" s="199"/>
      <c r="K7" s="208"/>
      <c r="L7" s="208"/>
      <c r="M7" s="209"/>
    </row>
    <row r="8" spans="1:16">
      <c r="A8" s="116"/>
      <c r="D8" s="114"/>
      <c r="E8" s="117"/>
      <c r="F8" s="117"/>
      <c r="G8" s="45"/>
      <c r="H8" s="204"/>
      <c r="I8" s="214"/>
      <c r="J8" s="214"/>
      <c r="K8" s="214"/>
      <c r="L8" s="208"/>
      <c r="M8" s="215"/>
    </row>
    <row r="9" spans="1:16">
      <c r="A9" s="116"/>
      <c r="D9" s="114"/>
      <c r="E9" s="117"/>
      <c r="F9" s="117"/>
      <c r="G9" s="45"/>
      <c r="H9" s="214"/>
      <c r="I9" s="214"/>
      <c r="J9" s="214"/>
      <c r="K9" s="214"/>
      <c r="L9" s="208"/>
      <c r="M9" s="215"/>
      <c r="N9" s="47"/>
    </row>
    <row r="10" spans="1:16">
      <c r="A10" s="116"/>
      <c r="D10" s="114"/>
      <c r="E10" s="117"/>
      <c r="F10" s="117"/>
      <c r="G10" s="45"/>
      <c r="H10" s="214"/>
      <c r="I10" s="214"/>
      <c r="J10" s="214"/>
      <c r="K10" s="214"/>
      <c r="L10" s="208"/>
      <c r="M10" s="215"/>
      <c r="N10" s="47" t="s">
        <v>42</v>
      </c>
    </row>
    <row r="11" spans="1:16">
      <c r="A11" s="116"/>
      <c r="D11" s="114"/>
      <c r="E11" s="117"/>
      <c r="F11" s="117"/>
      <c r="G11" s="45"/>
      <c r="H11" s="214"/>
      <c r="I11" s="214"/>
      <c r="J11" s="214"/>
      <c r="K11" s="214"/>
      <c r="L11" s="208"/>
      <c r="M11" s="215"/>
    </row>
    <row r="12" spans="1:16">
      <c r="A12" s="116"/>
      <c r="D12" s="114"/>
      <c r="E12" s="117"/>
      <c r="F12" s="117"/>
      <c r="G12" s="45"/>
      <c r="H12" s="214"/>
      <c r="I12" s="214"/>
      <c r="J12" s="214"/>
      <c r="K12" s="214"/>
      <c r="L12" s="208"/>
      <c r="M12" s="215"/>
      <c r="N12" s="47" t="s">
        <v>43</v>
      </c>
      <c r="O12" s="163"/>
    </row>
    <row r="13" spans="1:16">
      <c r="A13" s="116"/>
      <c r="D13" s="114"/>
      <c r="E13" s="117"/>
      <c r="F13" s="117"/>
      <c r="G13" s="45"/>
      <c r="H13" s="214"/>
      <c r="I13" s="214"/>
      <c r="J13" s="214"/>
      <c r="K13" s="214"/>
      <c r="L13" s="208"/>
      <c r="M13" s="215"/>
    </row>
    <row r="14" spans="1:16">
      <c r="A14" s="116"/>
      <c r="D14" s="114"/>
      <c r="E14" s="117"/>
      <c r="F14" s="117"/>
      <c r="G14" s="45"/>
      <c r="H14" s="214"/>
      <c r="I14" s="214"/>
      <c r="J14" s="214"/>
      <c r="K14" s="214"/>
      <c r="L14" s="208"/>
      <c r="M14" s="215"/>
      <c r="N14" s="182" t="s">
        <v>44</v>
      </c>
    </row>
    <row r="15" spans="1:16">
      <c r="A15" s="116"/>
      <c r="D15" s="114"/>
      <c r="E15" s="114" t="s">
        <v>17</v>
      </c>
      <c r="F15" s="115"/>
      <c r="G15" s="40"/>
      <c r="H15" s="213"/>
      <c r="I15" s="211"/>
      <c r="J15" s="204"/>
      <c r="K15" s="208"/>
      <c r="L15" s="208"/>
      <c r="M15" s="215"/>
    </row>
    <row r="16" spans="1:16">
      <c r="A16" s="116"/>
      <c r="D16" s="114"/>
      <c r="E16" s="114"/>
      <c r="F16" s="115"/>
      <c r="G16" s="40"/>
      <c r="H16" s="199"/>
      <c r="I16" s="211"/>
      <c r="J16" s="199"/>
      <c r="K16" s="208"/>
      <c r="L16" s="208"/>
      <c r="M16" s="215"/>
      <c r="N16" s="149" t="s">
        <v>45</v>
      </c>
    </row>
    <row r="17" spans="1:19" ht="20.25" customHeight="1" thickBot="1">
      <c r="A17" s="567" t="s">
        <v>229</v>
      </c>
      <c r="B17" s="568"/>
      <c r="C17" s="568"/>
      <c r="D17" s="119"/>
      <c r="E17" s="120"/>
      <c r="F17" s="569" t="s">
        <v>446</v>
      </c>
      <c r="G17" s="570"/>
      <c r="H17" s="213"/>
      <c r="I17" s="211"/>
      <c r="J17" s="204"/>
      <c r="K17" s="208"/>
      <c r="L17" s="205"/>
      <c r="M17" s="209"/>
      <c r="N17" s="118" t="s">
        <v>46</v>
      </c>
    </row>
    <row r="18" spans="1:19" ht="39" customHeight="1" thickTop="1">
      <c r="A18" s="571" t="s">
        <v>47</v>
      </c>
      <c r="B18" s="572"/>
      <c r="C18" s="573"/>
      <c r="D18" s="121" t="s">
        <v>48</v>
      </c>
      <c r="E18" s="122"/>
      <c r="F18" s="574" t="s">
        <v>49</v>
      </c>
      <c r="G18" s="575"/>
      <c r="H18" s="199"/>
      <c r="I18" s="211"/>
      <c r="J18" s="199"/>
      <c r="K18" s="208"/>
      <c r="L18" s="208"/>
      <c r="M18" s="209"/>
      <c r="Q18" s="36" t="s">
        <v>3</v>
      </c>
      <c r="S18" s="36" t="s">
        <v>17</v>
      </c>
    </row>
    <row r="19" spans="1:19" ht="30" customHeight="1">
      <c r="A19" s="576" t="s">
        <v>191</v>
      </c>
      <c r="B19" s="576"/>
      <c r="C19" s="576"/>
      <c r="D19" s="576"/>
      <c r="E19" s="576"/>
      <c r="F19" s="576"/>
      <c r="G19" s="576"/>
      <c r="H19" s="216"/>
      <c r="I19" s="217" t="s">
        <v>50</v>
      </c>
      <c r="J19" s="217"/>
      <c r="K19" s="217"/>
      <c r="L19" s="205"/>
      <c r="M19" s="209"/>
    </row>
    <row r="20" spans="1:19" ht="17.399999999999999">
      <c r="E20" s="123" t="s">
        <v>51</v>
      </c>
      <c r="F20" s="124" t="s">
        <v>52</v>
      </c>
      <c r="H20" s="165" t="s">
        <v>41</v>
      </c>
      <c r="I20" s="211"/>
      <c r="J20" s="199" t="s">
        <v>17</v>
      </c>
      <c r="K20" s="218" t="s">
        <v>17</v>
      </c>
      <c r="L20" s="208"/>
      <c r="M20" s="209"/>
    </row>
    <row r="21" spans="1:19" ht="16.8" thickBot="1">
      <c r="A21" s="125"/>
      <c r="B21" s="577">
        <v>45634</v>
      </c>
      <c r="C21" s="578"/>
      <c r="D21" s="285" t="s">
        <v>53</v>
      </c>
      <c r="E21" s="579" t="s">
        <v>54</v>
      </c>
      <c r="F21" s="580"/>
      <c r="G21" s="41" t="s">
        <v>55</v>
      </c>
      <c r="H21" s="590" t="s">
        <v>228</v>
      </c>
      <c r="I21" s="591"/>
      <c r="J21" s="591"/>
      <c r="K21" s="591"/>
      <c r="L21" s="591"/>
      <c r="M21" s="219" t="s">
        <v>196</v>
      </c>
      <c r="N21" s="221"/>
    </row>
    <row r="22" spans="1:19" ht="36" customHeight="1" thickTop="1" thickBot="1">
      <c r="A22" s="286" t="s">
        <v>56</v>
      </c>
      <c r="B22" s="592" t="s">
        <v>57</v>
      </c>
      <c r="C22" s="593"/>
      <c r="D22" s="594"/>
      <c r="E22" s="287" t="s">
        <v>261</v>
      </c>
      <c r="F22" s="287" t="s">
        <v>262</v>
      </c>
      <c r="G22" s="288" t="s">
        <v>58</v>
      </c>
      <c r="H22" s="595" t="s">
        <v>59</v>
      </c>
      <c r="I22" s="596"/>
      <c r="J22" s="596"/>
      <c r="K22" s="596"/>
      <c r="L22" s="597"/>
      <c r="M22" s="220" t="s">
        <v>60</v>
      </c>
      <c r="N22" s="222" t="s">
        <v>61</v>
      </c>
      <c r="R22" s="36" t="s">
        <v>3</v>
      </c>
    </row>
    <row r="23" spans="1:19" ht="61.2" customHeight="1" thickBot="1">
      <c r="A23" s="232" t="s">
        <v>62</v>
      </c>
      <c r="B23" s="581" t="str">
        <f>IF(G23&gt;5,"☆☆☆☆",IF(AND(G23&gt;=2.39,G23&lt;5),"☆☆☆",IF(AND(G23&gt;=1.39,G23&lt;2.4),"☆☆",IF(AND(G23&gt;0,G23&lt;1.4),"☆",IF(AND(G23&gt;=-1.39,G23&lt;0),"★",IF(AND(G23&gt;=-2.39,G23&lt;-1.4),"★★",IF(AND(G23&gt;=-3.39,G23&lt;-2.4),"★★★")))))))</f>
        <v>☆</v>
      </c>
      <c r="C23" s="582"/>
      <c r="D23" s="583"/>
      <c r="E23" s="191">
        <v>1.1000000000000001</v>
      </c>
      <c r="F23" s="191">
        <v>1.19</v>
      </c>
      <c r="G23" s="167">
        <f>F23-E23</f>
        <v>8.9999999999999858E-2</v>
      </c>
      <c r="H23" s="598" t="s">
        <v>244</v>
      </c>
      <c r="I23" s="599"/>
      <c r="J23" s="599"/>
      <c r="K23" s="599"/>
      <c r="L23" s="600"/>
      <c r="M23" s="530" t="s">
        <v>217</v>
      </c>
      <c r="N23" s="531">
        <v>45630</v>
      </c>
      <c r="O23" s="156" t="s">
        <v>63</v>
      </c>
    </row>
    <row r="24" spans="1:19" ht="61.2" customHeight="1" thickBot="1">
      <c r="A24" s="126" t="s">
        <v>64</v>
      </c>
      <c r="B24" s="581" t="str">
        <f>IF(G24&gt;5,"☆☆☆☆",IF(AND(G24&gt;=2.39,G24&lt;5),"☆☆☆",IF(AND(G24&gt;=1.39,G24&lt;2.4),"☆☆",IF(AND(G24&gt;0,G24&lt;1.4),"☆",IF(AND(G24&gt;=-1.39,G24&lt;0),"★",IF(AND(G24&gt;=-2.39,G24&lt;-1.4),"★★",IF(AND(G24&gt;=-3.39,G24&lt;-2.4),"★★★")))))))</f>
        <v>☆</v>
      </c>
      <c r="C24" s="582"/>
      <c r="D24" s="583"/>
      <c r="E24" s="191">
        <v>1.89</v>
      </c>
      <c r="F24" s="191">
        <v>2.78</v>
      </c>
      <c r="G24" s="167">
        <f t="shared" ref="G24:G70" si="0">F24-E24</f>
        <v>0.8899999999999999</v>
      </c>
      <c r="H24" s="601"/>
      <c r="I24" s="602"/>
      <c r="J24" s="602"/>
      <c r="K24" s="602"/>
      <c r="L24" s="603"/>
      <c r="M24" s="289"/>
      <c r="N24" s="290"/>
      <c r="O24" s="156" t="s">
        <v>64</v>
      </c>
      <c r="Q24" s="36" t="s">
        <v>3</v>
      </c>
    </row>
    <row r="25" spans="1:19" ht="61.2" customHeight="1" thickBot="1">
      <c r="A25" s="291" t="s">
        <v>65</v>
      </c>
      <c r="B25" s="581" t="str">
        <f t="shared" ref="B25:B68" si="1">IF(G25&gt;5,"☆☆☆☆",IF(AND(G25&gt;=2.39,G25&lt;5),"☆☆☆",IF(AND(G25&gt;=1.39,G25&lt;2.4),"☆☆",IF(AND(G25&gt;0,G25&lt;1.4),"☆",IF(AND(G25&gt;=-1.39,G25&lt;0),"★",IF(AND(G25&gt;=-2.39,G25&lt;-1.4),"★★",IF(AND(G25&gt;=-3.39,G25&lt;-2.4),"★★★")))))))</f>
        <v>☆</v>
      </c>
      <c r="C25" s="582"/>
      <c r="D25" s="583"/>
      <c r="E25" s="75">
        <v>3.8</v>
      </c>
      <c r="F25" s="75">
        <v>4.28</v>
      </c>
      <c r="G25" s="167">
        <f t="shared" si="0"/>
        <v>0.48000000000000043</v>
      </c>
      <c r="H25" s="587" t="s">
        <v>250</v>
      </c>
      <c r="I25" s="588"/>
      <c r="J25" s="588"/>
      <c r="K25" s="588"/>
      <c r="L25" s="589"/>
      <c r="M25" s="549" t="s">
        <v>251</v>
      </c>
      <c r="N25" s="533">
        <v>45629</v>
      </c>
      <c r="O25" s="156" t="s">
        <v>65</v>
      </c>
    </row>
    <row r="26" spans="1:19" ht="61.2" customHeight="1" thickBot="1">
      <c r="A26" s="291" t="s">
        <v>66</v>
      </c>
      <c r="B26" s="581" t="str">
        <f t="shared" si="1"/>
        <v>☆</v>
      </c>
      <c r="C26" s="582"/>
      <c r="D26" s="583"/>
      <c r="E26" s="191">
        <v>2.89</v>
      </c>
      <c r="F26" s="75">
        <v>4.16</v>
      </c>
      <c r="G26" s="167">
        <f t="shared" si="0"/>
        <v>1.27</v>
      </c>
      <c r="H26" s="584"/>
      <c r="I26" s="585"/>
      <c r="J26" s="585"/>
      <c r="K26" s="585"/>
      <c r="L26" s="586"/>
      <c r="M26" s="289"/>
      <c r="N26" s="290"/>
      <c r="O26" s="156" t="s">
        <v>66</v>
      </c>
    </row>
    <row r="27" spans="1:19" ht="61.2" customHeight="1" thickBot="1">
      <c r="A27" s="291" t="s">
        <v>67</v>
      </c>
      <c r="B27" s="581" t="str">
        <f t="shared" si="1"/>
        <v>☆☆</v>
      </c>
      <c r="C27" s="582"/>
      <c r="D27" s="583"/>
      <c r="E27" s="191">
        <v>1.79</v>
      </c>
      <c r="F27" s="75">
        <v>3.21</v>
      </c>
      <c r="G27" s="167">
        <f t="shared" si="0"/>
        <v>1.42</v>
      </c>
      <c r="H27" s="584"/>
      <c r="I27" s="585"/>
      <c r="J27" s="585"/>
      <c r="K27" s="585"/>
      <c r="L27" s="586"/>
      <c r="M27" s="289"/>
      <c r="N27" s="292"/>
      <c r="O27" s="156" t="s">
        <v>67</v>
      </c>
    </row>
    <row r="28" spans="1:19" ht="61.2" customHeight="1" thickBot="1">
      <c r="A28" s="291" t="s">
        <v>68</v>
      </c>
      <c r="B28" s="581" t="str">
        <f t="shared" si="1"/>
        <v>★</v>
      </c>
      <c r="C28" s="582"/>
      <c r="D28" s="583"/>
      <c r="E28" s="75">
        <v>5.61</v>
      </c>
      <c r="F28" s="75">
        <v>4.75</v>
      </c>
      <c r="G28" s="167">
        <f t="shared" si="0"/>
        <v>-0.86000000000000032</v>
      </c>
      <c r="H28" s="584"/>
      <c r="I28" s="585"/>
      <c r="J28" s="585"/>
      <c r="K28" s="585"/>
      <c r="L28" s="586"/>
      <c r="M28" s="289"/>
      <c r="N28" s="290"/>
      <c r="O28" s="156" t="s">
        <v>68</v>
      </c>
    </row>
    <row r="29" spans="1:19" ht="61.2" customHeight="1" thickBot="1">
      <c r="A29" s="291" t="s">
        <v>69</v>
      </c>
      <c r="B29" s="581" t="s">
        <v>216</v>
      </c>
      <c r="C29" s="582"/>
      <c r="D29" s="583"/>
      <c r="E29" s="191">
        <v>1.65</v>
      </c>
      <c r="F29" s="191">
        <v>2.02</v>
      </c>
      <c r="G29" s="167">
        <f t="shared" si="0"/>
        <v>0.37000000000000011</v>
      </c>
      <c r="H29" s="584"/>
      <c r="I29" s="585"/>
      <c r="J29" s="585"/>
      <c r="K29" s="585"/>
      <c r="L29" s="586"/>
      <c r="M29" s="289"/>
      <c r="N29" s="290"/>
      <c r="O29" s="156" t="s">
        <v>69</v>
      </c>
    </row>
    <row r="30" spans="1:19" ht="61.2" customHeight="1" thickBot="1">
      <c r="A30" s="291" t="s">
        <v>70</v>
      </c>
      <c r="B30" s="581" t="str">
        <f t="shared" si="1"/>
        <v>☆</v>
      </c>
      <c r="C30" s="582"/>
      <c r="D30" s="583"/>
      <c r="E30" s="191">
        <v>2.0099999999999998</v>
      </c>
      <c r="F30" s="191">
        <v>2.56</v>
      </c>
      <c r="G30" s="167">
        <f t="shared" si="0"/>
        <v>0.55000000000000027</v>
      </c>
      <c r="H30" s="584"/>
      <c r="I30" s="585"/>
      <c r="J30" s="585"/>
      <c r="K30" s="585"/>
      <c r="L30" s="586"/>
      <c r="M30" s="499"/>
      <c r="N30" s="290"/>
      <c r="O30" s="156" t="s">
        <v>70</v>
      </c>
    </row>
    <row r="31" spans="1:19" ht="61.2" customHeight="1" thickBot="1">
      <c r="A31" s="291" t="s">
        <v>71</v>
      </c>
      <c r="B31" s="581" t="str">
        <f t="shared" si="1"/>
        <v>☆</v>
      </c>
      <c r="C31" s="582"/>
      <c r="D31" s="583"/>
      <c r="E31" s="191">
        <v>1.58</v>
      </c>
      <c r="F31" s="191">
        <v>1.98</v>
      </c>
      <c r="G31" s="167">
        <f t="shared" si="0"/>
        <v>0.39999999999999991</v>
      </c>
      <c r="H31" s="584"/>
      <c r="I31" s="585"/>
      <c r="J31" s="585"/>
      <c r="K31" s="585"/>
      <c r="L31" s="586"/>
      <c r="M31" s="289"/>
      <c r="N31" s="290"/>
      <c r="O31" s="156" t="s">
        <v>71</v>
      </c>
    </row>
    <row r="32" spans="1:19" ht="61.2" customHeight="1" thickBot="1">
      <c r="A32" s="293" t="s">
        <v>72</v>
      </c>
      <c r="B32" s="581" t="str">
        <f t="shared" si="1"/>
        <v>☆</v>
      </c>
      <c r="C32" s="582"/>
      <c r="D32" s="583"/>
      <c r="E32" s="75">
        <v>3.28</v>
      </c>
      <c r="F32" s="75">
        <v>4.2300000000000004</v>
      </c>
      <c r="G32" s="167">
        <f t="shared" si="0"/>
        <v>0.95000000000000062</v>
      </c>
      <c r="H32" s="584"/>
      <c r="I32" s="585"/>
      <c r="J32" s="585"/>
      <c r="K32" s="585"/>
      <c r="L32" s="586"/>
      <c r="M32" s="289"/>
      <c r="N32" s="294"/>
      <c r="O32" s="156" t="s">
        <v>72</v>
      </c>
    </row>
    <row r="33" spans="1:16" ht="61.2" customHeight="1" thickBot="1">
      <c r="A33" s="295" t="s">
        <v>73</v>
      </c>
      <c r="B33" s="581" t="str">
        <f t="shared" si="1"/>
        <v>☆</v>
      </c>
      <c r="C33" s="582"/>
      <c r="D33" s="583"/>
      <c r="E33" s="75">
        <v>3.15</v>
      </c>
      <c r="F33" s="75">
        <v>4.13</v>
      </c>
      <c r="G33" s="167">
        <f t="shared" si="0"/>
        <v>0.98</v>
      </c>
      <c r="H33" s="584"/>
      <c r="I33" s="585"/>
      <c r="J33" s="585"/>
      <c r="K33" s="585"/>
      <c r="L33" s="586"/>
      <c r="M33" s="289"/>
      <c r="N33" s="290"/>
      <c r="O33" s="156" t="s">
        <v>73</v>
      </c>
    </row>
    <row r="34" spans="1:16" ht="61.2" customHeight="1" thickBot="1">
      <c r="A34" s="126" t="s">
        <v>74</v>
      </c>
      <c r="B34" s="581" t="str">
        <f t="shared" si="1"/>
        <v>☆</v>
      </c>
      <c r="C34" s="582"/>
      <c r="D34" s="583"/>
      <c r="E34" s="191">
        <v>2.6</v>
      </c>
      <c r="F34" s="75">
        <v>3.17</v>
      </c>
      <c r="G34" s="167">
        <f t="shared" si="0"/>
        <v>0.56999999999999984</v>
      </c>
      <c r="H34" s="604"/>
      <c r="I34" s="605"/>
      <c r="J34" s="605"/>
      <c r="K34" s="605"/>
      <c r="L34" s="606"/>
      <c r="M34" s="267"/>
      <c r="N34" s="296"/>
      <c r="O34" s="156" t="s">
        <v>74</v>
      </c>
    </row>
    <row r="35" spans="1:16" ht="61.2" customHeight="1" thickBot="1">
      <c r="A35" s="297" t="s">
        <v>75</v>
      </c>
      <c r="B35" s="581" t="str">
        <f t="shared" si="1"/>
        <v>☆</v>
      </c>
      <c r="C35" s="582"/>
      <c r="D35" s="583"/>
      <c r="E35" s="75">
        <v>3.26</v>
      </c>
      <c r="F35" s="75">
        <v>4.49</v>
      </c>
      <c r="G35" s="167">
        <f t="shared" si="0"/>
        <v>1.2300000000000004</v>
      </c>
      <c r="H35" s="604"/>
      <c r="I35" s="605"/>
      <c r="J35" s="605"/>
      <c r="K35" s="605"/>
      <c r="L35" s="606"/>
      <c r="M35" s="298"/>
      <c r="N35" s="424"/>
      <c r="O35" s="156" t="s">
        <v>75</v>
      </c>
    </row>
    <row r="36" spans="1:16" ht="61.2" customHeight="1" thickBot="1">
      <c r="A36" s="299" t="s">
        <v>76</v>
      </c>
      <c r="B36" s="581" t="str">
        <f t="shared" si="1"/>
        <v>☆</v>
      </c>
      <c r="C36" s="582"/>
      <c r="D36" s="583"/>
      <c r="E36" s="191">
        <v>2.72</v>
      </c>
      <c r="F36" s="75">
        <v>3.66</v>
      </c>
      <c r="G36" s="167">
        <f t="shared" si="0"/>
        <v>0.94</v>
      </c>
      <c r="H36" s="587" t="s">
        <v>257</v>
      </c>
      <c r="I36" s="588"/>
      <c r="J36" s="588"/>
      <c r="K36" s="588"/>
      <c r="L36" s="589"/>
      <c r="M36" s="534" t="s">
        <v>258</v>
      </c>
      <c r="N36" s="550">
        <v>45629</v>
      </c>
      <c r="O36" s="156" t="s">
        <v>76</v>
      </c>
    </row>
    <row r="37" spans="1:16" ht="61.2" customHeight="1" thickBot="1">
      <c r="A37" s="291" t="s">
        <v>77</v>
      </c>
      <c r="B37" s="581" t="str">
        <f t="shared" si="1"/>
        <v>☆</v>
      </c>
      <c r="C37" s="582"/>
      <c r="D37" s="583"/>
      <c r="E37" s="191">
        <v>1.65</v>
      </c>
      <c r="F37" s="191">
        <v>2.27</v>
      </c>
      <c r="G37" s="167">
        <f t="shared" si="0"/>
        <v>0.62000000000000011</v>
      </c>
      <c r="H37" s="584"/>
      <c r="I37" s="585"/>
      <c r="J37" s="585"/>
      <c r="K37" s="585"/>
      <c r="L37" s="586"/>
      <c r="M37" s="289"/>
      <c r="N37" s="290"/>
      <c r="O37" s="156" t="s">
        <v>77</v>
      </c>
    </row>
    <row r="38" spans="1:16" ht="61.2" customHeight="1" thickBot="1">
      <c r="A38" s="291" t="s">
        <v>78</v>
      </c>
      <c r="B38" s="581" t="str">
        <f t="shared" si="1"/>
        <v>☆</v>
      </c>
      <c r="C38" s="582"/>
      <c r="D38" s="583"/>
      <c r="E38" s="75">
        <v>3.83</v>
      </c>
      <c r="F38" s="75">
        <v>5.07</v>
      </c>
      <c r="G38" s="167">
        <f t="shared" si="0"/>
        <v>1.2400000000000002</v>
      </c>
      <c r="H38" s="584"/>
      <c r="I38" s="585"/>
      <c r="J38" s="585"/>
      <c r="K38" s="585"/>
      <c r="L38" s="586"/>
      <c r="M38" s="289"/>
      <c r="N38" s="290"/>
      <c r="O38" s="156" t="s">
        <v>78</v>
      </c>
    </row>
    <row r="39" spans="1:16" ht="61.2" customHeight="1" thickBot="1">
      <c r="A39" s="291" t="s">
        <v>79</v>
      </c>
      <c r="B39" s="581" t="str">
        <f t="shared" si="1"/>
        <v>☆</v>
      </c>
      <c r="C39" s="582"/>
      <c r="D39" s="583"/>
      <c r="E39" s="75">
        <v>4.28</v>
      </c>
      <c r="F39" s="75">
        <v>5.59</v>
      </c>
      <c r="G39" s="167">
        <f t="shared" si="0"/>
        <v>1.3099999999999996</v>
      </c>
      <c r="H39" s="584"/>
      <c r="I39" s="585"/>
      <c r="J39" s="585"/>
      <c r="K39" s="585"/>
      <c r="L39" s="586"/>
      <c r="M39" s="298"/>
      <c r="N39" s="292"/>
      <c r="O39" s="156" t="s">
        <v>79</v>
      </c>
    </row>
    <row r="40" spans="1:16" ht="61.2" customHeight="1" thickBot="1">
      <c r="A40" s="291" t="s">
        <v>80</v>
      </c>
      <c r="B40" s="581" t="str">
        <f t="shared" si="1"/>
        <v>☆☆☆</v>
      </c>
      <c r="C40" s="582"/>
      <c r="D40" s="583"/>
      <c r="E40" s="75">
        <v>3.96</v>
      </c>
      <c r="F40" s="230">
        <v>6.68</v>
      </c>
      <c r="G40" s="167">
        <f t="shared" si="0"/>
        <v>2.7199999999999998</v>
      </c>
      <c r="H40" s="584"/>
      <c r="I40" s="585"/>
      <c r="J40" s="585"/>
      <c r="K40" s="585"/>
      <c r="L40" s="586"/>
      <c r="M40" s="289"/>
      <c r="N40" s="290"/>
      <c r="O40" s="156" t="s">
        <v>80</v>
      </c>
    </row>
    <row r="41" spans="1:16" ht="61.2" customHeight="1" thickBot="1">
      <c r="A41" s="291" t="s">
        <v>81</v>
      </c>
      <c r="B41" s="581" t="str">
        <f t="shared" si="1"/>
        <v>☆</v>
      </c>
      <c r="C41" s="582"/>
      <c r="D41" s="583"/>
      <c r="E41" s="191">
        <v>1.92</v>
      </c>
      <c r="F41" s="191">
        <v>2.67</v>
      </c>
      <c r="G41" s="167">
        <f t="shared" si="0"/>
        <v>0.75</v>
      </c>
      <c r="H41" s="612"/>
      <c r="I41" s="613"/>
      <c r="J41" s="613"/>
      <c r="K41" s="613"/>
      <c r="L41" s="614"/>
      <c r="M41" s="289"/>
      <c r="N41" s="290"/>
      <c r="O41" s="156" t="s">
        <v>81</v>
      </c>
    </row>
    <row r="42" spans="1:16" ht="61.2" customHeight="1" thickBot="1">
      <c r="A42" s="291" t="s">
        <v>82</v>
      </c>
      <c r="B42" s="581" t="str">
        <f t="shared" si="1"/>
        <v>☆</v>
      </c>
      <c r="C42" s="582"/>
      <c r="D42" s="583"/>
      <c r="E42" s="191">
        <v>1.74</v>
      </c>
      <c r="F42" s="191">
        <v>2.2000000000000002</v>
      </c>
      <c r="G42" s="167">
        <f t="shared" si="0"/>
        <v>0.46000000000000019</v>
      </c>
      <c r="H42" s="584"/>
      <c r="I42" s="585"/>
      <c r="J42" s="585"/>
      <c r="K42" s="585"/>
      <c r="L42" s="586"/>
      <c r="M42" s="298"/>
      <c r="N42" s="290"/>
      <c r="O42" s="156" t="s">
        <v>82</v>
      </c>
      <c r="P42" s="36" t="s">
        <v>41</v>
      </c>
    </row>
    <row r="43" spans="1:16" ht="61.2" customHeight="1" thickBot="1">
      <c r="A43" s="291" t="s">
        <v>83</v>
      </c>
      <c r="B43" s="581" t="str">
        <f t="shared" si="1"/>
        <v>☆</v>
      </c>
      <c r="C43" s="582"/>
      <c r="D43" s="583"/>
      <c r="E43" s="191">
        <v>2.85</v>
      </c>
      <c r="F43" s="75">
        <v>3.06</v>
      </c>
      <c r="G43" s="167">
        <f t="shared" si="0"/>
        <v>0.20999999999999996</v>
      </c>
      <c r="H43" s="584" t="s">
        <v>220</v>
      </c>
      <c r="I43" s="585"/>
      <c r="J43" s="585"/>
      <c r="K43" s="585"/>
      <c r="L43" s="586"/>
      <c r="M43" s="298" t="s">
        <v>221</v>
      </c>
      <c r="N43" s="290">
        <v>45624</v>
      </c>
      <c r="O43" s="156" t="s">
        <v>83</v>
      </c>
    </row>
    <row r="44" spans="1:16" ht="61.2" customHeight="1" thickBot="1">
      <c r="A44" s="300" t="s">
        <v>193</v>
      </c>
      <c r="B44" s="581" t="str">
        <f t="shared" si="1"/>
        <v>☆</v>
      </c>
      <c r="C44" s="582"/>
      <c r="D44" s="583"/>
      <c r="E44" s="75">
        <v>3.17</v>
      </c>
      <c r="F44" s="75">
        <v>3.58</v>
      </c>
      <c r="G44" s="167">
        <f t="shared" si="0"/>
        <v>0.41000000000000014</v>
      </c>
      <c r="H44" s="607"/>
      <c r="I44" s="608"/>
      <c r="J44" s="608"/>
      <c r="K44" s="608"/>
      <c r="L44" s="608"/>
      <c r="M44" s="298"/>
      <c r="N44" s="290"/>
      <c r="O44" s="36" t="s">
        <v>193</v>
      </c>
    </row>
    <row r="45" spans="1:16" ht="61.2" customHeight="1" thickBot="1">
      <c r="A45" s="291" t="s">
        <v>84</v>
      </c>
      <c r="B45" s="581" t="str">
        <f t="shared" si="1"/>
        <v>☆</v>
      </c>
      <c r="C45" s="582"/>
      <c r="D45" s="583"/>
      <c r="E45" s="75">
        <v>3.12</v>
      </c>
      <c r="F45" s="75">
        <v>4.2699999999999996</v>
      </c>
      <c r="G45" s="167">
        <f t="shared" si="0"/>
        <v>1.1499999999999995</v>
      </c>
      <c r="H45" s="609"/>
      <c r="I45" s="610"/>
      <c r="J45" s="610"/>
      <c r="K45" s="610"/>
      <c r="L45" s="611"/>
      <c r="M45" s="289"/>
      <c r="N45" s="294"/>
      <c r="O45" s="156" t="s">
        <v>84</v>
      </c>
    </row>
    <row r="46" spans="1:16" ht="61.2" customHeight="1" thickBot="1">
      <c r="A46" s="291" t="s">
        <v>85</v>
      </c>
      <c r="B46" s="581" t="str">
        <f t="shared" si="1"/>
        <v>☆</v>
      </c>
      <c r="C46" s="582"/>
      <c r="D46" s="583"/>
      <c r="E46" s="75">
        <v>3.51</v>
      </c>
      <c r="F46" s="75">
        <v>4.7300000000000004</v>
      </c>
      <c r="G46" s="167">
        <f t="shared" si="0"/>
        <v>1.2200000000000006</v>
      </c>
      <c r="H46" s="584"/>
      <c r="I46" s="585"/>
      <c r="J46" s="585"/>
      <c r="K46" s="585"/>
      <c r="L46" s="586"/>
      <c r="M46" s="289"/>
      <c r="N46" s="290"/>
      <c r="O46" s="156" t="s">
        <v>85</v>
      </c>
    </row>
    <row r="47" spans="1:16" ht="61.2" customHeight="1" thickBot="1">
      <c r="A47" s="291" t="s">
        <v>86</v>
      </c>
      <c r="B47" s="581" t="str">
        <f t="shared" si="1"/>
        <v>☆</v>
      </c>
      <c r="C47" s="582"/>
      <c r="D47" s="583"/>
      <c r="E47" s="191">
        <v>2.61</v>
      </c>
      <c r="F47" s="191">
        <v>2.72</v>
      </c>
      <c r="G47" s="167">
        <f t="shared" si="0"/>
        <v>0.11000000000000032</v>
      </c>
      <c r="H47" s="584"/>
      <c r="I47" s="585"/>
      <c r="J47" s="585"/>
      <c r="K47" s="585"/>
      <c r="L47" s="586"/>
      <c r="M47" s="289"/>
      <c r="N47" s="290"/>
      <c r="O47" s="156" t="s">
        <v>86</v>
      </c>
    </row>
    <row r="48" spans="1:16" ht="61.2" customHeight="1" thickBot="1">
      <c r="A48" s="291" t="s">
        <v>87</v>
      </c>
      <c r="B48" s="581" t="str">
        <f t="shared" si="1"/>
        <v>☆</v>
      </c>
      <c r="C48" s="582"/>
      <c r="D48" s="583"/>
      <c r="E48" s="191">
        <v>2.2400000000000002</v>
      </c>
      <c r="F48" s="75">
        <v>3.14</v>
      </c>
      <c r="G48" s="167">
        <f t="shared" si="0"/>
        <v>0.89999999999999991</v>
      </c>
      <c r="H48" s="618" t="s">
        <v>275</v>
      </c>
      <c r="I48" s="619"/>
      <c r="J48" s="619"/>
      <c r="K48" s="619"/>
      <c r="L48" s="620"/>
      <c r="M48" s="532" t="s">
        <v>274</v>
      </c>
      <c r="N48" s="533">
        <v>45632</v>
      </c>
      <c r="O48" s="156" t="s">
        <v>87</v>
      </c>
    </row>
    <row r="49" spans="1:15" ht="61.2" customHeight="1" thickBot="1">
      <c r="A49" s="291" t="s">
        <v>88</v>
      </c>
      <c r="B49" s="581" t="str">
        <f t="shared" si="1"/>
        <v>☆</v>
      </c>
      <c r="C49" s="582"/>
      <c r="D49" s="583"/>
      <c r="E49" s="75">
        <v>3.6</v>
      </c>
      <c r="F49" s="75">
        <v>4.29</v>
      </c>
      <c r="G49" s="167">
        <f t="shared" si="0"/>
        <v>0.69</v>
      </c>
      <c r="H49" s="584"/>
      <c r="I49" s="585"/>
      <c r="J49" s="585"/>
      <c r="K49" s="585"/>
      <c r="L49" s="586"/>
      <c r="M49" s="289"/>
      <c r="N49" s="290"/>
      <c r="O49" s="156" t="s">
        <v>88</v>
      </c>
    </row>
    <row r="50" spans="1:15" ht="61.2" customHeight="1" thickBot="1">
      <c r="A50" s="291" t="s">
        <v>89</v>
      </c>
      <c r="B50" s="581" t="str">
        <f t="shared" si="1"/>
        <v>☆</v>
      </c>
      <c r="C50" s="582"/>
      <c r="D50" s="583"/>
      <c r="E50" s="75">
        <v>4.0599999999999996</v>
      </c>
      <c r="F50" s="75">
        <v>4.93</v>
      </c>
      <c r="G50" s="167">
        <f t="shared" si="0"/>
        <v>0.87000000000000011</v>
      </c>
      <c r="H50" s="615"/>
      <c r="I50" s="616"/>
      <c r="J50" s="616"/>
      <c r="K50" s="616"/>
      <c r="L50" s="617"/>
      <c r="M50" s="289"/>
      <c r="N50" s="301"/>
      <c r="O50" s="156" t="s">
        <v>89</v>
      </c>
    </row>
    <row r="51" spans="1:15" ht="61.2" customHeight="1" thickBot="1">
      <c r="A51" s="291" t="s">
        <v>90</v>
      </c>
      <c r="B51" s="581" t="str">
        <f t="shared" si="1"/>
        <v>☆</v>
      </c>
      <c r="C51" s="582"/>
      <c r="D51" s="583"/>
      <c r="E51" s="75">
        <v>4.03</v>
      </c>
      <c r="F51" s="75">
        <v>4.3899999999999997</v>
      </c>
      <c r="G51" s="167">
        <f t="shared" si="0"/>
        <v>0.35999999999999943</v>
      </c>
      <c r="H51" s="584"/>
      <c r="I51" s="585"/>
      <c r="J51" s="585"/>
      <c r="K51" s="585"/>
      <c r="L51" s="586"/>
      <c r="M51" s="289"/>
      <c r="N51" s="290"/>
      <c r="O51" s="156" t="s">
        <v>90</v>
      </c>
    </row>
    <row r="52" spans="1:15" ht="61.2" customHeight="1" thickBot="1">
      <c r="A52" s="291" t="s">
        <v>91</v>
      </c>
      <c r="B52" s="581" t="str">
        <f t="shared" si="1"/>
        <v>★</v>
      </c>
      <c r="C52" s="582"/>
      <c r="D52" s="583"/>
      <c r="E52" s="191">
        <v>2.93</v>
      </c>
      <c r="F52" s="191">
        <v>2.83</v>
      </c>
      <c r="G52" s="167">
        <f t="shared" si="0"/>
        <v>-0.10000000000000009</v>
      </c>
      <c r="H52" s="584"/>
      <c r="I52" s="585"/>
      <c r="J52" s="585"/>
      <c r="K52" s="585"/>
      <c r="L52" s="586"/>
      <c r="M52" s="289"/>
      <c r="N52" s="290"/>
      <c r="O52" s="156" t="s">
        <v>91</v>
      </c>
    </row>
    <row r="53" spans="1:15" ht="61.2" customHeight="1" thickBot="1">
      <c r="A53" s="291" t="s">
        <v>92</v>
      </c>
      <c r="B53" s="581" t="b">
        <f t="shared" si="1"/>
        <v>0</v>
      </c>
      <c r="C53" s="582"/>
      <c r="D53" s="583"/>
      <c r="E53" s="75">
        <v>5.42</v>
      </c>
      <c r="F53" s="75">
        <v>5.42</v>
      </c>
      <c r="G53" s="167">
        <f t="shared" si="0"/>
        <v>0</v>
      </c>
      <c r="H53" s="584"/>
      <c r="I53" s="585"/>
      <c r="J53" s="585"/>
      <c r="K53" s="585"/>
      <c r="L53" s="586"/>
      <c r="M53" s="268"/>
      <c r="N53" s="290"/>
      <c r="O53" s="156" t="s">
        <v>92</v>
      </c>
    </row>
    <row r="54" spans="1:15" ht="61.2" customHeight="1" thickBot="1">
      <c r="A54" s="291" t="s">
        <v>93</v>
      </c>
      <c r="B54" s="581" t="str">
        <f t="shared" si="1"/>
        <v>☆</v>
      </c>
      <c r="C54" s="582"/>
      <c r="D54" s="583"/>
      <c r="E54" s="75">
        <v>3.48</v>
      </c>
      <c r="F54" s="75">
        <v>4.3899999999999997</v>
      </c>
      <c r="G54" s="167">
        <f t="shared" si="0"/>
        <v>0.9099999999999997</v>
      </c>
      <c r="H54" s="584"/>
      <c r="I54" s="585"/>
      <c r="J54" s="585"/>
      <c r="K54" s="585"/>
      <c r="L54" s="586"/>
      <c r="M54" s="289"/>
      <c r="N54" s="290"/>
      <c r="O54" s="156" t="s">
        <v>93</v>
      </c>
    </row>
    <row r="55" spans="1:15" ht="61.2" customHeight="1" thickBot="1">
      <c r="A55" s="291" t="s">
        <v>94</v>
      </c>
      <c r="B55" s="581" t="str">
        <f t="shared" si="1"/>
        <v>☆</v>
      </c>
      <c r="C55" s="582"/>
      <c r="D55" s="583"/>
      <c r="E55" s="191">
        <v>2.46</v>
      </c>
      <c r="F55" s="75">
        <v>3.43</v>
      </c>
      <c r="G55" s="167">
        <f t="shared" si="0"/>
        <v>0.9700000000000002</v>
      </c>
      <c r="H55" s="584"/>
      <c r="I55" s="585"/>
      <c r="J55" s="585"/>
      <c r="K55" s="585"/>
      <c r="L55" s="586"/>
      <c r="M55" s="289"/>
      <c r="N55" s="290"/>
      <c r="O55" s="156" t="s">
        <v>94</v>
      </c>
    </row>
    <row r="56" spans="1:15" ht="61.2" customHeight="1" thickBot="1">
      <c r="A56" s="291" t="s">
        <v>95</v>
      </c>
      <c r="B56" s="581" t="str">
        <f t="shared" si="1"/>
        <v>☆</v>
      </c>
      <c r="C56" s="582"/>
      <c r="D56" s="583"/>
      <c r="E56" s="191">
        <v>2.97</v>
      </c>
      <c r="F56" s="75">
        <v>4.2699999999999996</v>
      </c>
      <c r="G56" s="167">
        <f t="shared" si="0"/>
        <v>1.2999999999999994</v>
      </c>
      <c r="H56" s="587" t="s">
        <v>235</v>
      </c>
      <c r="I56" s="588"/>
      <c r="J56" s="588"/>
      <c r="K56" s="588"/>
      <c r="L56" s="589"/>
      <c r="M56" s="532" t="s">
        <v>236</v>
      </c>
      <c r="N56" s="533">
        <v>45631</v>
      </c>
      <c r="O56" s="156" t="s">
        <v>95</v>
      </c>
    </row>
    <row r="57" spans="1:15" ht="61.2" customHeight="1" thickBot="1">
      <c r="A57" s="291" t="s">
        <v>96</v>
      </c>
      <c r="B57" s="581" t="str">
        <f t="shared" si="1"/>
        <v>☆</v>
      </c>
      <c r="C57" s="582"/>
      <c r="D57" s="583"/>
      <c r="E57" s="75">
        <v>4.42</v>
      </c>
      <c r="F57" s="75">
        <v>4.8600000000000003</v>
      </c>
      <c r="G57" s="167">
        <f t="shared" si="0"/>
        <v>0.44000000000000039</v>
      </c>
      <c r="H57" s="615"/>
      <c r="I57" s="616"/>
      <c r="J57" s="616"/>
      <c r="K57" s="616"/>
      <c r="L57" s="617"/>
      <c r="M57" s="289"/>
      <c r="N57" s="290"/>
      <c r="O57" s="156" t="s">
        <v>96</v>
      </c>
    </row>
    <row r="58" spans="1:15" ht="61.2" customHeight="1" thickBot="1">
      <c r="A58" s="291" t="s">
        <v>97</v>
      </c>
      <c r="B58" s="581" t="str">
        <f t="shared" si="1"/>
        <v>☆</v>
      </c>
      <c r="C58" s="582"/>
      <c r="D58" s="583"/>
      <c r="E58" s="75">
        <v>3.78</v>
      </c>
      <c r="F58" s="75">
        <v>4.4800000000000004</v>
      </c>
      <c r="G58" s="167">
        <f t="shared" si="0"/>
        <v>0.70000000000000062</v>
      </c>
      <c r="H58" s="584"/>
      <c r="I58" s="585"/>
      <c r="J58" s="585"/>
      <c r="K58" s="585"/>
      <c r="L58" s="586"/>
      <c r="M58" s="289"/>
      <c r="N58" s="290"/>
      <c r="O58" s="156" t="s">
        <v>97</v>
      </c>
    </row>
    <row r="59" spans="1:15" ht="61.2" customHeight="1" thickBot="1">
      <c r="A59" s="291" t="s">
        <v>98</v>
      </c>
      <c r="B59" s="581" t="str">
        <f t="shared" si="1"/>
        <v>☆</v>
      </c>
      <c r="C59" s="582"/>
      <c r="D59" s="583"/>
      <c r="E59" s="75">
        <v>3.89</v>
      </c>
      <c r="F59" s="75">
        <v>4.29</v>
      </c>
      <c r="G59" s="167">
        <f t="shared" si="0"/>
        <v>0.39999999999999991</v>
      </c>
      <c r="H59" s="587" t="s">
        <v>276</v>
      </c>
      <c r="I59" s="588"/>
      <c r="J59" s="588"/>
      <c r="K59" s="588"/>
      <c r="L59" s="589"/>
      <c r="M59" s="532" t="s">
        <v>277</v>
      </c>
      <c r="N59" s="533">
        <v>45632</v>
      </c>
      <c r="O59" s="156" t="s">
        <v>98</v>
      </c>
    </row>
    <row r="60" spans="1:15" ht="61.2" customHeight="1" thickBot="1">
      <c r="A60" s="291" t="s">
        <v>99</v>
      </c>
      <c r="B60" s="581" t="s">
        <v>216</v>
      </c>
      <c r="C60" s="582"/>
      <c r="D60" s="583"/>
      <c r="E60" s="75">
        <v>3.72</v>
      </c>
      <c r="F60" s="75">
        <v>4.28</v>
      </c>
      <c r="G60" s="167">
        <f t="shared" si="0"/>
        <v>0.56000000000000005</v>
      </c>
      <c r="H60" s="584"/>
      <c r="I60" s="585"/>
      <c r="J60" s="585"/>
      <c r="K60" s="585"/>
      <c r="L60" s="586"/>
      <c r="M60" s="289"/>
      <c r="N60" s="290"/>
      <c r="O60" s="156" t="s">
        <v>99</v>
      </c>
    </row>
    <row r="61" spans="1:15" ht="61.2" customHeight="1" thickBot="1">
      <c r="A61" s="291" t="s">
        <v>100</v>
      </c>
      <c r="B61" s="581" t="str">
        <f t="shared" si="1"/>
        <v>☆</v>
      </c>
      <c r="C61" s="582"/>
      <c r="D61" s="583"/>
      <c r="E61" s="236">
        <v>1.52</v>
      </c>
      <c r="F61" s="236">
        <v>1.92</v>
      </c>
      <c r="G61" s="167">
        <f t="shared" si="0"/>
        <v>0.39999999999999991</v>
      </c>
      <c r="H61" s="584" t="s">
        <v>218</v>
      </c>
      <c r="I61" s="585"/>
      <c r="J61" s="585"/>
      <c r="K61" s="585"/>
      <c r="L61" s="586"/>
      <c r="M61" s="289" t="s">
        <v>219</v>
      </c>
      <c r="N61" s="290">
        <v>45624</v>
      </c>
      <c r="O61" s="156" t="s">
        <v>100</v>
      </c>
    </row>
    <row r="62" spans="1:15" ht="69" customHeight="1" thickBot="1">
      <c r="A62" s="291" t="s">
        <v>101</v>
      </c>
      <c r="B62" s="581" t="str">
        <f t="shared" si="1"/>
        <v>☆</v>
      </c>
      <c r="C62" s="582"/>
      <c r="D62" s="583"/>
      <c r="E62" s="75">
        <v>4.57</v>
      </c>
      <c r="F62" s="75">
        <v>5.1100000000000003</v>
      </c>
      <c r="G62" s="167">
        <f t="shared" si="0"/>
        <v>0.54</v>
      </c>
      <c r="H62" s="584" t="s">
        <v>222</v>
      </c>
      <c r="I62" s="585"/>
      <c r="J62" s="585"/>
      <c r="K62" s="585"/>
      <c r="L62" s="586"/>
      <c r="M62" s="547" t="s">
        <v>223</v>
      </c>
      <c r="N62" s="290">
        <v>45623</v>
      </c>
      <c r="O62" s="156" t="s">
        <v>101</v>
      </c>
    </row>
    <row r="63" spans="1:15" ht="61.2" customHeight="1" thickBot="1">
      <c r="A63" s="291" t="s">
        <v>102</v>
      </c>
      <c r="B63" s="581" t="str">
        <f t="shared" si="1"/>
        <v>☆</v>
      </c>
      <c r="C63" s="582"/>
      <c r="D63" s="583"/>
      <c r="E63" s="191">
        <v>1.65</v>
      </c>
      <c r="F63" s="191">
        <v>2.74</v>
      </c>
      <c r="G63" s="167">
        <f t="shared" si="0"/>
        <v>1.0900000000000003</v>
      </c>
      <c r="H63" s="587" t="s">
        <v>242</v>
      </c>
      <c r="I63" s="588"/>
      <c r="J63" s="588"/>
      <c r="K63" s="588"/>
      <c r="L63" s="589"/>
      <c r="M63" s="548" t="s">
        <v>243</v>
      </c>
      <c r="N63" s="533">
        <v>45630</v>
      </c>
      <c r="O63" s="156" t="s">
        <v>102</v>
      </c>
    </row>
    <row r="64" spans="1:15" ht="61.2" customHeight="1" thickBot="1">
      <c r="A64" s="291" t="s">
        <v>103</v>
      </c>
      <c r="B64" s="581" t="str">
        <f t="shared" si="1"/>
        <v>☆</v>
      </c>
      <c r="C64" s="582"/>
      <c r="D64" s="583"/>
      <c r="E64" s="191">
        <v>1.64</v>
      </c>
      <c r="F64" s="191">
        <v>2.34</v>
      </c>
      <c r="G64" s="167">
        <f t="shared" si="0"/>
        <v>0.7</v>
      </c>
      <c r="H64" s="661"/>
      <c r="I64" s="662"/>
      <c r="J64" s="662"/>
      <c r="K64" s="662"/>
      <c r="L64" s="663"/>
      <c r="M64" s="289"/>
      <c r="N64" s="290"/>
      <c r="O64" s="156" t="s">
        <v>103</v>
      </c>
    </row>
    <row r="65" spans="1:18" ht="61.2" customHeight="1" thickBot="1">
      <c r="A65" s="291" t="s">
        <v>104</v>
      </c>
      <c r="B65" s="581" t="str">
        <f t="shared" si="1"/>
        <v>☆</v>
      </c>
      <c r="C65" s="582"/>
      <c r="D65" s="583"/>
      <c r="E65" s="75">
        <v>4.9000000000000004</v>
      </c>
      <c r="F65" s="75">
        <v>5.73</v>
      </c>
      <c r="G65" s="167">
        <f t="shared" si="0"/>
        <v>0.83000000000000007</v>
      </c>
      <c r="H65" s="615"/>
      <c r="I65" s="616"/>
      <c r="J65" s="616"/>
      <c r="K65" s="616"/>
      <c r="L65" s="617"/>
      <c r="M65" s="437"/>
      <c r="N65" s="290"/>
      <c r="O65" s="156" t="s">
        <v>104</v>
      </c>
    </row>
    <row r="66" spans="1:18" ht="61.2" customHeight="1" thickBot="1">
      <c r="A66" s="291" t="s">
        <v>105</v>
      </c>
      <c r="B66" s="581" t="str">
        <f t="shared" si="1"/>
        <v>☆</v>
      </c>
      <c r="C66" s="582"/>
      <c r="D66" s="583"/>
      <c r="E66" s="230">
        <v>7.17</v>
      </c>
      <c r="F66" s="230">
        <v>8.36</v>
      </c>
      <c r="G66" s="167">
        <f t="shared" si="0"/>
        <v>1.1899999999999995</v>
      </c>
      <c r="H66" s="615"/>
      <c r="I66" s="616"/>
      <c r="J66" s="616"/>
      <c r="K66" s="616"/>
      <c r="L66" s="617"/>
      <c r="M66" s="441"/>
      <c r="N66" s="301"/>
      <c r="O66" s="156" t="s">
        <v>105</v>
      </c>
    </row>
    <row r="67" spans="1:18" ht="61.2" customHeight="1" thickBot="1">
      <c r="A67" s="291" t="s">
        <v>106</v>
      </c>
      <c r="B67" s="581" t="str">
        <f t="shared" si="1"/>
        <v>★</v>
      </c>
      <c r="C67" s="582"/>
      <c r="D67" s="583"/>
      <c r="E67" s="230">
        <v>6.53</v>
      </c>
      <c r="F67" s="230">
        <v>6.33</v>
      </c>
      <c r="G67" s="167">
        <f t="shared" si="0"/>
        <v>-0.20000000000000018</v>
      </c>
      <c r="H67" s="584" t="s">
        <v>225</v>
      </c>
      <c r="I67" s="585"/>
      <c r="J67" s="585"/>
      <c r="K67" s="585"/>
      <c r="L67" s="586"/>
      <c r="M67" s="289" t="s">
        <v>224</v>
      </c>
      <c r="N67" s="290">
        <v>45623</v>
      </c>
      <c r="O67" s="156" t="s">
        <v>106</v>
      </c>
    </row>
    <row r="68" spans="1:18" ht="61.2" customHeight="1" thickBot="1">
      <c r="A68" s="299" t="s">
        <v>107</v>
      </c>
      <c r="B68" s="581" t="str">
        <f t="shared" si="1"/>
        <v>☆</v>
      </c>
      <c r="C68" s="582"/>
      <c r="D68" s="583"/>
      <c r="E68" s="191">
        <v>2.96</v>
      </c>
      <c r="F68" s="75">
        <v>3.69</v>
      </c>
      <c r="G68" s="167">
        <f t="shared" si="0"/>
        <v>0.73</v>
      </c>
      <c r="H68" s="584"/>
      <c r="I68" s="585"/>
      <c r="J68" s="585"/>
      <c r="K68" s="585"/>
      <c r="L68" s="586"/>
      <c r="M68" s="289"/>
      <c r="N68" s="290"/>
      <c r="O68" s="156" t="s">
        <v>107</v>
      </c>
    </row>
    <row r="69" spans="1:18" ht="61.2" customHeight="1" thickBot="1">
      <c r="A69" s="293" t="s">
        <v>108</v>
      </c>
      <c r="B69" s="581" t="str">
        <f t="shared" ref="B69:B70" si="2">IF(G69&gt;5,"☆☆☆☆",IF(AND(G69&gt;=2.39,G69&lt;5),"☆☆☆",IF(AND(G69&gt;=1.39,G69&lt;2.4),"☆☆",IF(AND(G69&gt;0,G69&lt;1.4),"☆",IF(AND(G69&gt;=-1.39,G69&lt;0),"★",IF(AND(G69&gt;=-2.39,G69&lt;-1.4),"★★",IF(AND(G69&gt;=-3.39,G69&lt;-2.4),"★★★")))))))</f>
        <v>★</v>
      </c>
      <c r="C69" s="582"/>
      <c r="D69" s="583"/>
      <c r="E69" s="236">
        <v>1.44</v>
      </c>
      <c r="F69" s="236">
        <v>1.38</v>
      </c>
      <c r="G69" s="167">
        <f t="shared" si="0"/>
        <v>-6.0000000000000053E-2</v>
      </c>
      <c r="H69" s="615" t="s">
        <v>41</v>
      </c>
      <c r="I69" s="616"/>
      <c r="J69" s="616"/>
      <c r="K69" s="616"/>
      <c r="L69" s="617"/>
      <c r="M69" s="289"/>
      <c r="N69" s="290"/>
      <c r="O69" s="156" t="s">
        <v>108</v>
      </c>
    </row>
    <row r="70" spans="1:18" ht="61.2" customHeight="1" thickBot="1">
      <c r="A70" s="302" t="s">
        <v>109</v>
      </c>
      <c r="B70" s="581" t="str">
        <f t="shared" si="2"/>
        <v>☆</v>
      </c>
      <c r="C70" s="582"/>
      <c r="D70" s="583"/>
      <c r="E70" s="75">
        <v>3.08</v>
      </c>
      <c r="F70" s="75">
        <v>3.85</v>
      </c>
      <c r="G70" s="167">
        <f t="shared" si="0"/>
        <v>0.77</v>
      </c>
      <c r="H70" s="584"/>
      <c r="I70" s="585"/>
      <c r="J70" s="585"/>
      <c r="K70" s="585"/>
      <c r="L70" s="586"/>
      <c r="M70" s="303"/>
      <c r="N70" s="290"/>
      <c r="O70" s="156"/>
    </row>
    <row r="71" spans="1:18" ht="42.75" customHeight="1" thickBot="1">
      <c r="A71" s="127"/>
      <c r="B71" s="127"/>
      <c r="C71" s="127"/>
      <c r="D71" s="127"/>
      <c r="E71" s="651"/>
      <c r="F71" s="651"/>
      <c r="G71" s="651"/>
      <c r="H71" s="651"/>
      <c r="I71" s="651"/>
      <c r="J71" s="651"/>
      <c r="K71" s="651"/>
      <c r="L71" s="651"/>
      <c r="M71" s="37">
        <f>COUNTIF(E24:E70,"&gt;=10")</f>
        <v>0</v>
      </c>
      <c r="N71" s="37">
        <f>COUNTIF(F24:F70,"&gt;=10")</f>
        <v>0</v>
      </c>
      <c r="O71" s="37" t="s">
        <v>3</v>
      </c>
    </row>
    <row r="72" spans="1:18" ht="36.75" customHeight="1" thickBot="1">
      <c r="A72" s="304" t="s">
        <v>17</v>
      </c>
      <c r="B72" s="305"/>
      <c r="C72" s="306"/>
      <c r="D72" s="306"/>
      <c r="E72" s="652" t="s">
        <v>110</v>
      </c>
      <c r="F72" s="652"/>
      <c r="G72" s="652"/>
      <c r="H72" s="653" t="s">
        <v>111</v>
      </c>
      <c r="I72" s="654"/>
      <c r="J72" s="305"/>
      <c r="K72" s="307"/>
      <c r="L72" s="307"/>
      <c r="M72" s="308"/>
      <c r="N72" s="309"/>
    </row>
    <row r="73" spans="1:18" ht="36.75" customHeight="1" thickBot="1">
      <c r="A73" s="49"/>
      <c r="B73" s="128"/>
      <c r="C73" s="657" t="s">
        <v>112</v>
      </c>
      <c r="D73" s="658"/>
      <c r="E73" s="658"/>
      <c r="F73" s="659"/>
      <c r="G73" s="310">
        <f>+F70</f>
        <v>3.85</v>
      </c>
      <c r="H73" s="311" t="s">
        <v>113</v>
      </c>
      <c r="I73" s="655">
        <f>+G70</f>
        <v>0.77</v>
      </c>
      <c r="J73" s="656"/>
      <c r="K73" s="129"/>
      <c r="L73" s="129"/>
      <c r="M73" s="130"/>
      <c r="N73" s="50"/>
    </row>
    <row r="74" spans="1:18" ht="36.75" customHeight="1" thickBot="1">
      <c r="A74" s="49"/>
      <c r="B74" s="128"/>
      <c r="C74" s="621" t="s">
        <v>114</v>
      </c>
      <c r="D74" s="622"/>
      <c r="E74" s="622"/>
      <c r="F74" s="623"/>
      <c r="G74" s="312">
        <f>+F35</f>
        <v>4.49</v>
      </c>
      <c r="H74" s="313" t="s">
        <v>115</v>
      </c>
      <c r="I74" s="624">
        <f>+G35</f>
        <v>1.2300000000000004</v>
      </c>
      <c r="J74" s="625"/>
      <c r="K74" s="129"/>
      <c r="L74" s="129"/>
      <c r="M74" s="130"/>
      <c r="N74" s="50"/>
      <c r="R74" s="314" t="s">
        <v>17</v>
      </c>
    </row>
    <row r="75" spans="1:18" ht="36.75" customHeight="1" thickBot="1">
      <c r="A75" s="49"/>
      <c r="B75" s="128"/>
      <c r="C75" s="626" t="s">
        <v>116</v>
      </c>
      <c r="D75" s="627"/>
      <c r="E75" s="627"/>
      <c r="F75" s="315" t="str">
        <f>VLOOKUP(G75,F:P,10,0)</f>
        <v>大分県</v>
      </c>
      <c r="G75" s="316">
        <f>MAX(F23:F69)</f>
        <v>8.36</v>
      </c>
      <c r="H75" s="628" t="s">
        <v>117</v>
      </c>
      <c r="I75" s="629"/>
      <c r="J75" s="629"/>
      <c r="K75" s="317">
        <f>+N71</f>
        <v>0</v>
      </c>
      <c r="L75" s="318" t="s">
        <v>118</v>
      </c>
      <c r="M75" s="319">
        <f>N71-M71</f>
        <v>0</v>
      </c>
      <c r="N75" s="50"/>
      <c r="R75" s="146"/>
    </row>
    <row r="76" spans="1:18" ht="36.75" customHeight="1" thickBot="1">
      <c r="A76" s="51"/>
      <c r="B76" s="52"/>
      <c r="C76" s="52"/>
      <c r="D76" s="52"/>
      <c r="E76" s="52"/>
      <c r="F76" s="52"/>
      <c r="G76" s="52"/>
      <c r="H76" s="52"/>
      <c r="I76" s="52"/>
      <c r="J76" s="52"/>
      <c r="K76" s="53"/>
      <c r="L76" s="53"/>
      <c r="M76" s="54"/>
      <c r="N76" s="55"/>
      <c r="R76" s="146"/>
    </row>
    <row r="77" spans="1:18" ht="30.75" customHeight="1">
      <c r="A77" s="66"/>
      <c r="B77" s="66"/>
      <c r="C77" s="66"/>
      <c r="D77" s="66"/>
      <c r="E77" s="66"/>
      <c r="F77" s="66"/>
      <c r="G77" s="66"/>
      <c r="H77" s="66"/>
      <c r="I77" s="66"/>
      <c r="J77" s="66"/>
      <c r="K77" s="131"/>
      <c r="L77" s="131"/>
      <c r="M77" s="132"/>
      <c r="N77" s="133"/>
      <c r="R77" s="147"/>
    </row>
    <row r="78" spans="1:18" ht="30.75" customHeight="1" thickBot="1">
      <c r="A78" s="134"/>
      <c r="B78" s="134"/>
      <c r="C78" s="134"/>
      <c r="D78" s="134"/>
      <c r="E78" s="134"/>
      <c r="F78" s="134"/>
      <c r="G78" s="134"/>
      <c r="H78" s="134"/>
      <c r="I78" s="134"/>
      <c r="J78" s="134"/>
      <c r="K78" s="135"/>
      <c r="L78" s="135"/>
      <c r="M78" s="253"/>
      <c r="N78" s="134"/>
    </row>
    <row r="79" spans="1:18" ht="24.75" customHeight="1" thickTop="1">
      <c r="A79" s="630">
        <v>1</v>
      </c>
      <c r="B79" s="633" t="s">
        <v>119</v>
      </c>
      <c r="C79" s="634"/>
      <c r="D79" s="634"/>
      <c r="E79" s="634"/>
      <c r="F79" s="635"/>
      <c r="G79" s="642" t="s">
        <v>120</v>
      </c>
      <c r="H79" s="643"/>
      <c r="I79" s="643"/>
      <c r="J79" s="643"/>
      <c r="K79" s="643"/>
      <c r="L79" s="643"/>
      <c r="M79" s="643"/>
      <c r="N79" s="644"/>
    </row>
    <row r="80" spans="1:18" ht="24.75" customHeight="1">
      <c r="A80" s="631"/>
      <c r="B80" s="636"/>
      <c r="C80" s="637"/>
      <c r="D80" s="637"/>
      <c r="E80" s="637"/>
      <c r="F80" s="638"/>
      <c r="G80" s="645"/>
      <c r="H80" s="646"/>
      <c r="I80" s="646"/>
      <c r="J80" s="646"/>
      <c r="K80" s="646"/>
      <c r="L80" s="646"/>
      <c r="M80" s="646"/>
      <c r="N80" s="647"/>
      <c r="O80" s="136" t="s">
        <v>3</v>
      </c>
      <c r="P80" s="136"/>
    </row>
    <row r="81" spans="1:16" ht="24.75" customHeight="1">
      <c r="A81" s="631"/>
      <c r="B81" s="636"/>
      <c r="C81" s="637"/>
      <c r="D81" s="637"/>
      <c r="E81" s="637"/>
      <c r="F81" s="638"/>
      <c r="G81" s="645"/>
      <c r="H81" s="646"/>
      <c r="I81" s="646"/>
      <c r="J81" s="646"/>
      <c r="K81" s="646"/>
      <c r="L81" s="646"/>
      <c r="M81" s="646"/>
      <c r="N81" s="647"/>
      <c r="O81" s="136" t="s">
        <v>17</v>
      </c>
      <c r="P81" s="136" t="s">
        <v>121</v>
      </c>
    </row>
    <row r="82" spans="1:16" ht="24.75" customHeight="1">
      <c r="A82" s="631"/>
      <c r="B82" s="636"/>
      <c r="C82" s="637"/>
      <c r="D82" s="637"/>
      <c r="E82" s="637"/>
      <c r="F82" s="638"/>
      <c r="G82" s="645"/>
      <c r="H82" s="646"/>
      <c r="I82" s="646"/>
      <c r="J82" s="646"/>
      <c r="K82" s="646"/>
      <c r="L82" s="646"/>
      <c r="M82" s="646"/>
      <c r="N82" s="647"/>
      <c r="O82" s="137"/>
      <c r="P82" s="136"/>
    </row>
    <row r="83" spans="1:16" ht="46.2" customHeight="1" thickBot="1">
      <c r="A83" s="632"/>
      <c r="B83" s="639"/>
      <c r="C83" s="640"/>
      <c r="D83" s="640"/>
      <c r="E83" s="640"/>
      <c r="F83" s="641"/>
      <c r="G83" s="648"/>
      <c r="H83" s="649"/>
      <c r="I83" s="649"/>
      <c r="J83" s="649"/>
      <c r="K83" s="649"/>
      <c r="L83" s="649"/>
      <c r="M83" s="649"/>
      <c r="N83" s="650"/>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9">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H41:L41"/>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3"/>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EAA37-3CBD-43F2-A261-E7FAD67B8C04}">
  <dimension ref="A1:W71"/>
  <sheetViews>
    <sheetView view="pageBreakPreview" zoomScaleNormal="100" zoomScaleSheetLayoutView="100" workbookViewId="0">
      <selection activeCell="L7" sqref="L7"/>
    </sheetView>
  </sheetViews>
  <sheetFormatPr defaultColWidth="9" defaultRowHeight="13.2"/>
  <cols>
    <col min="1" max="1" width="9" style="815"/>
    <col min="2" max="2" width="36.109375" style="815" customWidth="1"/>
    <col min="3" max="3" width="13" style="815" customWidth="1"/>
    <col min="4" max="4" width="18.88671875" style="816" customWidth="1"/>
    <col min="5" max="5" width="16" style="815" customWidth="1"/>
    <col min="6" max="6" width="3" style="815" customWidth="1"/>
    <col min="7" max="7" width="10.88671875" style="815" customWidth="1"/>
    <col min="8" max="8" width="15.44140625" style="815" customWidth="1"/>
    <col min="9" max="9" width="13.109375" style="815" customWidth="1"/>
    <col min="10" max="10" width="3.33203125" style="815" customWidth="1"/>
    <col min="11" max="11" width="3.88671875" style="815" customWidth="1"/>
    <col min="12" max="16384" width="9" style="815"/>
  </cols>
  <sheetData>
    <row r="1" spans="1:23" ht="13.8" thickBot="1">
      <c r="A1" s="817"/>
      <c r="B1" s="817"/>
      <c r="C1" s="817"/>
      <c r="D1" s="818"/>
      <c r="E1" s="817"/>
      <c r="F1" s="817"/>
      <c r="G1" s="817"/>
      <c r="H1" s="817"/>
      <c r="I1" s="817"/>
      <c r="J1" s="817"/>
      <c r="K1" s="817"/>
      <c r="L1" s="817"/>
      <c r="M1" s="817"/>
      <c r="N1" s="817"/>
      <c r="O1" s="817"/>
      <c r="P1" s="817"/>
      <c r="Q1" s="817"/>
      <c r="R1" s="817"/>
      <c r="S1" s="817"/>
      <c r="T1" s="817"/>
      <c r="U1" s="817"/>
      <c r="V1" s="817"/>
      <c r="W1" s="817"/>
    </row>
    <row r="2" spans="1:23" ht="24" thickBot="1">
      <c r="A2" s="817"/>
      <c r="B2" s="827" t="s">
        <v>417</v>
      </c>
      <c r="C2" s="826"/>
      <c r="D2" s="825"/>
      <c r="E2" s="824" t="s">
        <v>215</v>
      </c>
      <c r="F2" s="817"/>
      <c r="G2" s="817"/>
      <c r="H2" s="817"/>
      <c r="I2" s="817"/>
      <c r="J2" s="817"/>
      <c r="K2" s="817"/>
      <c r="L2" s="817"/>
      <c r="M2" s="817"/>
      <c r="N2" s="817"/>
      <c r="O2" s="817"/>
      <c r="P2" s="817"/>
      <c r="Q2" s="817"/>
      <c r="R2" s="817"/>
      <c r="S2" s="817"/>
      <c r="T2" s="817"/>
      <c r="U2" s="817"/>
      <c r="V2" s="817"/>
      <c r="W2" s="817"/>
    </row>
    <row r="3" spans="1:23">
      <c r="A3" s="817"/>
      <c r="B3" s="823"/>
      <c r="C3" s="823"/>
      <c r="D3" s="823"/>
      <c r="E3" s="822"/>
      <c r="F3" s="822"/>
      <c r="G3" s="822"/>
      <c r="H3" s="822"/>
      <c r="I3" s="822"/>
      <c r="J3" s="822"/>
      <c r="K3" s="822"/>
      <c r="L3" s="817"/>
      <c r="M3" s="817"/>
      <c r="N3" s="817"/>
      <c r="O3" s="817"/>
      <c r="P3" s="817"/>
      <c r="Q3" s="817"/>
      <c r="R3" s="817"/>
      <c r="S3" s="817"/>
      <c r="T3" s="817"/>
      <c r="U3" s="817"/>
      <c r="V3" s="817"/>
      <c r="W3" s="817"/>
    </row>
    <row r="4" spans="1:23">
      <c r="A4" s="817"/>
      <c r="B4" s="817"/>
      <c r="C4" s="817"/>
      <c r="D4" s="817"/>
      <c r="E4" s="817"/>
      <c r="F4" s="817"/>
      <c r="G4" s="817"/>
      <c r="H4" s="817"/>
      <c r="I4" s="817"/>
      <c r="J4" s="817"/>
      <c r="K4" s="817"/>
      <c r="L4" s="817"/>
      <c r="M4" s="817"/>
      <c r="N4" s="817"/>
      <c r="O4" s="817"/>
      <c r="P4" s="817"/>
      <c r="Q4" s="817"/>
      <c r="R4" s="817"/>
      <c r="S4" s="817"/>
      <c r="T4" s="817"/>
      <c r="U4" s="817"/>
      <c r="V4" s="817"/>
      <c r="W4" s="817"/>
    </row>
    <row r="5" spans="1:23">
      <c r="A5" s="817"/>
      <c r="B5" s="817"/>
      <c r="C5" s="817"/>
      <c r="D5" s="817"/>
      <c r="E5" s="817"/>
      <c r="F5" s="817"/>
      <c r="G5" s="817"/>
      <c r="H5" s="817"/>
      <c r="I5" s="817"/>
      <c r="J5" s="817"/>
      <c r="K5" s="817"/>
      <c r="L5" s="817"/>
      <c r="M5" s="817"/>
      <c r="N5" s="817"/>
      <c r="O5" s="817"/>
      <c r="P5" s="817"/>
      <c r="Q5" s="817"/>
      <c r="R5" s="817"/>
      <c r="S5" s="817"/>
      <c r="T5" s="817"/>
      <c r="U5" s="817"/>
      <c r="V5" s="817"/>
      <c r="W5" s="817"/>
    </row>
    <row r="6" spans="1:23">
      <c r="A6" s="817"/>
      <c r="B6" s="817"/>
      <c r="C6" s="817"/>
      <c r="D6" s="818"/>
      <c r="E6" s="817"/>
      <c r="F6" s="817"/>
      <c r="G6" s="817"/>
      <c r="H6" s="817"/>
      <c r="I6" s="817"/>
      <c r="J6" s="817"/>
      <c r="K6" s="817"/>
      <c r="L6" s="817"/>
      <c r="M6" s="817"/>
    </row>
    <row r="7" spans="1:23" ht="13.8">
      <c r="A7" s="817"/>
      <c r="B7" s="821"/>
      <c r="C7" s="817"/>
      <c r="D7" s="818"/>
      <c r="E7" s="817"/>
      <c r="F7" s="817"/>
      <c r="G7" s="817"/>
      <c r="H7" s="817"/>
      <c r="I7" s="817"/>
      <c r="J7" s="817"/>
      <c r="K7" s="817"/>
      <c r="L7" s="817"/>
      <c r="M7" s="817"/>
    </row>
    <row r="8" spans="1:23" ht="13.8">
      <c r="A8" s="817"/>
      <c r="B8" s="821"/>
      <c r="C8" s="817"/>
      <c r="D8" s="818"/>
      <c r="E8" s="817"/>
      <c r="F8" s="817"/>
      <c r="G8" s="817"/>
      <c r="H8" s="817"/>
      <c r="I8" s="817"/>
      <c r="J8" s="817"/>
      <c r="K8" s="817"/>
      <c r="L8" s="817"/>
      <c r="M8" s="817"/>
    </row>
    <row r="9" spans="1:23" ht="13.8">
      <c r="A9" s="817"/>
      <c r="B9" s="821"/>
      <c r="C9" s="817"/>
      <c r="D9" s="818"/>
      <c r="E9" s="817"/>
      <c r="F9" s="817"/>
      <c r="G9" s="817"/>
      <c r="H9" s="817"/>
      <c r="I9" s="817"/>
      <c r="J9" s="817"/>
      <c r="K9" s="817"/>
      <c r="L9" s="817"/>
      <c r="M9" s="817"/>
    </row>
    <row r="10" spans="1:23" ht="13.8">
      <c r="A10" s="817"/>
      <c r="B10" s="821"/>
      <c r="C10" s="817"/>
      <c r="D10" s="818"/>
      <c r="E10" s="817"/>
      <c r="F10" s="817"/>
      <c r="G10" s="817"/>
      <c r="H10" s="817"/>
      <c r="I10" s="817"/>
      <c r="J10" s="817"/>
      <c r="K10" s="817"/>
      <c r="L10" s="817"/>
      <c r="M10" s="817"/>
    </row>
    <row r="11" spans="1:23" ht="13.8">
      <c r="A11" s="817"/>
      <c r="B11" s="821"/>
      <c r="C11" s="817"/>
      <c r="D11" s="818"/>
      <c r="E11" s="817"/>
      <c r="F11" s="817"/>
      <c r="G11" s="817"/>
      <c r="H11" s="817"/>
      <c r="I11" s="817"/>
      <c r="J11" s="817"/>
      <c r="K11" s="817"/>
      <c r="L11" s="817"/>
      <c r="M11" s="817"/>
    </row>
    <row r="12" spans="1:23" ht="13.8">
      <c r="A12" s="817"/>
      <c r="B12" s="821"/>
      <c r="C12" s="817"/>
      <c r="D12" s="818"/>
      <c r="E12" s="817"/>
      <c r="F12" s="817"/>
      <c r="G12" s="817"/>
      <c r="H12" s="817"/>
      <c r="I12" s="817"/>
      <c r="J12" s="817"/>
      <c r="K12" s="817"/>
      <c r="L12" s="817"/>
      <c r="M12" s="817"/>
    </row>
    <row r="13" spans="1:23" ht="13.8">
      <c r="A13" s="817"/>
      <c r="B13" s="821"/>
      <c r="C13" s="817"/>
      <c r="D13" s="818"/>
      <c r="E13" s="817"/>
      <c r="F13" s="817"/>
      <c r="G13" s="817"/>
      <c r="H13" s="817"/>
      <c r="I13" s="817"/>
      <c r="J13" s="817"/>
      <c r="K13" s="817"/>
      <c r="L13" s="817"/>
      <c r="M13" s="817"/>
    </row>
    <row r="14" spans="1:23" ht="13.8">
      <c r="A14" s="817"/>
      <c r="B14" s="821"/>
      <c r="C14" s="817"/>
      <c r="D14" s="818"/>
      <c r="E14" s="817"/>
      <c r="F14" s="817"/>
      <c r="G14" s="817"/>
      <c r="H14" s="817"/>
      <c r="I14" s="817"/>
      <c r="J14" s="817"/>
      <c r="K14" s="817"/>
      <c r="L14" s="817"/>
      <c r="M14" s="817"/>
    </row>
    <row r="15" spans="1:23">
      <c r="A15" s="817"/>
      <c r="B15" s="817"/>
      <c r="C15" s="817"/>
      <c r="D15" s="818"/>
      <c r="E15" s="817"/>
      <c r="F15" s="817"/>
      <c r="G15" s="817"/>
      <c r="H15" s="817"/>
      <c r="I15" s="817"/>
      <c r="J15" s="817"/>
      <c r="K15" s="817"/>
      <c r="L15" s="817"/>
      <c r="M15" s="817"/>
    </row>
    <row r="16" spans="1:23" ht="13.8">
      <c r="A16" s="817"/>
      <c r="B16" s="821"/>
      <c r="C16" s="817"/>
      <c r="D16" s="818"/>
      <c r="E16" s="817"/>
      <c r="F16" s="817"/>
      <c r="G16" s="817"/>
      <c r="H16" s="817"/>
      <c r="I16" s="817"/>
      <c r="J16" s="817"/>
      <c r="K16" s="817"/>
      <c r="L16" s="817"/>
      <c r="M16" s="817"/>
    </row>
    <row r="17" spans="1:13" ht="13.8">
      <c r="A17" s="817"/>
      <c r="B17" s="821"/>
      <c r="C17" s="817"/>
      <c r="D17" s="818"/>
      <c r="E17" s="817"/>
      <c r="F17" s="817"/>
      <c r="G17" s="817"/>
      <c r="H17" s="817"/>
      <c r="I17" s="817"/>
      <c r="J17" s="817"/>
      <c r="K17" s="817"/>
      <c r="L17" s="817"/>
      <c r="M17" s="817"/>
    </row>
    <row r="18" spans="1:13" ht="13.8">
      <c r="A18" s="817"/>
      <c r="B18" s="821"/>
      <c r="C18" s="817"/>
      <c r="D18" s="818"/>
      <c r="E18" s="817"/>
      <c r="F18" s="817"/>
      <c r="G18" s="817"/>
      <c r="H18" s="817"/>
      <c r="I18" s="817"/>
      <c r="J18" s="817"/>
      <c r="K18" s="817"/>
      <c r="L18" s="817"/>
      <c r="M18" s="817"/>
    </row>
    <row r="19" spans="1:13" ht="13.8">
      <c r="A19" s="817"/>
      <c r="B19" s="821"/>
      <c r="C19" s="817"/>
      <c r="D19" s="818"/>
      <c r="E19" s="817"/>
      <c r="F19" s="817"/>
      <c r="G19" s="817"/>
      <c r="H19" s="817"/>
      <c r="I19" s="817"/>
      <c r="J19" s="817"/>
      <c r="K19" s="817"/>
      <c r="L19" s="817"/>
      <c r="M19" s="817"/>
    </row>
    <row r="20" spans="1:13" ht="13.8">
      <c r="A20" s="817"/>
      <c r="B20" s="821"/>
      <c r="C20" s="817"/>
      <c r="D20" s="818"/>
      <c r="E20" s="817"/>
      <c r="F20" s="817"/>
      <c r="G20" s="817"/>
      <c r="H20" s="817"/>
      <c r="I20" s="817"/>
      <c r="J20" s="817"/>
      <c r="K20" s="817"/>
      <c r="L20" s="817"/>
      <c r="M20" s="817"/>
    </row>
    <row r="21" spans="1:13" ht="13.8">
      <c r="A21" s="817"/>
      <c r="B21" s="821"/>
      <c r="C21" s="817"/>
      <c r="D21" s="818"/>
      <c r="E21" s="817"/>
      <c r="F21" s="817"/>
      <c r="G21" s="817"/>
      <c r="H21" s="817"/>
      <c r="I21" s="817"/>
      <c r="J21" s="817"/>
      <c r="K21" s="817"/>
      <c r="L21" s="817"/>
      <c r="M21" s="817"/>
    </row>
    <row r="22" spans="1:13" ht="13.8">
      <c r="A22" s="817"/>
      <c r="B22" s="821"/>
      <c r="C22" s="817"/>
      <c r="D22" s="818"/>
      <c r="E22" s="817"/>
      <c r="F22" s="817"/>
      <c r="G22" s="817"/>
      <c r="H22" s="817"/>
      <c r="I22" s="817"/>
      <c r="J22" s="817"/>
      <c r="K22" s="817"/>
      <c r="L22" s="817"/>
      <c r="M22" s="817"/>
    </row>
    <row r="23" spans="1:13" ht="13.8">
      <c r="A23" s="817"/>
      <c r="B23" s="821"/>
      <c r="C23" s="817"/>
      <c r="D23" s="818"/>
      <c r="E23" s="817"/>
      <c r="F23" s="817"/>
      <c r="G23" s="817"/>
      <c r="H23" s="817"/>
      <c r="I23" s="817"/>
      <c r="J23" s="817"/>
      <c r="K23" s="817"/>
      <c r="L23" s="817"/>
      <c r="M23" s="817"/>
    </row>
    <row r="24" spans="1:13" ht="13.8">
      <c r="A24" s="817"/>
      <c r="B24" s="821"/>
      <c r="C24" s="817"/>
      <c r="D24" s="818"/>
      <c r="E24" s="817"/>
      <c r="F24" s="817"/>
      <c r="G24" s="817"/>
      <c r="H24" s="817"/>
      <c r="I24" s="817"/>
      <c r="J24" s="817"/>
      <c r="K24" s="817"/>
      <c r="L24" s="817"/>
      <c r="M24" s="817"/>
    </row>
    <row r="25" spans="1:13" ht="13.8">
      <c r="A25" s="817"/>
      <c r="B25" s="821"/>
      <c r="C25" s="817"/>
      <c r="D25" s="818"/>
      <c r="E25" s="817"/>
      <c r="F25" s="817"/>
      <c r="G25" s="817"/>
      <c r="H25" s="817"/>
      <c r="I25" s="817"/>
      <c r="J25" s="817"/>
      <c r="K25" s="817"/>
      <c r="L25" s="817"/>
      <c r="M25" s="817"/>
    </row>
    <row r="26" spans="1:13" ht="13.8">
      <c r="A26" s="817"/>
      <c r="B26" s="821"/>
      <c r="C26" s="817"/>
      <c r="D26" s="818"/>
      <c r="E26" s="817"/>
      <c r="F26" s="817"/>
      <c r="G26" s="817"/>
      <c r="H26" s="817"/>
      <c r="I26" s="817"/>
      <c r="J26" s="817"/>
      <c r="K26" s="817"/>
      <c r="L26" s="817"/>
      <c r="M26" s="817"/>
    </row>
    <row r="27" spans="1:13" ht="13.8">
      <c r="A27" s="817"/>
      <c r="B27" s="821"/>
      <c r="C27" s="817"/>
      <c r="D27" s="818"/>
      <c r="E27" s="817"/>
      <c r="F27" s="817"/>
      <c r="G27" s="817"/>
      <c r="H27" s="817"/>
      <c r="I27" s="817"/>
      <c r="J27" s="817"/>
      <c r="K27" s="817"/>
      <c r="L27" s="817"/>
      <c r="M27" s="817"/>
    </row>
    <row r="28" spans="1:13" ht="13.8">
      <c r="A28" s="817"/>
      <c r="B28" s="821"/>
      <c r="C28" s="817"/>
      <c r="D28" s="818"/>
      <c r="E28" s="817"/>
      <c r="F28" s="817"/>
      <c r="G28" s="817"/>
      <c r="H28" s="817"/>
      <c r="I28" s="817"/>
      <c r="J28" s="817"/>
      <c r="K28" s="817"/>
      <c r="L28" s="817"/>
      <c r="M28" s="817"/>
    </row>
    <row r="29" spans="1:13" ht="13.8">
      <c r="A29" s="817"/>
      <c r="B29" s="821"/>
      <c r="C29" s="817"/>
      <c r="D29" s="818"/>
      <c r="E29" s="817"/>
      <c r="F29" s="817"/>
      <c r="G29" s="817"/>
      <c r="H29" s="817"/>
      <c r="I29" s="817"/>
      <c r="J29" s="817"/>
      <c r="K29" s="817"/>
      <c r="L29" s="817"/>
      <c r="M29" s="817"/>
    </row>
    <row r="30" spans="1:13" ht="13.8">
      <c r="A30" s="817"/>
      <c r="B30" s="821"/>
      <c r="C30" s="817"/>
      <c r="D30" s="818"/>
      <c r="E30" s="817"/>
      <c r="F30" s="817"/>
      <c r="G30" s="817"/>
      <c r="H30" s="817"/>
      <c r="I30" s="817"/>
      <c r="J30" s="817"/>
      <c r="K30" s="817"/>
      <c r="L30" s="817"/>
      <c r="M30" s="817"/>
    </row>
    <row r="31" spans="1:13">
      <c r="A31" s="817"/>
      <c r="B31" s="817"/>
      <c r="C31" s="817"/>
      <c r="D31" s="818"/>
      <c r="E31" s="817"/>
      <c r="F31" s="817"/>
      <c r="G31" s="817"/>
      <c r="H31" s="817"/>
      <c r="I31" s="817"/>
      <c r="J31" s="817"/>
      <c r="K31" s="817"/>
      <c r="L31" s="817"/>
      <c r="M31" s="817"/>
    </row>
    <row r="32" spans="1:13">
      <c r="A32" s="817"/>
      <c r="B32" s="817"/>
      <c r="C32" s="817"/>
      <c r="D32" s="818"/>
      <c r="E32" s="817"/>
      <c r="F32" s="817"/>
      <c r="G32" s="817"/>
      <c r="H32" s="817"/>
      <c r="I32" s="817"/>
      <c r="J32" s="817"/>
      <c r="K32" s="817"/>
      <c r="L32" s="817"/>
      <c r="M32" s="817"/>
    </row>
    <row r="33" spans="1:13">
      <c r="A33" s="817"/>
      <c r="B33" s="817"/>
      <c r="C33" s="817"/>
      <c r="D33" s="818"/>
      <c r="E33" s="817"/>
      <c r="F33" s="817"/>
      <c r="G33" s="817"/>
      <c r="H33" s="817"/>
      <c r="I33" s="817"/>
      <c r="J33" s="817"/>
      <c r="K33" s="817"/>
      <c r="L33" s="817"/>
      <c r="M33" s="817"/>
    </row>
    <row r="34" spans="1:13">
      <c r="A34" s="817"/>
      <c r="B34" s="817"/>
      <c r="C34" s="817"/>
      <c r="D34" s="818"/>
      <c r="E34" s="817"/>
      <c r="F34" s="817"/>
      <c r="G34" s="817"/>
      <c r="H34" s="817"/>
      <c r="I34" s="817"/>
      <c r="J34" s="817"/>
      <c r="K34" s="817"/>
      <c r="L34" s="817"/>
      <c r="M34" s="817"/>
    </row>
    <row r="35" spans="1:13">
      <c r="A35" s="817"/>
      <c r="B35" s="817"/>
      <c r="C35" s="817"/>
      <c r="D35" s="818"/>
      <c r="E35" s="817"/>
      <c r="F35" s="817"/>
      <c r="G35" s="817"/>
      <c r="H35" s="817"/>
      <c r="I35" s="817"/>
      <c r="J35" s="817"/>
      <c r="K35" s="817"/>
      <c r="L35" s="817"/>
      <c r="M35" s="817"/>
    </row>
    <row r="36" spans="1:13">
      <c r="A36" s="817"/>
      <c r="B36" s="817"/>
      <c r="C36" s="817"/>
      <c r="D36" s="818"/>
      <c r="E36" s="817"/>
      <c r="F36" s="817"/>
      <c r="G36" s="817"/>
      <c r="H36" s="817"/>
      <c r="I36" s="817"/>
      <c r="J36" s="817"/>
      <c r="K36" s="817"/>
      <c r="L36" s="817"/>
      <c r="M36" s="817"/>
    </row>
    <row r="37" spans="1:13">
      <c r="A37" s="817"/>
      <c r="B37" s="817"/>
      <c r="C37" s="817"/>
      <c r="D37" s="818"/>
      <c r="E37" s="817"/>
      <c r="F37" s="817"/>
      <c r="G37" s="817"/>
      <c r="H37" s="817"/>
      <c r="I37" s="817"/>
      <c r="J37" s="817"/>
      <c r="K37" s="817"/>
      <c r="L37" s="817"/>
      <c r="M37" s="817"/>
    </row>
    <row r="38" spans="1:13">
      <c r="A38" s="817"/>
      <c r="B38" s="817"/>
      <c r="C38" s="817"/>
      <c r="D38" s="818"/>
      <c r="E38" s="817"/>
      <c r="F38" s="817"/>
      <c r="G38" s="817"/>
      <c r="H38" s="817"/>
      <c r="I38" s="817"/>
      <c r="J38" s="817"/>
      <c r="K38" s="817"/>
      <c r="L38" s="817"/>
      <c r="M38" s="817"/>
    </row>
    <row r="39" spans="1:13">
      <c r="A39" s="817"/>
      <c r="B39" s="817"/>
      <c r="C39" s="817"/>
      <c r="D39" s="818"/>
      <c r="E39" s="817"/>
      <c r="F39" s="817"/>
      <c r="G39" s="817"/>
      <c r="H39" s="817"/>
      <c r="I39" s="817"/>
      <c r="J39" s="817"/>
      <c r="K39" s="817"/>
      <c r="L39" s="817"/>
      <c r="M39" s="817"/>
    </row>
    <row r="40" spans="1:13">
      <c r="A40" s="817"/>
      <c r="B40" s="817"/>
      <c r="C40" s="817"/>
      <c r="D40" s="818"/>
      <c r="E40" s="817"/>
      <c r="F40" s="817"/>
      <c r="G40" s="817"/>
      <c r="H40" s="817"/>
      <c r="I40" s="817"/>
      <c r="J40" s="817"/>
      <c r="K40" s="817"/>
      <c r="L40" s="817"/>
      <c r="M40" s="817"/>
    </row>
    <row r="41" spans="1:13">
      <c r="A41" s="817"/>
      <c r="B41" s="817"/>
      <c r="C41" s="817"/>
      <c r="D41" s="818"/>
      <c r="E41" s="817"/>
      <c r="F41" s="817"/>
      <c r="G41" s="817"/>
      <c r="H41" s="817"/>
      <c r="I41" s="817"/>
      <c r="J41" s="817"/>
      <c r="K41" s="817"/>
      <c r="L41" s="817"/>
      <c r="M41" s="817"/>
    </row>
    <row r="42" spans="1:13">
      <c r="A42" s="817"/>
      <c r="B42" s="817"/>
      <c r="C42" s="817"/>
      <c r="D42" s="818"/>
      <c r="E42" s="817"/>
      <c r="F42" s="817"/>
      <c r="G42" s="817"/>
      <c r="H42" s="817"/>
      <c r="I42" s="817"/>
      <c r="J42" s="817"/>
      <c r="K42" s="817"/>
      <c r="L42" s="817"/>
      <c r="M42" s="817"/>
    </row>
    <row r="43" spans="1:13">
      <c r="A43" s="817"/>
      <c r="B43" s="817"/>
      <c r="C43" s="817"/>
      <c r="D43" s="818"/>
      <c r="E43" s="817"/>
      <c r="F43" s="817"/>
      <c r="G43" s="817"/>
      <c r="H43" s="817"/>
      <c r="I43" s="817"/>
      <c r="J43" s="817"/>
      <c r="K43" s="817"/>
      <c r="L43" s="817"/>
      <c r="M43" s="817"/>
    </row>
    <row r="44" spans="1:13">
      <c r="A44" s="817"/>
      <c r="B44" s="817"/>
      <c r="C44" s="817"/>
      <c r="D44" s="818"/>
      <c r="E44" s="817"/>
      <c r="F44" s="817"/>
      <c r="G44" s="817"/>
      <c r="H44" s="817"/>
      <c r="I44" s="817"/>
      <c r="J44" s="817"/>
      <c r="K44" s="817"/>
      <c r="L44" s="817"/>
      <c r="M44" s="817"/>
    </row>
    <row r="45" spans="1:13">
      <c r="A45" s="817"/>
      <c r="B45" s="817"/>
      <c r="C45" s="817"/>
      <c r="D45" s="818"/>
      <c r="E45" s="817"/>
      <c r="F45" s="817"/>
      <c r="G45" s="817"/>
      <c r="H45" s="817"/>
      <c r="I45" s="817"/>
      <c r="J45" s="817"/>
      <c r="K45" s="817"/>
      <c r="L45" s="817"/>
      <c r="M45" s="817"/>
    </row>
    <row r="46" spans="1:13">
      <c r="A46" s="817"/>
      <c r="B46" s="817"/>
      <c r="C46" s="817"/>
      <c r="D46" s="818"/>
      <c r="E46" s="817"/>
      <c r="F46" s="817"/>
      <c r="G46" s="817"/>
      <c r="H46" s="817"/>
      <c r="I46" s="817"/>
      <c r="J46" s="817"/>
      <c r="K46" s="817"/>
      <c r="L46" s="817"/>
      <c r="M46" s="817"/>
    </row>
    <row r="47" spans="1:13">
      <c r="A47" s="817"/>
      <c r="B47" s="817"/>
      <c r="C47" s="817"/>
      <c r="D47" s="818"/>
      <c r="E47" s="817"/>
      <c r="F47" s="817"/>
      <c r="G47" s="817"/>
      <c r="H47" s="817"/>
      <c r="I47" s="817"/>
      <c r="J47" s="817"/>
      <c r="K47" s="817"/>
      <c r="L47" s="817"/>
      <c r="M47" s="817"/>
    </row>
    <row r="48" spans="1:13">
      <c r="A48" s="817"/>
      <c r="B48" s="817"/>
      <c r="C48" s="817"/>
      <c r="D48" s="818"/>
      <c r="E48" s="817"/>
      <c r="F48" s="817"/>
      <c r="G48" s="817"/>
      <c r="H48" s="817"/>
      <c r="I48" s="817"/>
      <c r="J48" s="817"/>
      <c r="K48" s="817"/>
      <c r="L48" s="817"/>
      <c r="M48" s="817"/>
    </row>
    <row r="49" spans="1:13">
      <c r="A49" s="817"/>
      <c r="B49" s="817"/>
      <c r="C49" s="817"/>
      <c r="D49" s="818"/>
      <c r="E49" s="817"/>
      <c r="F49" s="817"/>
      <c r="G49" s="817"/>
      <c r="H49" s="817"/>
      <c r="I49" s="817"/>
      <c r="J49" s="817"/>
      <c r="K49" s="817"/>
      <c r="L49" s="817"/>
      <c r="M49" s="817"/>
    </row>
    <row r="50" spans="1:13">
      <c r="A50" s="817"/>
      <c r="B50" s="817"/>
      <c r="C50" s="817"/>
      <c r="D50" s="818"/>
      <c r="E50" s="817"/>
      <c r="F50" s="817"/>
      <c r="G50" s="817"/>
      <c r="H50" s="817"/>
      <c r="I50" s="817"/>
      <c r="J50" s="817"/>
      <c r="K50" s="817"/>
      <c r="L50" s="817"/>
      <c r="M50" s="817"/>
    </row>
    <row r="51" spans="1:13">
      <c r="A51" s="817"/>
      <c r="B51" s="817"/>
      <c r="C51" s="817"/>
      <c r="D51" s="818"/>
      <c r="E51" s="817"/>
      <c r="F51" s="817"/>
      <c r="G51" s="817"/>
      <c r="H51" s="817"/>
      <c r="I51" s="817"/>
      <c r="J51" s="817"/>
      <c r="K51" s="817"/>
      <c r="L51" s="817"/>
      <c r="M51" s="817"/>
    </row>
    <row r="52" spans="1:13">
      <c r="A52" s="817"/>
      <c r="B52" s="817"/>
      <c r="C52" s="817"/>
      <c r="D52" s="818"/>
      <c r="E52" s="817"/>
      <c r="F52" s="817"/>
      <c r="G52" s="817"/>
      <c r="H52" s="817"/>
      <c r="I52" s="817"/>
      <c r="J52" s="817"/>
      <c r="K52" s="817"/>
      <c r="L52" s="817"/>
      <c r="M52" s="817"/>
    </row>
    <row r="53" spans="1:13">
      <c r="A53" s="817"/>
      <c r="B53" s="817"/>
      <c r="C53" s="817"/>
      <c r="D53" s="818"/>
      <c r="E53" s="817"/>
      <c r="F53" s="817"/>
      <c r="G53" s="817"/>
      <c r="H53" s="817"/>
      <c r="I53" s="817"/>
      <c r="J53" s="817"/>
      <c r="K53" s="817"/>
      <c r="L53" s="817"/>
      <c r="M53" s="817"/>
    </row>
    <row r="54" spans="1:13">
      <c r="A54" s="817"/>
      <c r="B54" s="817"/>
      <c r="C54" s="817"/>
      <c r="D54" s="818"/>
      <c r="E54" s="817"/>
      <c r="F54" s="817"/>
      <c r="G54" s="817"/>
      <c r="H54" s="817"/>
      <c r="I54" s="817"/>
      <c r="J54" s="817"/>
      <c r="K54" s="817"/>
      <c r="L54" s="817"/>
      <c r="M54" s="817"/>
    </row>
    <row r="55" spans="1:13">
      <c r="A55" s="817"/>
      <c r="B55" s="817"/>
      <c r="C55" s="817"/>
      <c r="D55" s="818"/>
      <c r="E55" s="817"/>
      <c r="F55" s="817"/>
      <c r="G55" s="817"/>
      <c r="H55" s="817"/>
      <c r="I55" s="817"/>
      <c r="J55" s="817"/>
      <c r="K55" s="817"/>
      <c r="L55" s="817"/>
      <c r="M55" s="817"/>
    </row>
    <row r="56" spans="1:13">
      <c r="A56" s="817"/>
      <c r="B56" s="817"/>
      <c r="C56" s="817"/>
      <c r="D56" s="818"/>
      <c r="E56" s="817"/>
      <c r="F56" s="817"/>
      <c r="G56" s="817"/>
      <c r="H56" s="817"/>
      <c r="I56" s="817"/>
      <c r="J56" s="817"/>
      <c r="K56" s="817"/>
      <c r="L56" s="817"/>
      <c r="M56" s="817"/>
    </row>
    <row r="57" spans="1:13">
      <c r="A57" s="817"/>
      <c r="B57" s="817"/>
      <c r="C57" s="817"/>
      <c r="D57" s="818"/>
      <c r="E57" s="817"/>
      <c r="F57" s="817"/>
      <c r="G57" s="817"/>
      <c r="H57" s="817"/>
      <c r="I57" s="817"/>
      <c r="J57" s="817"/>
      <c r="K57" s="817"/>
      <c r="L57" s="817"/>
      <c r="M57" s="817"/>
    </row>
    <row r="58" spans="1:13">
      <c r="A58" s="817"/>
      <c r="B58" s="817"/>
      <c r="C58" s="817"/>
      <c r="D58" s="818"/>
      <c r="E58" s="817"/>
      <c r="F58" s="817"/>
      <c r="G58" s="817"/>
      <c r="H58" s="817"/>
      <c r="I58" s="817"/>
      <c r="J58" s="817"/>
      <c r="K58" s="817"/>
      <c r="L58" s="817"/>
      <c r="M58" s="817"/>
    </row>
    <row r="59" spans="1:13">
      <c r="A59" s="817"/>
      <c r="B59" s="817"/>
      <c r="C59" s="817"/>
      <c r="D59" s="818"/>
      <c r="E59" s="817"/>
      <c r="F59" s="817"/>
      <c r="G59" s="817"/>
      <c r="H59" s="817"/>
      <c r="I59" s="817"/>
      <c r="J59" s="817"/>
      <c r="K59" s="817"/>
      <c r="L59" s="817"/>
      <c r="M59" s="817"/>
    </row>
    <row r="60" spans="1:13">
      <c r="A60" s="817"/>
      <c r="B60" s="817"/>
      <c r="C60" s="817"/>
      <c r="D60" s="818"/>
      <c r="E60" s="817"/>
      <c r="F60" s="817"/>
      <c r="G60" s="817"/>
      <c r="H60" s="817"/>
      <c r="I60" s="817"/>
      <c r="J60" s="817"/>
      <c r="K60" s="817"/>
      <c r="L60" s="817"/>
      <c r="M60" s="817"/>
    </row>
    <row r="61" spans="1:13">
      <c r="A61" s="817"/>
      <c r="B61" s="817"/>
      <c r="C61" s="817"/>
      <c r="D61" s="818"/>
      <c r="E61" s="817"/>
      <c r="F61" s="817"/>
      <c r="G61" s="817"/>
      <c r="H61" s="817"/>
      <c r="I61" s="817"/>
      <c r="J61" s="817"/>
      <c r="K61" s="817"/>
      <c r="L61" s="817"/>
      <c r="M61" s="817"/>
    </row>
    <row r="62" spans="1:13">
      <c r="A62" s="817"/>
      <c r="B62" s="817"/>
      <c r="C62" s="817"/>
      <c r="D62" s="818"/>
      <c r="E62" s="817"/>
      <c r="F62" s="817"/>
      <c r="G62" s="817"/>
      <c r="H62" s="817"/>
      <c r="I62" s="817"/>
      <c r="J62" s="817"/>
      <c r="K62" s="817"/>
      <c r="L62" s="817"/>
      <c r="M62" s="817"/>
    </row>
    <row r="63" spans="1:13">
      <c r="A63" s="817"/>
      <c r="B63" s="817"/>
      <c r="C63" s="817"/>
      <c r="D63" s="818"/>
      <c r="E63" s="817"/>
      <c r="F63" s="817"/>
      <c r="G63" s="817"/>
      <c r="H63" s="817"/>
      <c r="I63" s="817"/>
      <c r="J63" s="817"/>
      <c r="K63" s="817"/>
      <c r="L63" s="817"/>
      <c r="M63" s="817"/>
    </row>
    <row r="64" spans="1:13">
      <c r="A64" s="817"/>
      <c r="B64" s="817"/>
      <c r="C64" s="817"/>
      <c r="D64" s="818"/>
      <c r="E64" s="817"/>
      <c r="F64" s="817"/>
      <c r="G64" s="817"/>
      <c r="H64" s="817"/>
      <c r="I64" s="817"/>
      <c r="J64" s="817"/>
      <c r="K64" s="817"/>
      <c r="L64" s="817"/>
      <c r="M64" s="817"/>
    </row>
    <row r="65" spans="1:13" ht="16.2">
      <c r="A65" s="817"/>
      <c r="B65" s="820"/>
      <c r="C65" s="820"/>
      <c r="D65" s="819"/>
      <c r="E65" s="817"/>
      <c r="F65" s="817"/>
      <c r="G65" s="817"/>
      <c r="H65" s="817"/>
      <c r="I65" s="817"/>
      <c r="J65" s="817"/>
      <c r="K65" s="817"/>
      <c r="L65" s="817"/>
      <c r="M65" s="817"/>
    </row>
    <row r="66" spans="1:13">
      <c r="A66" s="817"/>
      <c r="B66" s="817"/>
      <c r="C66" s="817"/>
      <c r="D66" s="818"/>
      <c r="E66" s="817"/>
      <c r="F66" s="817"/>
      <c r="G66" s="817"/>
      <c r="H66" s="817"/>
      <c r="I66" s="817"/>
      <c r="J66" s="817"/>
      <c r="K66" s="817"/>
      <c r="L66" s="817"/>
      <c r="M66" s="817"/>
    </row>
    <row r="71" spans="1:13">
      <c r="D71" s="816" t="s">
        <v>3</v>
      </c>
    </row>
  </sheetData>
  <mergeCells count="2">
    <mergeCell ref="B2:D2"/>
    <mergeCell ref="B3:K3"/>
  </mergeCells>
  <phoneticPr fontId="83"/>
  <pageMargins left="0.7" right="0.7" top="0.75" bottom="0.75" header="0.3" footer="0.3"/>
  <pageSetup paperSize="9" scale="5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64"/>
  <sheetViews>
    <sheetView showGridLines="0" view="pageBreakPreview" zoomScale="92" zoomScaleNormal="100" zoomScaleSheetLayoutView="92" workbookViewId="0">
      <selection activeCell="A3" sqref="A3"/>
    </sheetView>
  </sheetViews>
  <sheetFormatPr defaultColWidth="9" defaultRowHeight="31.2" customHeight="1"/>
  <cols>
    <col min="1" max="1" width="169.109375" style="162" customWidth="1"/>
    <col min="2" max="2" width="11.21875" style="160" customWidth="1"/>
    <col min="3" max="3" width="22" style="160" customWidth="1"/>
    <col min="4" max="4" width="20.109375" style="161" customWidth="1"/>
    <col min="5" max="16384" width="9" style="1"/>
  </cols>
  <sheetData>
    <row r="1" spans="1:4" s="27" customFormat="1" ht="31.2" customHeight="1" thickBot="1">
      <c r="A1" s="320" t="s">
        <v>230</v>
      </c>
      <c r="B1" s="283" t="s">
        <v>122</v>
      </c>
      <c r="C1" s="98" t="s">
        <v>123</v>
      </c>
      <c r="D1" s="284" t="s">
        <v>124</v>
      </c>
    </row>
    <row r="2" spans="1:4" s="27" customFormat="1" ht="43.8" customHeight="1">
      <c r="A2" s="526" t="s">
        <v>237</v>
      </c>
      <c r="B2" s="527"/>
      <c r="C2" s="462"/>
      <c r="D2" s="464"/>
    </row>
    <row r="3" spans="1:4" s="27" customFormat="1" ht="117" customHeight="1">
      <c r="A3" s="813" t="s">
        <v>238</v>
      </c>
      <c r="B3" s="468" t="s">
        <v>240</v>
      </c>
      <c r="C3" s="535" t="s">
        <v>241</v>
      </c>
      <c r="D3" s="465">
        <v>45631</v>
      </c>
    </row>
    <row r="4" spans="1:4" s="27" customFormat="1" ht="30" customHeight="1" thickBot="1">
      <c r="A4" s="467" t="s">
        <v>239</v>
      </c>
      <c r="B4" s="460"/>
      <c r="C4" s="463"/>
      <c r="D4" s="466"/>
    </row>
    <row r="5" spans="1:4" s="27" customFormat="1" ht="45.6" customHeight="1">
      <c r="A5" s="254" t="s">
        <v>245</v>
      </c>
      <c r="B5" s="239"/>
      <c r="C5" s="225"/>
      <c r="D5" s="461"/>
    </row>
    <row r="6" spans="1:4" s="27" customFormat="1" ht="97.8" customHeight="1">
      <c r="A6" s="419" t="s">
        <v>246</v>
      </c>
      <c r="B6" s="274" t="s">
        <v>247</v>
      </c>
      <c r="C6" s="432" t="s">
        <v>248</v>
      </c>
      <c r="D6" s="243">
        <v>45630</v>
      </c>
    </row>
    <row r="7" spans="1:4" s="27" customFormat="1" ht="31.2" customHeight="1" thickBot="1">
      <c r="A7" s="277" t="s">
        <v>249</v>
      </c>
      <c r="B7" s="238"/>
      <c r="C7" s="225"/>
      <c r="D7" s="170"/>
    </row>
    <row r="8" spans="1:4" s="27" customFormat="1" ht="40.799999999999997" customHeight="1">
      <c r="A8" s="321" t="s">
        <v>283</v>
      </c>
      <c r="B8" s="274"/>
      <c r="C8" s="432" t="s">
        <v>199</v>
      </c>
      <c r="D8" s="243"/>
    </row>
    <row r="9" spans="1:4" s="93" customFormat="1" ht="372" customHeight="1">
      <c r="A9" s="523" t="s">
        <v>285</v>
      </c>
      <c r="B9" s="274" t="s">
        <v>247</v>
      </c>
      <c r="C9" s="432" t="s">
        <v>284</v>
      </c>
      <c r="D9" s="243">
        <v>45630</v>
      </c>
    </row>
    <row r="10" spans="1:4" s="27" customFormat="1" ht="31.2" customHeight="1" thickBot="1">
      <c r="A10" s="453"/>
      <c r="B10" s="450"/>
      <c r="C10" s="451"/>
      <c r="D10" s="452"/>
    </row>
    <row r="11" spans="1:4" s="27" customFormat="1" ht="51" customHeight="1">
      <c r="A11" s="254" t="s">
        <v>252</v>
      </c>
      <c r="B11" s="239"/>
      <c r="C11" s="536"/>
      <c r="D11" s="461"/>
    </row>
    <row r="12" spans="1:4" s="27" customFormat="1" ht="192" customHeight="1">
      <c r="A12" s="419" t="s">
        <v>254</v>
      </c>
      <c r="B12" s="274" t="s">
        <v>253</v>
      </c>
      <c r="C12" s="432" t="s">
        <v>256</v>
      </c>
      <c r="D12" s="243">
        <v>45629</v>
      </c>
    </row>
    <row r="13" spans="1:4" s="27" customFormat="1" ht="41.4" customHeight="1" thickBot="1">
      <c r="A13" s="277" t="s">
        <v>255</v>
      </c>
      <c r="B13" s="238"/>
      <c r="C13" s="225"/>
      <c r="D13" s="170"/>
    </row>
    <row r="14" spans="1:4" s="27" customFormat="1" ht="45.6" customHeight="1" thickTop="1">
      <c r="A14" s="455" t="s">
        <v>266</v>
      </c>
      <c r="B14" s="239"/>
      <c r="C14" s="224"/>
      <c r="D14" s="171"/>
    </row>
    <row r="15" spans="1:4" s="27" customFormat="1" ht="228" customHeight="1">
      <c r="A15" s="419" t="s">
        <v>305</v>
      </c>
      <c r="B15" s="274" t="s">
        <v>267</v>
      </c>
      <c r="C15" s="551" t="s">
        <v>268</v>
      </c>
      <c r="D15" s="243">
        <v>45632</v>
      </c>
    </row>
    <row r="16" spans="1:4" s="27" customFormat="1" ht="35.4" customHeight="1" thickBot="1">
      <c r="A16" s="277" t="s">
        <v>269</v>
      </c>
      <c r="B16" s="238"/>
      <c r="C16" s="225"/>
      <c r="D16" s="170"/>
    </row>
    <row r="17" spans="1:19" s="27" customFormat="1" ht="54" customHeight="1" thickTop="1">
      <c r="A17" s="254" t="s">
        <v>270</v>
      </c>
      <c r="B17" s="239"/>
      <c r="C17" s="224"/>
      <c r="D17" s="171"/>
    </row>
    <row r="18" spans="1:19" s="27" customFormat="1" ht="186" customHeight="1">
      <c r="A18" s="419" t="s">
        <v>290</v>
      </c>
      <c r="B18" s="274" t="s">
        <v>271</v>
      </c>
      <c r="C18" s="432" t="s">
        <v>273</v>
      </c>
      <c r="D18" s="243">
        <v>45631</v>
      </c>
    </row>
    <row r="19" spans="1:19" s="27" customFormat="1" ht="39" customHeight="1" thickBot="1">
      <c r="A19" s="277" t="s">
        <v>272</v>
      </c>
      <c r="B19" s="238"/>
      <c r="C19" s="225"/>
      <c r="D19" s="170"/>
    </row>
    <row r="20" spans="1:19" s="27" customFormat="1" ht="44.4" customHeight="1" thickTop="1">
      <c r="A20" s="254" t="s">
        <v>278</v>
      </c>
      <c r="B20" s="239"/>
      <c r="C20" s="224"/>
      <c r="D20" s="171"/>
    </row>
    <row r="21" spans="1:19" s="27" customFormat="1" ht="273.60000000000002" customHeight="1">
      <c r="A21" s="523" t="s">
        <v>279</v>
      </c>
      <c r="B21" s="274" t="s">
        <v>281</v>
      </c>
      <c r="C21" s="432" t="s">
        <v>282</v>
      </c>
      <c r="D21" s="243">
        <v>45632</v>
      </c>
    </row>
    <row r="22" spans="1:19" s="27" customFormat="1" ht="31.2" customHeight="1" thickBot="1">
      <c r="A22" s="524" t="s">
        <v>280</v>
      </c>
      <c r="B22" s="458"/>
      <c r="C22" s="459"/>
      <c r="D22" s="170"/>
    </row>
    <row r="23" spans="1:19" s="27" customFormat="1" ht="40.950000000000003" customHeight="1">
      <c r="A23" s="433" t="s">
        <v>286</v>
      </c>
      <c r="B23" s="235"/>
      <c r="C23" s="680" t="s">
        <v>287</v>
      </c>
      <c r="D23" s="673">
        <v>45629</v>
      </c>
      <c r="S23" s="242"/>
    </row>
    <row r="24" spans="1:19" s="27" customFormat="1" ht="136.19999999999999" customHeight="1">
      <c r="A24" s="430" t="s">
        <v>306</v>
      </c>
      <c r="B24" s="552" t="s">
        <v>288</v>
      </c>
      <c r="C24" s="680"/>
      <c r="D24" s="673"/>
      <c r="S24" s="242"/>
    </row>
    <row r="25" spans="1:19" s="27" customFormat="1" ht="30.6" customHeight="1" thickBot="1">
      <c r="A25" s="525" t="s">
        <v>289</v>
      </c>
      <c r="B25" s="97"/>
      <c r="C25" s="681"/>
      <c r="D25" s="674"/>
    </row>
    <row r="26" spans="1:19" s="27" customFormat="1" ht="40.950000000000003" customHeight="1" thickTop="1">
      <c r="A26" s="500" t="s">
        <v>291</v>
      </c>
      <c r="B26" s="664" t="s">
        <v>295</v>
      </c>
      <c r="C26" s="677" t="s">
        <v>294</v>
      </c>
      <c r="D26" s="171"/>
    </row>
    <row r="27" spans="1:19" s="27" customFormat="1" ht="117.6" customHeight="1">
      <c r="A27" s="279" t="s">
        <v>292</v>
      </c>
      <c r="B27" s="665"/>
      <c r="C27" s="678"/>
      <c r="D27" s="243">
        <v>45630</v>
      </c>
    </row>
    <row r="28" spans="1:19" s="27" customFormat="1" ht="31.2" customHeight="1" thickBot="1">
      <c r="A28" s="280" t="s">
        <v>293</v>
      </c>
      <c r="B28" s="666"/>
      <c r="C28" s="679"/>
      <c r="D28" s="170"/>
    </row>
    <row r="29" spans="1:19" s="27" customFormat="1" ht="40.799999999999997" customHeight="1" thickTop="1">
      <c r="A29" s="321" t="s">
        <v>296</v>
      </c>
      <c r="B29" s="667" t="s">
        <v>288</v>
      </c>
      <c r="C29" s="671" t="s">
        <v>299</v>
      </c>
      <c r="D29" s="669">
        <v>45628</v>
      </c>
    </row>
    <row r="30" spans="1:19" s="93" customFormat="1" ht="120" customHeight="1">
      <c r="A30" s="523" t="s">
        <v>297</v>
      </c>
      <c r="B30" s="668"/>
      <c r="C30" s="672"/>
      <c r="D30" s="670"/>
    </row>
    <row r="31" spans="1:19" s="27" customFormat="1" ht="31.2" customHeight="1" thickBot="1">
      <c r="A31" s="453" t="s">
        <v>298</v>
      </c>
      <c r="B31" s="450"/>
      <c r="C31" s="451"/>
      <c r="D31" s="452"/>
    </row>
    <row r="32" spans="1:19" s="27" customFormat="1" ht="43.95" customHeight="1" thickTop="1">
      <c r="A32" s="321" t="s">
        <v>301</v>
      </c>
      <c r="B32" s="667" t="s">
        <v>300</v>
      </c>
      <c r="C32" s="671" t="s">
        <v>303</v>
      </c>
      <c r="D32" s="669">
        <v>45629</v>
      </c>
    </row>
    <row r="33" spans="1:4" s="27" customFormat="1" ht="118.2" customHeight="1">
      <c r="A33" s="449" t="s">
        <v>302</v>
      </c>
      <c r="B33" s="668"/>
      <c r="C33" s="672"/>
      <c r="D33" s="670"/>
    </row>
    <row r="34" spans="1:4" s="27" customFormat="1" ht="31.2" customHeight="1" thickBot="1">
      <c r="A34" s="453" t="s">
        <v>304</v>
      </c>
      <c r="B34" s="450"/>
      <c r="C34" s="451"/>
      <c r="D34" s="452"/>
    </row>
    <row r="35" spans="1:4" s="27" customFormat="1" ht="40.950000000000003" customHeight="1" thickTop="1">
      <c r="A35" s="322" t="s">
        <v>307</v>
      </c>
      <c r="B35" s="169"/>
      <c r="C35" s="675" t="s">
        <v>309</v>
      </c>
      <c r="D35" s="171"/>
    </row>
    <row r="36" spans="1:4" s="27" customFormat="1" ht="307.8" customHeight="1">
      <c r="A36" s="276" t="s">
        <v>311</v>
      </c>
      <c r="B36" s="235" t="s">
        <v>310</v>
      </c>
      <c r="C36" s="678"/>
      <c r="D36" s="243">
        <v>45629</v>
      </c>
    </row>
    <row r="37" spans="1:4" s="27" customFormat="1" ht="31.2" customHeight="1" thickBot="1">
      <c r="A37" s="278" t="s">
        <v>308</v>
      </c>
      <c r="B37" s="168"/>
      <c r="C37" s="679"/>
      <c r="D37" s="170"/>
    </row>
    <row r="38" spans="1:4" ht="47.4" hidden="1" customHeight="1" thickTop="1">
      <c r="A38" s="323"/>
      <c r="B38" s="169"/>
      <c r="C38" s="675"/>
      <c r="D38" s="171"/>
    </row>
    <row r="39" spans="1:4" ht="189.6" hidden="1" customHeight="1">
      <c r="A39" s="272"/>
      <c r="B39" s="265"/>
      <c r="C39" s="676"/>
      <c r="D39" s="243"/>
    </row>
    <row r="40" spans="1:4" ht="37.200000000000003" hidden="1" customHeight="1" thickBot="1">
      <c r="A40" s="282"/>
      <c r="B40" s="256"/>
      <c r="C40" s="255"/>
      <c r="D40" s="170"/>
    </row>
    <row r="41" spans="1:4" ht="42" hidden="1" customHeight="1" thickTop="1">
      <c r="A41" s="323"/>
      <c r="B41" s="169"/>
      <c r="C41" s="675"/>
      <c r="D41" s="171"/>
    </row>
    <row r="42" spans="1:4" ht="162" hidden="1" customHeight="1">
      <c r="A42" s="281"/>
      <c r="B42" s="265"/>
      <c r="C42" s="676"/>
      <c r="D42" s="243"/>
    </row>
    <row r="43" spans="1:4" ht="36.6" hidden="1" customHeight="1" thickBot="1">
      <c r="A43" s="282"/>
      <c r="B43" s="256"/>
      <c r="C43" s="255"/>
      <c r="D43" s="170"/>
    </row>
    <row r="44" spans="1:4" ht="45" hidden="1" customHeight="1" thickTop="1">
      <c r="A44" s="323"/>
      <c r="B44" s="169"/>
      <c r="C44" s="675"/>
      <c r="D44" s="171"/>
    </row>
    <row r="45" spans="1:4" ht="81" hidden="1" customHeight="1">
      <c r="A45" s="281"/>
      <c r="B45" s="265"/>
      <c r="C45" s="676"/>
      <c r="D45" s="243"/>
    </row>
    <row r="46" spans="1:4" ht="31.2" hidden="1" customHeight="1" thickBot="1">
      <c r="A46" s="282"/>
      <c r="B46" s="256"/>
      <c r="C46" s="255"/>
      <c r="D46" s="170"/>
    </row>
    <row r="47" spans="1:4" ht="44.4" hidden="1" customHeight="1" thickTop="1">
      <c r="A47" s="323"/>
      <c r="B47" s="169"/>
      <c r="C47" s="675"/>
      <c r="D47" s="171"/>
    </row>
    <row r="48" spans="1:4" ht="79.2" hidden="1" customHeight="1">
      <c r="A48" s="281"/>
      <c r="B48" s="265"/>
      <c r="C48" s="676"/>
      <c r="D48" s="243"/>
    </row>
    <row r="49" spans="1:4" ht="31.2" hidden="1" customHeight="1" thickBot="1">
      <c r="A49" s="282"/>
      <c r="B49" s="256"/>
      <c r="C49" s="255"/>
      <c r="D49" s="170"/>
    </row>
    <row r="50" spans="1:4" ht="40.200000000000003" hidden="1" customHeight="1" thickTop="1">
      <c r="A50" s="323"/>
      <c r="B50" s="169"/>
      <c r="C50" s="675"/>
      <c r="D50" s="171"/>
    </row>
    <row r="51" spans="1:4" ht="152.4" hidden="1" customHeight="1">
      <c r="A51" s="281"/>
      <c r="B51" s="265"/>
      <c r="C51" s="676"/>
      <c r="D51" s="243"/>
    </row>
    <row r="52" spans="1:4" ht="31.2" hidden="1" customHeight="1" thickBot="1">
      <c r="A52" s="282"/>
      <c r="B52" s="256"/>
      <c r="C52" s="255"/>
      <c r="D52" s="170"/>
    </row>
    <row r="53" spans="1:4" ht="36.6" hidden="1" customHeight="1" thickTop="1">
      <c r="A53" s="323"/>
      <c r="B53" s="169"/>
      <c r="C53" s="675"/>
      <c r="D53" s="171"/>
    </row>
    <row r="54" spans="1:4" ht="74.400000000000006" hidden="1" customHeight="1">
      <c r="A54" s="281"/>
      <c r="B54" s="252"/>
      <c r="C54" s="676"/>
      <c r="D54" s="243"/>
    </row>
    <row r="55" spans="1:4" ht="36.6" hidden="1" customHeight="1" thickBot="1">
      <c r="A55" s="282"/>
      <c r="B55" s="256"/>
      <c r="C55" s="255"/>
      <c r="D55" s="170"/>
    </row>
    <row r="56" spans="1:4" ht="48.6" hidden="1" customHeight="1" thickTop="1">
      <c r="A56" s="323"/>
      <c r="B56" s="169"/>
      <c r="C56" s="675"/>
      <c r="D56" s="171"/>
    </row>
    <row r="57" spans="1:4" ht="400.2" hidden="1" customHeight="1">
      <c r="A57" s="418"/>
      <c r="B57" s="252"/>
      <c r="C57" s="676"/>
      <c r="D57" s="243"/>
    </row>
    <row r="58" spans="1:4" ht="31.2" hidden="1" customHeight="1" thickBot="1">
      <c r="A58" s="282"/>
      <c r="B58" s="256"/>
      <c r="C58" s="255"/>
      <c r="D58" s="170"/>
    </row>
    <row r="59" spans="1:4" ht="36" hidden="1" customHeight="1" thickTop="1">
      <c r="A59" s="425"/>
      <c r="B59" s="169"/>
      <c r="C59" s="675"/>
      <c r="D59" s="171"/>
    </row>
    <row r="60" spans="1:4" ht="161.4" hidden="1" customHeight="1">
      <c r="A60" s="418"/>
      <c r="B60" s="252"/>
      <c r="C60" s="676"/>
      <c r="D60" s="243"/>
    </row>
    <row r="61" spans="1:4" ht="31.2" hidden="1" customHeight="1" thickBot="1">
      <c r="A61" s="282"/>
      <c r="B61" s="256"/>
      <c r="C61" s="255"/>
      <c r="D61" s="170"/>
    </row>
    <row r="62" spans="1:4" ht="31.2" customHeight="1">
      <c r="A62" s="538"/>
    </row>
    <row r="63" spans="1:4" ht="31.2" customHeight="1">
      <c r="A63" s="539" t="s">
        <v>259</v>
      </c>
    </row>
    <row r="64" spans="1:4" ht="31.2" customHeight="1">
      <c r="A64" s="540" t="s">
        <v>260</v>
      </c>
    </row>
  </sheetData>
  <mergeCells count="19">
    <mergeCell ref="D23:D25"/>
    <mergeCell ref="C59:C60"/>
    <mergeCell ref="C56:C57"/>
    <mergeCell ref="C26:C28"/>
    <mergeCell ref="C35:C37"/>
    <mergeCell ref="C53:C54"/>
    <mergeCell ref="C47:C48"/>
    <mergeCell ref="C44:C45"/>
    <mergeCell ref="C50:C51"/>
    <mergeCell ref="C38:C39"/>
    <mergeCell ref="C41:C42"/>
    <mergeCell ref="C29:C30"/>
    <mergeCell ref="C23:C25"/>
    <mergeCell ref="B26:B28"/>
    <mergeCell ref="B29:B30"/>
    <mergeCell ref="D29:D30"/>
    <mergeCell ref="D32:D33"/>
    <mergeCell ref="C32:C33"/>
    <mergeCell ref="B32:B33"/>
  </mergeCells>
  <phoneticPr fontId="15"/>
  <hyperlinks>
    <hyperlink ref="A4" r:id="rId1" xr:uid="{D0F7CCF7-0167-462E-8967-7B30DD8BF9AB}"/>
    <hyperlink ref="A7" r:id="rId2" xr:uid="{DAB15A5B-6637-4713-9DD6-FF854E5919DA}"/>
    <hyperlink ref="A13" r:id="rId3" xr:uid="{F472661F-570B-45D1-B3CB-F87404D3F163}"/>
    <hyperlink ref="A64" r:id="rId4" xr:uid="{86A4B1F7-D48D-4D2F-A37F-38B8392EB19D}"/>
    <hyperlink ref="A16" r:id="rId5" xr:uid="{6A4BA4A7-F486-4D34-B6DF-94EAE62564B4}"/>
    <hyperlink ref="A19" r:id="rId6" xr:uid="{26EF0F28-E581-4729-90A8-8D07F0F93415}"/>
    <hyperlink ref="A22" r:id="rId7" xr:uid="{6EBD6677-2E9B-4D28-8CFA-33133BA45F48}"/>
    <hyperlink ref="A25" r:id="rId8" xr:uid="{4CFF319F-32D0-4579-8E1C-2635AFFF7F8B}"/>
    <hyperlink ref="A28" r:id="rId9" xr:uid="{02D7C7D4-98C5-488E-BA93-92FFE3A43F0F}"/>
    <hyperlink ref="A31" r:id="rId10" xr:uid="{BC80EC08-84E2-4219-BACF-0B855CB1EE44}"/>
    <hyperlink ref="A34" r:id="rId11" xr:uid="{77310CA0-840E-4DDE-9592-4027D983FFC5}"/>
    <hyperlink ref="A37" r:id="rId12" xr:uid="{DCAC4BBA-0302-4826-8E65-1FC93FC0E805}"/>
  </hyperlinks>
  <pageMargins left="0" right="0" top="0.19685039370078741" bottom="0.39370078740157483" header="0" footer="0.19685039370078741"/>
  <pageSetup paperSize="8" scale="21" orientation="portrait" horizontalDpi="300" verticalDpi="300" r:id="rId13"/>
  <headerFooter alignWithMargins="0"/>
  <rowBreaks count="3" manualBreakCount="3">
    <brk id="25" max="3" man="1"/>
    <brk id="31" max="3" man="1"/>
    <brk id="52"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37"/>
  <sheetViews>
    <sheetView defaultGridColor="0" view="pageBreakPreview" colorId="56" zoomScale="86" zoomScaleNormal="66" zoomScaleSheetLayoutView="86" workbookViewId="0">
      <selection activeCell="C28" sqref="C28"/>
    </sheetView>
  </sheetViews>
  <sheetFormatPr defaultColWidth="9" defaultRowHeight="40.200000000000003" customHeight="1"/>
  <cols>
    <col min="1" max="1" width="198.109375" style="166" customWidth="1"/>
    <col min="2" max="2" width="18" style="80" customWidth="1"/>
    <col min="3" max="3" width="20.109375" style="81" customWidth="1"/>
    <col min="4" max="16384" width="9" style="23"/>
  </cols>
  <sheetData>
    <row r="1" spans="1:23" ht="40.200000000000003" customHeight="1" thickBot="1">
      <c r="A1" s="335" t="s">
        <v>231</v>
      </c>
      <c r="B1" s="336" t="s">
        <v>141</v>
      </c>
      <c r="C1" s="337" t="s">
        <v>124</v>
      </c>
    </row>
    <row r="2" spans="1:23" ht="37.200000000000003" customHeight="1">
      <c r="A2" s="440" t="s">
        <v>263</v>
      </c>
      <c r="B2" s="239"/>
      <c r="C2" s="224"/>
    </row>
    <row r="3" spans="1:23" ht="252" customHeight="1">
      <c r="A3" s="281" t="s">
        <v>264</v>
      </c>
      <c r="B3" s="237" t="s">
        <v>420</v>
      </c>
      <c r="C3" s="225">
        <v>45629</v>
      </c>
    </row>
    <row r="4" spans="1:23" ht="31.95" customHeight="1" thickBot="1">
      <c r="A4" s="266" t="s">
        <v>265</v>
      </c>
      <c r="B4" s="237"/>
      <c r="C4" s="225"/>
    </row>
    <row r="5" spans="1:23" ht="55.2" customHeight="1" thickTop="1">
      <c r="A5" s="501" t="s">
        <v>387</v>
      </c>
      <c r="B5" s="169"/>
      <c r="C5" s="224"/>
    </row>
    <row r="6" spans="1:23" ht="307.2" customHeight="1">
      <c r="A6" s="519" t="s">
        <v>388</v>
      </c>
      <c r="B6" s="265" t="s">
        <v>421</v>
      </c>
      <c r="C6" s="225">
        <v>45633</v>
      </c>
    </row>
    <row r="7" spans="1:23" ht="35.4" customHeight="1" thickBot="1">
      <c r="A7" s="282" t="s">
        <v>422</v>
      </c>
      <c r="B7" s="256"/>
      <c r="C7" s="226"/>
      <c r="W7" s="23">
        <v>0</v>
      </c>
    </row>
    <row r="8" spans="1:23" ht="47.4" customHeight="1" thickTop="1">
      <c r="A8" s="227" t="s">
        <v>423</v>
      </c>
      <c r="B8" s="239"/>
      <c r="C8" s="224"/>
    </row>
    <row r="9" spans="1:23" ht="139.80000000000001" customHeight="1">
      <c r="A9" s="519" t="s">
        <v>431</v>
      </c>
      <c r="B9" s="238"/>
      <c r="C9" s="225">
        <v>45628</v>
      </c>
    </row>
    <row r="10" spans="1:23" ht="43.2" customHeight="1" thickBot="1">
      <c r="A10" s="282" t="s">
        <v>430</v>
      </c>
      <c r="B10" s="240"/>
      <c r="C10" s="226"/>
    </row>
    <row r="11" spans="1:23" ht="50.4" customHeight="1" thickTop="1">
      <c r="A11" s="271" t="s">
        <v>424</v>
      </c>
      <c r="B11" s="239"/>
      <c r="C11" s="224"/>
    </row>
    <row r="12" spans="1:23" ht="208.2" customHeight="1">
      <c r="A12" s="519" t="s">
        <v>433</v>
      </c>
      <c r="B12" s="237" t="s">
        <v>434</v>
      </c>
      <c r="C12" s="225">
        <v>45629</v>
      </c>
    </row>
    <row r="13" spans="1:23" ht="32.4" customHeight="1" thickBot="1">
      <c r="A13" s="250" t="s">
        <v>432</v>
      </c>
      <c r="B13" s="238"/>
      <c r="C13" s="225"/>
    </row>
    <row r="14" spans="1:23" ht="40.200000000000003" customHeight="1">
      <c r="A14" s="271" t="s">
        <v>425</v>
      </c>
      <c r="B14" s="239"/>
      <c r="C14" s="224"/>
    </row>
    <row r="15" spans="1:23" ht="213.6" customHeight="1">
      <c r="A15" s="519" t="s">
        <v>436</v>
      </c>
      <c r="B15" s="238" t="s">
        <v>437</v>
      </c>
      <c r="C15" s="225">
        <v>45629</v>
      </c>
    </row>
    <row r="16" spans="1:23" ht="40.200000000000003" customHeight="1" thickBot="1">
      <c r="A16" s="250" t="s">
        <v>435</v>
      </c>
      <c r="B16" s="238"/>
      <c r="C16" s="225"/>
    </row>
    <row r="17" spans="1:3" ht="40.950000000000003" customHeight="1">
      <c r="A17" s="271" t="s">
        <v>426</v>
      </c>
      <c r="B17" s="239"/>
      <c r="C17" s="224"/>
    </row>
    <row r="18" spans="1:3" ht="189.6" customHeight="1">
      <c r="A18" s="519" t="s">
        <v>439</v>
      </c>
      <c r="B18" s="237" t="s">
        <v>437</v>
      </c>
      <c r="C18" s="225">
        <v>45629</v>
      </c>
    </row>
    <row r="19" spans="1:3" ht="32.4" customHeight="1" thickBot="1">
      <c r="A19" s="250" t="s">
        <v>438</v>
      </c>
      <c r="B19" s="238"/>
      <c r="C19" s="225"/>
    </row>
    <row r="20" spans="1:3" ht="40.200000000000003" customHeight="1">
      <c r="A20" s="516" t="s">
        <v>427</v>
      </c>
      <c r="B20" s="239"/>
      <c r="C20" s="224"/>
    </row>
    <row r="21" spans="1:3" ht="256.2" customHeight="1">
      <c r="A21" s="519" t="s">
        <v>441</v>
      </c>
      <c r="B21" s="238" t="s">
        <v>437</v>
      </c>
      <c r="C21" s="225">
        <v>45631</v>
      </c>
    </row>
    <row r="22" spans="1:3" ht="35.4" customHeight="1" thickBot="1">
      <c r="A22" s="250" t="s">
        <v>440</v>
      </c>
      <c r="B22" s="238"/>
      <c r="C22" s="225"/>
    </row>
    <row r="23" spans="1:3" ht="40.200000000000003" customHeight="1">
      <c r="A23" s="271" t="s">
        <v>428</v>
      </c>
      <c r="B23" s="239"/>
      <c r="C23" s="224"/>
    </row>
    <row r="24" spans="1:3" ht="138" customHeight="1">
      <c r="A24" s="231" t="s">
        <v>443</v>
      </c>
      <c r="B24" s="238" t="s">
        <v>434</v>
      </c>
      <c r="C24" s="225">
        <v>45630</v>
      </c>
    </row>
    <row r="25" spans="1:3" ht="40.200000000000003" customHeight="1" thickBot="1">
      <c r="A25" s="250" t="s">
        <v>442</v>
      </c>
      <c r="B25" s="238"/>
      <c r="C25" s="225"/>
    </row>
    <row r="26" spans="1:3" ht="40.200000000000003" customHeight="1">
      <c r="A26" s="271" t="s">
        <v>429</v>
      </c>
      <c r="B26" s="239"/>
      <c r="C26" s="224"/>
    </row>
    <row r="27" spans="1:3" ht="117.6" customHeight="1">
      <c r="A27" s="231" t="s">
        <v>445</v>
      </c>
      <c r="B27" s="238" t="s">
        <v>434</v>
      </c>
      <c r="C27" s="225">
        <v>45632</v>
      </c>
    </row>
    <row r="28" spans="1:3" ht="40.200000000000003" customHeight="1">
      <c r="A28" s="266" t="s">
        <v>444</v>
      </c>
      <c r="B28" s="238"/>
      <c r="C28" s="225"/>
    </row>
    <row r="29" spans="1:3" ht="40.200000000000003" hidden="1" customHeight="1">
      <c r="A29" s="521"/>
      <c r="B29" s="510"/>
      <c r="C29" s="511"/>
    </row>
    <row r="30" spans="1:3" ht="84" hidden="1" customHeight="1">
      <c r="A30" s="520"/>
      <c r="B30" s="528"/>
      <c r="C30" s="513"/>
    </row>
    <row r="31" spans="1:3" ht="40.200000000000003" hidden="1" customHeight="1">
      <c r="A31" s="546"/>
      <c r="B31" s="528"/>
      <c r="C31" s="513"/>
    </row>
    <row r="32" spans="1:3" ht="40.200000000000003" hidden="1" customHeight="1">
      <c r="A32" s="522"/>
      <c r="B32" s="529"/>
      <c r="C32" s="511"/>
    </row>
    <row r="33" spans="1:3" ht="167.4" hidden="1" customHeight="1">
      <c r="A33" s="520"/>
      <c r="B33" s="528"/>
      <c r="C33" s="513"/>
    </row>
    <row r="34" spans="1:3" ht="40.200000000000003" hidden="1" customHeight="1" thickBot="1">
      <c r="A34" s="517"/>
      <c r="B34" s="514"/>
      <c r="C34" s="515"/>
    </row>
    <row r="35" spans="1:3" ht="40.200000000000003" hidden="1" customHeight="1">
      <c r="A35" s="509"/>
      <c r="B35" s="512"/>
      <c r="C35" s="513"/>
    </row>
    <row r="36" spans="1:3" ht="257.39999999999998" hidden="1" customHeight="1">
      <c r="A36" s="520"/>
      <c r="B36" s="512"/>
      <c r="C36" s="513"/>
    </row>
    <row r="37" spans="1:3" ht="40.200000000000003" hidden="1" customHeight="1" thickBot="1">
      <c r="A37" s="518"/>
      <c r="B37" s="514"/>
      <c r="C37" s="515"/>
    </row>
  </sheetData>
  <phoneticPr fontId="83"/>
  <hyperlinks>
    <hyperlink ref="A4" r:id="rId1" xr:uid="{759F85E3-122B-419A-BB07-D5546FCE580A}"/>
    <hyperlink ref="A7" r:id="rId2" xr:uid="{87BF5415-E649-4E3F-8730-A65A7FD65CB4}"/>
    <hyperlink ref="A10" r:id="rId3" xr:uid="{AE5209FE-C5F4-4144-8650-F7654F5ED907}"/>
    <hyperlink ref="A13" r:id="rId4" xr:uid="{0595CAB8-D58F-445A-9B76-5F56433DB335}"/>
    <hyperlink ref="A16" r:id="rId5" xr:uid="{8671410D-B564-4503-ADE6-F52DB855B4F9}"/>
    <hyperlink ref="A19" r:id="rId6" xr:uid="{94799C30-DC72-4056-A194-8CFE89600B5E}"/>
    <hyperlink ref="A22" r:id="rId7" xr:uid="{BD7932A7-235D-4DD4-835A-C05080D49A25}"/>
    <hyperlink ref="A25" r:id="rId8" xr:uid="{12431DA3-6AF5-4C2D-85A8-BDC84DF72E26}"/>
    <hyperlink ref="A28" r:id="rId9" xr:uid="{E2A2711B-1A14-4C75-937D-44FC6AFC5FA6}"/>
  </hyperlinks>
  <pageMargins left="0.74803149606299213" right="0.74803149606299213" top="0.98425196850393704" bottom="0.98425196850393704" header="0.51181102362204722" footer="0.51181102362204722"/>
  <pageSetup paperSize="9" scale="15" fitToHeight="3" orientation="portrait" r:id="rId10"/>
  <headerFooter alignWithMargins="0"/>
  <rowBreaks count="1" manualBreakCount="1">
    <brk id="8" max="2" man="1"/>
  </rowBreaks>
  <colBreaks count="1" manualBreakCount="1">
    <brk id="1" max="42"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topLeftCell="A23" zoomScale="89" zoomScaleNormal="89" zoomScaleSheetLayoutView="100" workbookViewId="0">
      <selection activeCell="AE34" sqref="AE34"/>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31" ht="15" customHeight="1">
      <c r="A1" s="685" t="s">
        <v>195</v>
      </c>
      <c r="B1" s="686"/>
      <c r="C1" s="686"/>
      <c r="D1" s="686"/>
      <c r="E1" s="686"/>
      <c r="F1" s="686"/>
      <c r="G1" s="686"/>
      <c r="H1" s="686"/>
      <c r="I1" s="686"/>
      <c r="J1" s="686"/>
      <c r="K1" s="686"/>
      <c r="L1" s="686"/>
      <c r="M1" s="686"/>
      <c r="N1" s="687"/>
      <c r="P1" s="685" t="s">
        <v>142</v>
      </c>
      <c r="Q1" s="686"/>
      <c r="R1" s="686"/>
      <c r="S1" s="686"/>
      <c r="T1" s="686"/>
      <c r="U1" s="686"/>
      <c r="V1" s="686"/>
      <c r="W1" s="686"/>
      <c r="X1" s="686"/>
      <c r="Y1" s="686"/>
      <c r="Z1" s="686"/>
      <c r="AA1" s="686"/>
      <c r="AB1" s="686"/>
      <c r="AC1" s="687"/>
    </row>
    <row r="2" spans="1:31" ht="18" customHeight="1" thickBot="1">
      <c r="A2" s="688" t="s">
        <v>143</v>
      </c>
      <c r="B2" s="689"/>
      <c r="C2" s="689"/>
      <c r="D2" s="689"/>
      <c r="E2" s="689"/>
      <c r="F2" s="689"/>
      <c r="G2" s="689"/>
      <c r="H2" s="689"/>
      <c r="I2" s="689"/>
      <c r="J2" s="689"/>
      <c r="K2" s="689"/>
      <c r="L2" s="689"/>
      <c r="M2" s="689"/>
      <c r="N2" s="690"/>
      <c r="P2" s="691" t="s">
        <v>144</v>
      </c>
      <c r="Q2" s="689"/>
      <c r="R2" s="689"/>
      <c r="S2" s="689"/>
      <c r="T2" s="689"/>
      <c r="U2" s="689"/>
      <c r="V2" s="689"/>
      <c r="W2" s="689"/>
      <c r="X2" s="689"/>
      <c r="Y2" s="689"/>
      <c r="Z2" s="689"/>
      <c r="AA2" s="689"/>
      <c r="AB2" s="689"/>
      <c r="AC2" s="692"/>
    </row>
    <row r="3" spans="1:31" ht="13.8" thickBot="1">
      <c r="A3" s="338" t="s">
        <v>143</v>
      </c>
      <c r="B3" s="339" t="s">
        <v>145</v>
      </c>
      <c r="C3" s="339" t="s">
        <v>146</v>
      </c>
      <c r="D3" s="339" t="s">
        <v>147</v>
      </c>
      <c r="E3" s="339" t="s">
        <v>148</v>
      </c>
      <c r="F3" s="339" t="s">
        <v>149</v>
      </c>
      <c r="G3" s="339" t="s">
        <v>150</v>
      </c>
      <c r="H3" s="339" t="s">
        <v>151</v>
      </c>
      <c r="I3" s="339" t="s">
        <v>152</v>
      </c>
      <c r="J3" s="339" t="s">
        <v>152</v>
      </c>
      <c r="K3" s="339" t="s">
        <v>153</v>
      </c>
      <c r="L3" s="340" t="s">
        <v>155</v>
      </c>
      <c r="M3" s="341" t="s">
        <v>156</v>
      </c>
      <c r="N3" s="342" t="s">
        <v>157</v>
      </c>
      <c r="P3" s="339"/>
      <c r="Q3" s="339" t="s">
        <v>145</v>
      </c>
      <c r="R3" s="339" t="s">
        <v>146</v>
      </c>
      <c r="S3" s="339" t="s">
        <v>147</v>
      </c>
      <c r="T3" s="339" t="s">
        <v>148</v>
      </c>
      <c r="U3" s="339" t="s">
        <v>149</v>
      </c>
      <c r="V3" s="339" t="s">
        <v>150</v>
      </c>
      <c r="W3" s="339" t="s">
        <v>151</v>
      </c>
      <c r="X3" s="339" t="s">
        <v>152</v>
      </c>
      <c r="Y3" s="339" t="s">
        <v>153</v>
      </c>
      <c r="Z3" s="339" t="s">
        <v>154</v>
      </c>
      <c r="AA3" s="340" t="s">
        <v>155</v>
      </c>
      <c r="AB3" s="341" t="s">
        <v>156</v>
      </c>
      <c r="AC3" s="343" t="s">
        <v>158</v>
      </c>
    </row>
    <row r="4" spans="1:31" ht="13.8" thickBot="1">
      <c r="A4" s="188" t="s">
        <v>143</v>
      </c>
      <c r="B4" s="189">
        <f t="shared" ref="B4:M4" si="0">AVERAGE(B8:B19)</f>
        <v>68.083333333333329</v>
      </c>
      <c r="C4" s="189">
        <f t="shared" si="0"/>
        <v>56.083333333333336</v>
      </c>
      <c r="D4" s="189">
        <f t="shared" si="0"/>
        <v>67.333333333333329</v>
      </c>
      <c r="E4" s="189">
        <f t="shared" si="0"/>
        <v>103.25</v>
      </c>
      <c r="F4" s="189">
        <f t="shared" si="0"/>
        <v>188.08333333333334</v>
      </c>
      <c r="G4" s="189">
        <f t="shared" si="0"/>
        <v>415.33333333333331</v>
      </c>
      <c r="H4" s="189">
        <f t="shared" ref="H4:I4" si="1">AVERAGE(H8:H19)</f>
        <v>607.08333333333337</v>
      </c>
      <c r="I4" s="189">
        <f t="shared" si="1"/>
        <v>866.25</v>
      </c>
      <c r="J4" s="189">
        <f t="shared" ref="J4:K4" si="2">AVERAGE(J8:J19)</f>
        <v>555.5</v>
      </c>
      <c r="K4" s="189">
        <f t="shared" si="2"/>
        <v>365.91666666666669</v>
      </c>
      <c r="L4" s="189">
        <f t="shared" ref="L4" si="3">AVERAGE(L8:L19)</f>
        <v>224.41666666666666</v>
      </c>
      <c r="M4" s="189">
        <f t="shared" si="0"/>
        <v>136.41666666666666</v>
      </c>
      <c r="N4" s="189">
        <f>AVERAGE(N8:N19)</f>
        <v>3653.75</v>
      </c>
      <c r="O4" s="4"/>
      <c r="P4" s="190" t="str">
        <f>+A4</f>
        <v xml:space="preserve"> </v>
      </c>
      <c r="Q4" s="189">
        <f t="shared" ref="Q4:AC4" si="4">AVERAGE(Q8:Q19)</f>
        <v>8.1666666666666661</v>
      </c>
      <c r="R4" s="189">
        <f t="shared" si="4"/>
        <v>8.75</v>
      </c>
      <c r="S4" s="189">
        <f t="shared" si="4"/>
        <v>13.25</v>
      </c>
      <c r="T4" s="189">
        <f t="shared" ref="T4:Y4" si="5">AVERAGE(T8:T19)</f>
        <v>6.5</v>
      </c>
      <c r="U4" s="189">
        <f t="shared" si="5"/>
        <v>9.1666666666666661</v>
      </c>
      <c r="V4" s="189">
        <f t="shared" si="5"/>
        <v>8.9166666666666661</v>
      </c>
      <c r="W4" s="189">
        <f t="shared" si="5"/>
        <v>8.0833333333333339</v>
      </c>
      <c r="X4" s="189">
        <f t="shared" si="5"/>
        <v>10.833333333333334</v>
      </c>
      <c r="Y4" s="189">
        <f t="shared" si="5"/>
        <v>9.1666666666666661</v>
      </c>
      <c r="Z4" s="189">
        <f t="shared" ref="Z4" si="6">AVERAGE(Z8:Z19)</f>
        <v>18.75</v>
      </c>
      <c r="AA4" s="189">
        <f t="shared" ref="AA4" si="7">AVERAGE(AA8:AA19)</f>
        <v>11.25</v>
      </c>
      <c r="AB4" s="189">
        <f t="shared" si="4"/>
        <v>11.583333333333334</v>
      </c>
      <c r="AC4" s="189">
        <f t="shared" si="4"/>
        <v>124.41666666666667</v>
      </c>
    </row>
    <row r="5" spans="1:31" ht="19.95" customHeight="1" thickBot="1">
      <c r="A5" s="151" t="s">
        <v>143</v>
      </c>
      <c r="B5" s="151" t="s">
        <v>143</v>
      </c>
      <c r="C5" s="151" t="s">
        <v>143</v>
      </c>
      <c r="D5" s="151" t="s">
        <v>143</v>
      </c>
      <c r="E5" s="151" t="s">
        <v>143</v>
      </c>
      <c r="F5" s="151" t="s">
        <v>143</v>
      </c>
      <c r="G5" s="151" t="s">
        <v>143</v>
      </c>
      <c r="H5" s="151" t="s">
        <v>143</v>
      </c>
      <c r="I5" s="151" t="s">
        <v>143</v>
      </c>
      <c r="J5" s="151" t="s" ph="1">
        <v>199</v>
      </c>
      <c r="K5" s="151" t="s" ph="1">
        <v>199</v>
      </c>
      <c r="L5" s="344" t="s">
        <v>159</v>
      </c>
      <c r="M5" s="151"/>
      <c r="N5" s="138"/>
      <c r="O5" s="64"/>
      <c r="P5" s="345"/>
      <c r="Q5" s="345"/>
      <c r="R5" s="345"/>
      <c r="S5" s="345"/>
      <c r="T5" s="345"/>
      <c r="U5" s="345"/>
      <c r="V5" s="345"/>
      <c r="W5" s="345"/>
      <c r="X5" s="345"/>
      <c r="Y5" s="345"/>
      <c r="Z5" s="345"/>
      <c r="AA5" s="344" t="s">
        <v>159</v>
      </c>
      <c r="AB5" s="151"/>
      <c r="AC5" s="138"/>
      <c r="AE5" s="1" t="s">
        <v>192</v>
      </c>
    </row>
    <row r="6" spans="1:31" ht="19.95" customHeight="1" thickBot="1">
      <c r="A6" s="151" t="s">
        <v>143</v>
      </c>
      <c r="B6" s="151" t="s">
        <v>143</v>
      </c>
      <c r="C6" s="151" t="s">
        <v>143</v>
      </c>
      <c r="D6" s="151" t="s">
        <v>143</v>
      </c>
      <c r="E6" s="151" t="s">
        <v>143</v>
      </c>
      <c r="F6" s="247" t="s">
        <v>143</v>
      </c>
      <c r="G6" s="247" t="s">
        <v>143</v>
      </c>
      <c r="H6" s="247" t="s">
        <v>143</v>
      </c>
      <c r="I6" s="247" t="s">
        <v>143</v>
      </c>
      <c r="J6" s="247" t="s">
        <v>143</v>
      </c>
      <c r="K6" s="247" t="s">
        <v>143</v>
      </c>
      <c r="L6" s="344">
        <v>54</v>
      </c>
      <c r="M6" s="151"/>
      <c r="N6" s="183"/>
      <c r="O6" s="64"/>
      <c r="P6" s="346"/>
      <c r="Q6" s="346"/>
      <c r="R6" s="346"/>
      <c r="S6" s="346"/>
      <c r="T6" s="346"/>
      <c r="U6" s="346"/>
      <c r="V6" s="346"/>
      <c r="W6" s="346"/>
      <c r="X6" s="346"/>
      <c r="Y6" s="346"/>
      <c r="Z6" s="346"/>
      <c r="AA6" s="344">
        <v>0</v>
      </c>
      <c r="AB6" s="151"/>
      <c r="AC6" s="183"/>
    </row>
    <row r="7" spans="1:31" ht="19.95" customHeight="1" thickBot="1">
      <c r="A7" s="350" t="s">
        <v>194</v>
      </c>
      <c r="B7" s="456">
        <v>103</v>
      </c>
      <c r="C7" s="248">
        <v>102</v>
      </c>
      <c r="D7" s="248">
        <v>114</v>
      </c>
      <c r="E7" s="248">
        <v>122</v>
      </c>
      <c r="F7" s="445">
        <v>257</v>
      </c>
      <c r="G7" s="445">
        <v>307</v>
      </c>
      <c r="H7" s="445">
        <v>517</v>
      </c>
      <c r="I7" s="446">
        <v>708</v>
      </c>
      <c r="J7" s="447">
        <v>540</v>
      </c>
      <c r="K7" s="454">
        <v>531</v>
      </c>
      <c r="L7" s="447">
        <v>274</v>
      </c>
      <c r="M7" s="245"/>
      <c r="N7" s="457">
        <f>SUM(B7:M7)</f>
        <v>3575</v>
      </c>
      <c r="O7" s="64"/>
      <c r="P7" s="347" t="s">
        <v>160</v>
      </c>
      <c r="Q7" s="348">
        <v>4</v>
      </c>
      <c r="R7" s="347">
        <v>4</v>
      </c>
      <c r="S7" s="347">
        <v>4</v>
      </c>
      <c r="T7" s="349">
        <v>8</v>
      </c>
      <c r="U7" s="347">
        <v>1</v>
      </c>
      <c r="V7" s="347">
        <v>2</v>
      </c>
      <c r="W7" s="347">
        <v>6</v>
      </c>
      <c r="X7" s="429">
        <v>21</v>
      </c>
      <c r="Y7" s="438">
        <v>12</v>
      </c>
      <c r="Z7" s="347">
        <v>8</v>
      </c>
      <c r="AA7" s="347">
        <v>0</v>
      </c>
      <c r="AB7" s="151"/>
      <c r="AC7" s="457">
        <f>SUM(Q7:AB7)</f>
        <v>70</v>
      </c>
    </row>
    <row r="8" spans="1:31" ht="18" customHeight="1" thickBot="1">
      <c r="A8" s="350" t="s">
        <v>161</v>
      </c>
      <c r="B8" s="351">
        <v>82</v>
      </c>
      <c r="C8" s="352">
        <v>62</v>
      </c>
      <c r="D8" s="352">
        <v>99</v>
      </c>
      <c r="E8" s="352">
        <v>112</v>
      </c>
      <c r="F8" s="442">
        <v>224</v>
      </c>
      <c r="G8" s="442">
        <v>526</v>
      </c>
      <c r="H8" s="442">
        <v>521</v>
      </c>
      <c r="I8" s="443">
        <v>768</v>
      </c>
      <c r="J8" s="444">
        <v>454</v>
      </c>
      <c r="K8" s="444">
        <v>390</v>
      </c>
      <c r="L8" s="444">
        <v>416</v>
      </c>
      <c r="M8" s="353">
        <v>154</v>
      </c>
      <c r="N8" s="354">
        <f>SUM(B8:M8)</f>
        <v>3808</v>
      </c>
      <c r="O8" s="4"/>
      <c r="P8" s="246" t="s">
        <v>161</v>
      </c>
      <c r="Q8" s="355">
        <v>1</v>
      </c>
      <c r="R8" s="356">
        <v>1</v>
      </c>
      <c r="S8" s="356">
        <v>4</v>
      </c>
      <c r="T8" s="356">
        <v>2</v>
      </c>
      <c r="U8" s="356">
        <v>2</v>
      </c>
      <c r="V8" s="352">
        <v>7</v>
      </c>
      <c r="W8" s="352">
        <v>7</v>
      </c>
      <c r="X8" s="352">
        <v>3</v>
      </c>
      <c r="Y8" s="352">
        <v>1</v>
      </c>
      <c r="Z8" s="357">
        <v>7</v>
      </c>
      <c r="AA8" s="357">
        <v>7</v>
      </c>
      <c r="AB8" s="358">
        <v>5</v>
      </c>
      <c r="AC8" s="359">
        <f>SUM(Q8:AB8)</f>
        <v>47</v>
      </c>
    </row>
    <row r="9" spans="1:31" ht="18" customHeight="1" thickBot="1">
      <c r="A9" s="360" t="s">
        <v>162</v>
      </c>
      <c r="B9" s="184">
        <v>81</v>
      </c>
      <c r="C9" s="185">
        <v>39</v>
      </c>
      <c r="D9" s="185">
        <v>72</v>
      </c>
      <c r="E9" s="186">
        <v>89</v>
      </c>
      <c r="F9" s="186">
        <v>258</v>
      </c>
      <c r="G9" s="186">
        <v>416</v>
      </c>
      <c r="H9" s="258">
        <v>554</v>
      </c>
      <c r="I9" s="258">
        <v>568</v>
      </c>
      <c r="J9" s="257">
        <v>578</v>
      </c>
      <c r="K9" s="186">
        <v>337</v>
      </c>
      <c r="L9" s="186">
        <v>169</v>
      </c>
      <c r="M9" s="186">
        <v>168</v>
      </c>
      <c r="N9" s="187">
        <f t="shared" ref="N9:N20" si="8">SUM(B9:M9)</f>
        <v>3329</v>
      </c>
      <c r="O9" s="66" t="s">
        <v>17</v>
      </c>
      <c r="P9" s="361" t="s">
        <v>162</v>
      </c>
      <c r="Q9" s="233">
        <v>0</v>
      </c>
      <c r="R9" s="234">
        <v>5</v>
      </c>
      <c r="S9" s="234">
        <v>4</v>
      </c>
      <c r="T9" s="234">
        <v>1</v>
      </c>
      <c r="U9" s="234">
        <v>1</v>
      </c>
      <c r="V9" s="234">
        <v>1</v>
      </c>
      <c r="W9" s="234">
        <v>1</v>
      </c>
      <c r="X9" s="234">
        <v>1</v>
      </c>
      <c r="Y9" s="233">
        <v>0</v>
      </c>
      <c r="Z9" s="233">
        <v>0</v>
      </c>
      <c r="AA9" s="233">
        <v>0</v>
      </c>
      <c r="AB9" s="233">
        <v>2</v>
      </c>
      <c r="AC9" s="228">
        <f t="shared" ref="AC9:AC20" si="9">SUM(Q9:AB9)</f>
        <v>16</v>
      </c>
    </row>
    <row r="10" spans="1:31" ht="18" customHeight="1" thickBot="1">
      <c r="A10" s="360" t="s">
        <v>163</v>
      </c>
      <c r="B10" s="158">
        <v>81</v>
      </c>
      <c r="C10" s="158">
        <v>48</v>
      </c>
      <c r="D10" s="159">
        <v>71</v>
      </c>
      <c r="E10" s="158">
        <v>128</v>
      </c>
      <c r="F10" s="158">
        <v>171</v>
      </c>
      <c r="G10" s="158">
        <v>350</v>
      </c>
      <c r="H10" s="259">
        <v>569</v>
      </c>
      <c r="I10" s="158">
        <v>553</v>
      </c>
      <c r="J10" s="158">
        <v>458</v>
      </c>
      <c r="K10" s="158">
        <v>306</v>
      </c>
      <c r="L10" s="158">
        <v>220</v>
      </c>
      <c r="M10" s="159">
        <v>229</v>
      </c>
      <c r="N10" s="177">
        <f t="shared" si="8"/>
        <v>3184</v>
      </c>
      <c r="O10" s="150"/>
      <c r="P10" s="361" t="s">
        <v>163</v>
      </c>
      <c r="Q10" s="362">
        <v>1</v>
      </c>
      <c r="R10" s="362">
        <v>2</v>
      </c>
      <c r="S10" s="362">
        <v>1</v>
      </c>
      <c r="T10" s="362">
        <v>0</v>
      </c>
      <c r="U10" s="362">
        <v>0</v>
      </c>
      <c r="V10" s="362">
        <v>0</v>
      </c>
      <c r="W10" s="362">
        <v>1</v>
      </c>
      <c r="X10" s="362">
        <v>1</v>
      </c>
      <c r="Y10" s="362">
        <v>0</v>
      </c>
      <c r="Z10" s="362">
        <v>1</v>
      </c>
      <c r="AA10" s="362">
        <v>0</v>
      </c>
      <c r="AB10" s="362">
        <v>0</v>
      </c>
      <c r="AC10" s="363">
        <f t="shared" si="9"/>
        <v>7</v>
      </c>
    </row>
    <row r="11" spans="1:31" ht="18" customHeight="1" thickBot="1">
      <c r="A11" s="364" t="s">
        <v>164</v>
      </c>
      <c r="B11" s="365">
        <v>112</v>
      </c>
      <c r="C11" s="365">
        <v>85</v>
      </c>
      <c r="D11" s="365">
        <v>60</v>
      </c>
      <c r="E11" s="365">
        <v>97</v>
      </c>
      <c r="F11" s="365">
        <v>95</v>
      </c>
      <c r="G11" s="365">
        <v>305</v>
      </c>
      <c r="H11" s="366">
        <v>544</v>
      </c>
      <c r="I11" s="365">
        <v>449</v>
      </c>
      <c r="J11" s="365">
        <v>475</v>
      </c>
      <c r="K11" s="365">
        <v>505</v>
      </c>
      <c r="L11" s="365">
        <v>219</v>
      </c>
      <c r="M11" s="367">
        <v>98</v>
      </c>
      <c r="N11" s="157">
        <f t="shared" si="8"/>
        <v>3044</v>
      </c>
      <c r="O11" s="66"/>
      <c r="P11" s="360" t="s">
        <v>164</v>
      </c>
      <c r="Q11" s="368">
        <v>16</v>
      </c>
      <c r="R11" s="368">
        <v>1</v>
      </c>
      <c r="S11" s="368">
        <v>19</v>
      </c>
      <c r="T11" s="368">
        <v>3</v>
      </c>
      <c r="U11" s="368">
        <v>13</v>
      </c>
      <c r="V11" s="368">
        <v>1</v>
      </c>
      <c r="W11" s="368">
        <v>2</v>
      </c>
      <c r="X11" s="368">
        <v>2</v>
      </c>
      <c r="Y11" s="368">
        <v>0</v>
      </c>
      <c r="Z11" s="369">
        <v>24</v>
      </c>
      <c r="AA11" s="368">
        <v>4</v>
      </c>
      <c r="AB11" s="368">
        <v>2</v>
      </c>
      <c r="AC11" s="370">
        <f t="shared" si="9"/>
        <v>87</v>
      </c>
    </row>
    <row r="12" spans="1:31" ht="18" customHeight="1" thickBot="1">
      <c r="A12" s="371" t="s">
        <v>165</v>
      </c>
      <c r="B12" s="139">
        <v>84</v>
      </c>
      <c r="C12" s="139">
        <v>100</v>
      </c>
      <c r="D12" s="140">
        <v>77</v>
      </c>
      <c r="E12" s="140">
        <v>80</v>
      </c>
      <c r="F12" s="78">
        <v>236</v>
      </c>
      <c r="G12" s="78">
        <v>438</v>
      </c>
      <c r="H12" s="79">
        <v>631</v>
      </c>
      <c r="I12" s="260">
        <v>752</v>
      </c>
      <c r="J12" s="77">
        <v>523</v>
      </c>
      <c r="K12" s="78">
        <v>427</v>
      </c>
      <c r="L12" s="77">
        <v>253</v>
      </c>
      <c r="M12" s="141">
        <v>136</v>
      </c>
      <c r="N12" s="372">
        <f t="shared" si="8"/>
        <v>3737</v>
      </c>
      <c r="O12" s="66"/>
      <c r="P12" s="373" t="s">
        <v>166</v>
      </c>
      <c r="Q12" s="374">
        <v>7</v>
      </c>
      <c r="R12" s="374">
        <v>7</v>
      </c>
      <c r="S12" s="375">
        <v>13</v>
      </c>
      <c r="T12" s="375">
        <v>3</v>
      </c>
      <c r="U12" s="375">
        <v>8</v>
      </c>
      <c r="V12" s="375">
        <v>11</v>
      </c>
      <c r="W12" s="374">
        <v>5</v>
      </c>
      <c r="X12" s="375">
        <v>11</v>
      </c>
      <c r="Y12" s="375">
        <v>9</v>
      </c>
      <c r="Z12" s="375">
        <v>9</v>
      </c>
      <c r="AA12" s="376">
        <v>20</v>
      </c>
      <c r="AB12" s="376">
        <v>37</v>
      </c>
      <c r="AC12" s="377">
        <f t="shared" si="9"/>
        <v>140</v>
      </c>
    </row>
    <row r="13" spans="1:31" ht="18" customHeight="1" thickBot="1">
      <c r="A13" s="371" t="s">
        <v>167</v>
      </c>
      <c r="B13" s="375">
        <v>41</v>
      </c>
      <c r="C13" s="375">
        <v>44</v>
      </c>
      <c r="D13" s="375">
        <v>67</v>
      </c>
      <c r="E13" s="375">
        <v>103</v>
      </c>
      <c r="F13" s="368">
        <v>311</v>
      </c>
      <c r="G13" s="375">
        <v>415</v>
      </c>
      <c r="H13" s="375">
        <v>539</v>
      </c>
      <c r="I13" s="369">
        <v>1165</v>
      </c>
      <c r="J13" s="375">
        <v>534</v>
      </c>
      <c r="K13" s="375">
        <v>297</v>
      </c>
      <c r="L13" s="374">
        <v>205</v>
      </c>
      <c r="M13" s="378">
        <v>92</v>
      </c>
      <c r="N13" s="379">
        <f t="shared" si="8"/>
        <v>3813</v>
      </c>
      <c r="O13" s="66"/>
      <c r="P13" s="380" t="s">
        <v>167</v>
      </c>
      <c r="Q13" s="375">
        <v>9</v>
      </c>
      <c r="R13" s="375">
        <v>22</v>
      </c>
      <c r="S13" s="374">
        <v>18</v>
      </c>
      <c r="T13" s="375">
        <v>9</v>
      </c>
      <c r="U13" s="381">
        <v>21</v>
      </c>
      <c r="V13" s="375">
        <v>14</v>
      </c>
      <c r="W13" s="375">
        <v>6</v>
      </c>
      <c r="X13" s="375">
        <v>13</v>
      </c>
      <c r="Y13" s="375">
        <v>7</v>
      </c>
      <c r="Z13" s="382">
        <v>81</v>
      </c>
      <c r="AA13" s="381">
        <v>31</v>
      </c>
      <c r="AB13" s="382">
        <v>37</v>
      </c>
      <c r="AC13" s="383">
        <f t="shared" si="9"/>
        <v>268</v>
      </c>
    </row>
    <row r="14" spans="1:31" ht="18" customHeight="1" thickBot="1">
      <c r="A14" s="371" t="s">
        <v>168</v>
      </c>
      <c r="B14" s="375">
        <v>57</v>
      </c>
      <c r="C14" s="374">
        <v>35</v>
      </c>
      <c r="D14" s="375">
        <v>95</v>
      </c>
      <c r="E14" s="374">
        <v>112</v>
      </c>
      <c r="F14" s="375">
        <v>131</v>
      </c>
      <c r="G14" s="384">
        <v>340</v>
      </c>
      <c r="H14" s="384">
        <v>483</v>
      </c>
      <c r="I14" s="385">
        <v>1339</v>
      </c>
      <c r="J14" s="384">
        <v>614</v>
      </c>
      <c r="K14" s="384">
        <v>349</v>
      </c>
      <c r="L14" s="384">
        <v>236</v>
      </c>
      <c r="M14" s="386">
        <v>68</v>
      </c>
      <c r="N14" s="372">
        <f t="shared" si="8"/>
        <v>3859</v>
      </c>
      <c r="O14" s="66"/>
      <c r="P14" s="380" t="s">
        <v>168</v>
      </c>
      <c r="Q14" s="375">
        <v>19</v>
      </c>
      <c r="R14" s="375">
        <v>12</v>
      </c>
      <c r="S14" s="375">
        <v>8</v>
      </c>
      <c r="T14" s="374">
        <v>12</v>
      </c>
      <c r="U14" s="375">
        <v>7</v>
      </c>
      <c r="V14" s="375">
        <v>15</v>
      </c>
      <c r="W14" s="384">
        <v>16</v>
      </c>
      <c r="X14" s="386">
        <v>12</v>
      </c>
      <c r="Y14" s="374">
        <v>16</v>
      </c>
      <c r="Z14" s="375">
        <v>6</v>
      </c>
      <c r="AA14" s="374">
        <v>12</v>
      </c>
      <c r="AB14" s="374">
        <v>6</v>
      </c>
      <c r="AC14" s="377">
        <f t="shared" si="9"/>
        <v>141</v>
      </c>
    </row>
    <row r="15" spans="1:31" ht="18" hidden="1" customHeight="1" thickBot="1">
      <c r="A15" s="371" t="s">
        <v>169</v>
      </c>
      <c r="B15" s="387">
        <v>68</v>
      </c>
      <c r="C15" s="375">
        <v>42</v>
      </c>
      <c r="D15" s="375">
        <v>44</v>
      </c>
      <c r="E15" s="374">
        <v>75</v>
      </c>
      <c r="F15" s="374">
        <v>135</v>
      </c>
      <c r="G15" s="374">
        <v>448</v>
      </c>
      <c r="H15" s="375">
        <v>507</v>
      </c>
      <c r="I15" s="375">
        <v>808</v>
      </c>
      <c r="J15" s="381">
        <v>795</v>
      </c>
      <c r="K15" s="374">
        <v>313</v>
      </c>
      <c r="L15" s="374">
        <v>246</v>
      </c>
      <c r="M15" s="374">
        <v>143</v>
      </c>
      <c r="N15" s="372">
        <f t="shared" si="8"/>
        <v>3624</v>
      </c>
      <c r="O15" s="66"/>
      <c r="P15" s="380" t="s">
        <v>169</v>
      </c>
      <c r="Q15" s="388">
        <v>9</v>
      </c>
      <c r="R15" s="375">
        <v>16</v>
      </c>
      <c r="S15" s="375">
        <v>12</v>
      </c>
      <c r="T15" s="374">
        <v>6</v>
      </c>
      <c r="U15" s="389">
        <v>7</v>
      </c>
      <c r="V15" s="389">
        <v>14</v>
      </c>
      <c r="W15" s="375">
        <v>9</v>
      </c>
      <c r="X15" s="375">
        <v>14</v>
      </c>
      <c r="Y15" s="375">
        <v>9</v>
      </c>
      <c r="Z15" s="375">
        <v>9</v>
      </c>
      <c r="AA15" s="389">
        <v>8</v>
      </c>
      <c r="AB15" s="389">
        <v>7</v>
      </c>
      <c r="AC15" s="377">
        <f t="shared" si="9"/>
        <v>120</v>
      </c>
    </row>
    <row r="16" spans="1:31" ht="18" hidden="1" customHeight="1" thickBot="1">
      <c r="A16" s="390" t="s">
        <v>170</v>
      </c>
      <c r="B16" s="391">
        <v>71</v>
      </c>
      <c r="C16" s="391">
        <v>97</v>
      </c>
      <c r="D16" s="391">
        <v>61</v>
      </c>
      <c r="E16" s="392">
        <v>105</v>
      </c>
      <c r="F16" s="392">
        <v>198</v>
      </c>
      <c r="G16" s="392">
        <v>442</v>
      </c>
      <c r="H16" s="393">
        <v>790</v>
      </c>
      <c r="I16" s="394">
        <v>674</v>
      </c>
      <c r="J16" s="394">
        <v>594</v>
      </c>
      <c r="K16" s="392">
        <v>275</v>
      </c>
      <c r="L16" s="392">
        <v>133</v>
      </c>
      <c r="M16" s="392">
        <v>108</v>
      </c>
      <c r="N16" s="372">
        <f t="shared" si="8"/>
        <v>3548</v>
      </c>
      <c r="O16" s="4"/>
      <c r="P16" s="152" t="s">
        <v>170</v>
      </c>
      <c r="Q16" s="391">
        <v>7</v>
      </c>
      <c r="R16" s="391">
        <v>13</v>
      </c>
      <c r="S16" s="391">
        <v>12</v>
      </c>
      <c r="T16" s="392">
        <v>11</v>
      </c>
      <c r="U16" s="392">
        <v>12</v>
      </c>
      <c r="V16" s="392">
        <v>15</v>
      </c>
      <c r="W16" s="392">
        <v>20</v>
      </c>
      <c r="X16" s="392">
        <v>15</v>
      </c>
      <c r="Y16" s="392">
        <v>15</v>
      </c>
      <c r="Z16" s="392">
        <v>20</v>
      </c>
      <c r="AA16" s="392">
        <v>9</v>
      </c>
      <c r="AB16" s="392">
        <v>7</v>
      </c>
      <c r="AC16" s="395">
        <f t="shared" si="9"/>
        <v>156</v>
      </c>
    </row>
    <row r="17" spans="1:30" ht="13.8" hidden="1" thickBot="1">
      <c r="A17" s="7" t="s">
        <v>171</v>
      </c>
      <c r="B17" s="388">
        <v>38</v>
      </c>
      <c r="C17" s="392">
        <v>19</v>
      </c>
      <c r="D17" s="392">
        <v>38</v>
      </c>
      <c r="E17" s="392">
        <v>203</v>
      </c>
      <c r="F17" s="392">
        <v>146</v>
      </c>
      <c r="G17" s="392">
        <v>439</v>
      </c>
      <c r="H17" s="393">
        <v>964</v>
      </c>
      <c r="I17" s="393">
        <v>1154</v>
      </c>
      <c r="J17" s="392">
        <v>423</v>
      </c>
      <c r="K17" s="392">
        <v>388</v>
      </c>
      <c r="L17" s="392">
        <v>176</v>
      </c>
      <c r="M17" s="392">
        <v>143</v>
      </c>
      <c r="N17" s="396">
        <f t="shared" si="8"/>
        <v>4131</v>
      </c>
      <c r="O17" s="4"/>
      <c r="P17" s="6" t="s">
        <v>171</v>
      </c>
      <c r="Q17" s="392">
        <v>7</v>
      </c>
      <c r="R17" s="392">
        <v>7</v>
      </c>
      <c r="S17" s="392">
        <v>8</v>
      </c>
      <c r="T17" s="392">
        <v>12</v>
      </c>
      <c r="U17" s="392">
        <v>9</v>
      </c>
      <c r="V17" s="392">
        <v>6</v>
      </c>
      <c r="W17" s="392">
        <v>11</v>
      </c>
      <c r="X17" s="392">
        <v>8</v>
      </c>
      <c r="Y17" s="392">
        <v>16</v>
      </c>
      <c r="Z17" s="392">
        <v>40</v>
      </c>
      <c r="AA17" s="392">
        <v>17</v>
      </c>
      <c r="AB17" s="392">
        <v>16</v>
      </c>
      <c r="AC17" s="392">
        <f t="shared" si="9"/>
        <v>157</v>
      </c>
    </row>
    <row r="18" spans="1:30" ht="13.8" hidden="1" thickBot="1">
      <c r="A18" s="142" t="s">
        <v>172</v>
      </c>
      <c r="B18" s="394">
        <v>49</v>
      </c>
      <c r="C18" s="394">
        <v>63</v>
      </c>
      <c r="D18" s="394">
        <v>50</v>
      </c>
      <c r="E18" s="394">
        <v>71</v>
      </c>
      <c r="F18" s="394">
        <v>144</v>
      </c>
      <c r="G18" s="394">
        <v>374</v>
      </c>
      <c r="H18" s="397">
        <v>729</v>
      </c>
      <c r="I18" s="397">
        <v>1097</v>
      </c>
      <c r="J18" s="397">
        <v>650</v>
      </c>
      <c r="K18" s="394">
        <v>397</v>
      </c>
      <c r="L18" s="394">
        <v>192</v>
      </c>
      <c r="M18" s="394">
        <v>217</v>
      </c>
      <c r="N18" s="396">
        <f t="shared" si="8"/>
        <v>4033</v>
      </c>
      <c r="O18" s="4"/>
      <c r="P18" s="8" t="s">
        <v>172</v>
      </c>
      <c r="Q18" s="394">
        <v>10</v>
      </c>
      <c r="R18" s="394">
        <v>6</v>
      </c>
      <c r="S18" s="394">
        <v>14</v>
      </c>
      <c r="T18" s="394">
        <v>10</v>
      </c>
      <c r="U18" s="394">
        <v>10</v>
      </c>
      <c r="V18" s="394">
        <v>19</v>
      </c>
      <c r="W18" s="394">
        <v>11</v>
      </c>
      <c r="X18" s="394">
        <v>20</v>
      </c>
      <c r="Y18" s="394">
        <v>15</v>
      </c>
      <c r="Z18" s="394">
        <v>8</v>
      </c>
      <c r="AA18" s="394">
        <v>11</v>
      </c>
      <c r="AB18" s="394">
        <v>8</v>
      </c>
      <c r="AC18" s="392">
        <f t="shared" si="9"/>
        <v>142</v>
      </c>
    </row>
    <row r="19" spans="1:30" ht="13.8" hidden="1" thickBot="1">
      <c r="A19" s="7" t="s">
        <v>173</v>
      </c>
      <c r="B19" s="394">
        <v>53</v>
      </c>
      <c r="C19" s="394">
        <v>39</v>
      </c>
      <c r="D19" s="394">
        <v>74</v>
      </c>
      <c r="E19" s="394">
        <v>64</v>
      </c>
      <c r="F19" s="394">
        <v>208</v>
      </c>
      <c r="G19" s="394">
        <v>491</v>
      </c>
      <c r="H19" s="394">
        <v>454</v>
      </c>
      <c r="I19" s="397">
        <v>1068</v>
      </c>
      <c r="J19" s="394">
        <v>568</v>
      </c>
      <c r="K19" s="394">
        <v>407</v>
      </c>
      <c r="L19" s="394">
        <v>228</v>
      </c>
      <c r="M19" s="394">
        <v>81</v>
      </c>
      <c r="N19" s="398">
        <f t="shared" si="8"/>
        <v>3735</v>
      </c>
      <c r="O19" s="4"/>
      <c r="P19" s="6" t="s">
        <v>173</v>
      </c>
      <c r="Q19" s="394">
        <v>12</v>
      </c>
      <c r="R19" s="394">
        <v>13</v>
      </c>
      <c r="S19" s="394">
        <v>46</v>
      </c>
      <c r="T19" s="394">
        <v>9</v>
      </c>
      <c r="U19" s="394">
        <v>20</v>
      </c>
      <c r="V19" s="394">
        <v>4</v>
      </c>
      <c r="W19" s="394">
        <v>8</v>
      </c>
      <c r="X19" s="394">
        <v>30</v>
      </c>
      <c r="Y19" s="394">
        <v>22</v>
      </c>
      <c r="Z19" s="394">
        <v>20</v>
      </c>
      <c r="AA19" s="394">
        <v>16</v>
      </c>
      <c r="AB19" s="394">
        <v>12</v>
      </c>
      <c r="AC19" s="399">
        <f t="shared" si="9"/>
        <v>212</v>
      </c>
    </row>
    <row r="20" spans="1:30" ht="13.8" hidden="1" thickBot="1">
      <c r="A20" s="7" t="s">
        <v>174</v>
      </c>
      <c r="B20" s="400">
        <v>67</v>
      </c>
      <c r="C20" s="400">
        <v>62</v>
      </c>
      <c r="D20" s="400">
        <v>57</v>
      </c>
      <c r="E20" s="400">
        <v>77</v>
      </c>
      <c r="F20" s="400">
        <v>473</v>
      </c>
      <c r="G20" s="400">
        <v>468</v>
      </c>
      <c r="H20" s="401">
        <v>659</v>
      </c>
      <c r="I20" s="400">
        <v>851</v>
      </c>
      <c r="J20" s="400">
        <v>542</v>
      </c>
      <c r="K20" s="400">
        <v>270</v>
      </c>
      <c r="L20" s="400">
        <v>208</v>
      </c>
      <c r="M20" s="400">
        <v>174</v>
      </c>
      <c r="N20" s="402">
        <f t="shared" si="8"/>
        <v>3908</v>
      </c>
      <c r="O20" s="4" t="s">
        <v>3</v>
      </c>
      <c r="P20" s="8" t="s">
        <v>174</v>
      </c>
      <c r="Q20" s="394">
        <v>6</v>
      </c>
      <c r="R20" s="394">
        <v>25</v>
      </c>
      <c r="S20" s="394">
        <v>29</v>
      </c>
      <c r="T20" s="394">
        <v>4</v>
      </c>
      <c r="U20" s="394">
        <v>17</v>
      </c>
      <c r="V20" s="394">
        <v>19</v>
      </c>
      <c r="W20" s="394">
        <v>14</v>
      </c>
      <c r="X20" s="394">
        <v>37</v>
      </c>
      <c r="Y20" s="403">
        <v>76</v>
      </c>
      <c r="Z20" s="394">
        <v>34</v>
      </c>
      <c r="AA20" s="394">
        <v>17</v>
      </c>
      <c r="AB20" s="394">
        <v>18</v>
      </c>
      <c r="AC20" s="399">
        <f t="shared" si="9"/>
        <v>296</v>
      </c>
    </row>
    <row r="21" spans="1:30">
      <c r="A21" s="9"/>
      <c r="B21" s="143"/>
      <c r="C21" s="143"/>
      <c r="D21" s="143"/>
      <c r="E21" s="143"/>
      <c r="F21" s="143"/>
      <c r="G21" s="143"/>
      <c r="H21" s="143"/>
      <c r="I21" s="143"/>
      <c r="J21" s="143"/>
      <c r="K21" s="143"/>
      <c r="L21" s="143"/>
      <c r="M21" s="143"/>
      <c r="N21" s="10"/>
      <c r="O21" s="4"/>
      <c r="P21" s="11"/>
      <c r="Q21" s="144"/>
      <c r="R21" s="144"/>
      <c r="S21" s="144"/>
      <c r="T21" s="144"/>
      <c r="U21" s="144"/>
      <c r="V21" s="144"/>
      <c r="W21" s="144"/>
      <c r="X21" s="144"/>
      <c r="Y21" s="144"/>
      <c r="Z21" s="144"/>
      <c r="AA21" s="144"/>
      <c r="AB21" s="144"/>
      <c r="AC21" s="143"/>
    </row>
    <row r="22" spans="1:30" ht="13.5" customHeight="1">
      <c r="A22" s="693" t="s">
        <v>312</v>
      </c>
      <c r="B22" s="694"/>
      <c r="C22" s="694"/>
      <c r="D22" s="694"/>
      <c r="E22" s="694"/>
      <c r="F22" s="694"/>
      <c r="G22" s="694"/>
      <c r="H22" s="694"/>
      <c r="I22" s="694"/>
      <c r="J22" s="694"/>
      <c r="K22" s="694"/>
      <c r="L22" s="694"/>
      <c r="M22" s="694"/>
      <c r="N22" s="695"/>
      <c r="O22" s="4"/>
      <c r="P22" s="693" t="str">
        <f>+A22</f>
        <v>※2024年 第48週（11/25～12/1） 現在</v>
      </c>
      <c r="Q22" s="694"/>
      <c r="R22" s="694"/>
      <c r="S22" s="694"/>
      <c r="T22" s="694"/>
      <c r="U22" s="694"/>
      <c r="V22" s="694"/>
      <c r="W22" s="694"/>
      <c r="X22" s="694"/>
      <c r="Y22" s="694"/>
      <c r="Z22" s="694"/>
      <c r="AA22" s="694"/>
      <c r="AB22" s="694"/>
      <c r="AC22" s="695"/>
    </row>
    <row r="23" spans="1:30" ht="13.8" thickBot="1">
      <c r="A23" s="174" t="s">
        <v>41</v>
      </c>
      <c r="B23" s="4"/>
      <c r="C23" s="4"/>
      <c r="D23" s="4"/>
      <c r="E23" s="4"/>
      <c r="F23" s="4"/>
      <c r="G23" s="4" t="s">
        <v>17</v>
      </c>
      <c r="H23" s="4"/>
      <c r="I23" s="4"/>
      <c r="J23" s="4"/>
      <c r="K23" s="4"/>
      <c r="L23" s="4"/>
      <c r="M23" s="4"/>
      <c r="N23" s="13"/>
      <c r="O23" s="4"/>
      <c r="P23" s="175"/>
      <c r="Q23" s="4"/>
      <c r="R23" s="4"/>
      <c r="S23" s="4"/>
      <c r="T23" s="4"/>
      <c r="U23" s="4"/>
      <c r="V23" s="4"/>
      <c r="W23" s="4"/>
      <c r="X23" s="4"/>
      <c r="Y23" s="4"/>
      <c r="Z23" s="4"/>
      <c r="AA23" s="4"/>
      <c r="AB23" s="4"/>
      <c r="AC23" s="15"/>
    </row>
    <row r="24" spans="1:30" ht="33" customHeight="1" thickBot="1">
      <c r="A24" s="698" t="s">
        <v>175</v>
      </c>
      <c r="B24" s="699"/>
      <c r="C24" s="700"/>
      <c r="D24" s="696" t="s">
        <v>214</v>
      </c>
      <c r="E24" s="697"/>
      <c r="F24" s="4"/>
      <c r="G24" s="4" t="s">
        <v>17</v>
      </c>
      <c r="H24" s="4"/>
      <c r="I24" s="4"/>
      <c r="J24" s="4"/>
      <c r="K24" s="4"/>
      <c r="L24" s="4"/>
      <c r="M24" s="4"/>
      <c r="N24" s="13"/>
      <c r="O24" s="66" t="s">
        <v>17</v>
      </c>
      <c r="P24" s="92"/>
      <c r="Q24" s="404" t="s">
        <v>176</v>
      </c>
      <c r="R24" s="682" t="s">
        <v>313</v>
      </c>
      <c r="S24" s="683"/>
      <c r="T24" s="684"/>
      <c r="U24" s="4"/>
      <c r="V24" s="4"/>
      <c r="W24" s="4"/>
      <c r="X24" s="4"/>
      <c r="Y24" s="4"/>
      <c r="Z24" s="4"/>
      <c r="AA24" s="4"/>
      <c r="AB24" s="4"/>
      <c r="AC24" s="15"/>
    </row>
    <row r="25" spans="1:30" ht="15" customHeight="1">
      <c r="A25" s="12" t="s">
        <v>213</v>
      </c>
      <c r="B25" s="4"/>
      <c r="C25" s="4"/>
      <c r="D25" s="4" t="s">
        <v>3</v>
      </c>
      <c r="E25" s="4"/>
      <c r="F25" s="4"/>
      <c r="G25" s="4"/>
      <c r="H25" s="4"/>
      <c r="I25" s="4"/>
      <c r="J25" s="4"/>
      <c r="K25" s="4"/>
      <c r="L25" s="4"/>
      <c r="M25" s="4"/>
      <c r="N25" s="13"/>
      <c r="O25" s="66" t="s">
        <v>17</v>
      </c>
      <c r="P25" s="91"/>
      <c r="Q25" s="4"/>
      <c r="R25" s="4"/>
      <c r="S25" s="4"/>
      <c r="T25" s="4"/>
      <c r="U25" s="4"/>
      <c r="V25" s="4"/>
      <c r="W25" s="4"/>
      <c r="X25" s="4"/>
      <c r="Y25" s="4"/>
      <c r="Z25" s="4"/>
      <c r="AA25" s="4"/>
      <c r="AB25" s="4"/>
      <c r="AC25" s="15"/>
    </row>
    <row r="26" spans="1:30" ht="9" customHeight="1">
      <c r="A26" s="12"/>
      <c r="B26" s="4"/>
      <c r="C26" s="4"/>
      <c r="D26" s="4"/>
      <c r="E26" s="4"/>
      <c r="F26" s="4"/>
      <c r="G26" s="4"/>
      <c r="H26" s="4"/>
      <c r="I26" s="4"/>
      <c r="J26" s="4"/>
      <c r="K26" s="4"/>
      <c r="L26" s="4"/>
      <c r="M26" s="4"/>
      <c r="N26" s="13"/>
      <c r="O26" s="66" t="s">
        <v>17</v>
      </c>
      <c r="P26" s="14"/>
      <c r="Q26" s="4"/>
      <c r="R26" s="4"/>
      <c r="S26" s="4"/>
      <c r="T26" s="4"/>
      <c r="U26" s="4"/>
      <c r="V26" s="4"/>
      <c r="W26" s="4"/>
      <c r="X26" s="4"/>
      <c r="Y26" s="4"/>
      <c r="Z26" s="4"/>
      <c r="AA26" s="4"/>
      <c r="AB26" s="4"/>
      <c r="AC26" s="15"/>
    </row>
    <row r="27" spans="1:30">
      <c r="A27" s="12"/>
      <c r="B27" s="4"/>
      <c r="C27" s="4"/>
      <c r="D27" s="4"/>
      <c r="E27" s="4"/>
      <c r="F27" s="4"/>
      <c r="G27" s="4"/>
      <c r="H27" s="4"/>
      <c r="I27" s="4"/>
      <c r="J27" s="4"/>
      <c r="K27" s="4"/>
      <c r="L27" s="4"/>
      <c r="M27" s="4"/>
      <c r="N27" s="13"/>
      <c r="O27" s="4" t="s">
        <v>17</v>
      </c>
      <c r="P27" s="5"/>
      <c r="AC27" s="16"/>
    </row>
    <row r="28" spans="1:30">
      <c r="A28" s="12"/>
      <c r="B28" s="4"/>
      <c r="C28" s="4"/>
      <c r="D28" s="4"/>
      <c r="E28" s="4"/>
      <c r="F28" s="4"/>
      <c r="G28" s="4"/>
      <c r="H28" s="4"/>
      <c r="I28" s="4"/>
      <c r="J28" s="4"/>
      <c r="K28" s="4"/>
      <c r="L28" s="4"/>
      <c r="M28" s="4"/>
      <c r="N28" s="13"/>
      <c r="O28" s="4" t="s">
        <v>17</v>
      </c>
      <c r="P28" s="5"/>
      <c r="AC28" s="16"/>
    </row>
    <row r="29" spans="1:30">
      <c r="A29" s="12"/>
      <c r="B29" s="4"/>
      <c r="C29" s="4"/>
      <c r="D29" s="4"/>
      <c r="E29" s="4"/>
      <c r="F29" s="4"/>
      <c r="G29" s="4"/>
      <c r="H29" s="4"/>
      <c r="I29" s="4"/>
      <c r="J29" s="4"/>
      <c r="K29" s="4"/>
      <c r="L29" s="4"/>
      <c r="M29" s="4"/>
      <c r="N29" s="13"/>
      <c r="O29" s="4" t="s">
        <v>17</v>
      </c>
      <c r="P29" s="5"/>
      <c r="AC29" s="16"/>
      <c r="AD29" s="99"/>
    </row>
    <row r="30" spans="1:30">
      <c r="A30" s="12"/>
      <c r="B30" s="4"/>
      <c r="C30" s="4"/>
      <c r="D30" s="4"/>
      <c r="E30" s="4"/>
      <c r="F30" s="4"/>
      <c r="G30" s="4"/>
      <c r="H30" s="4"/>
      <c r="I30" s="4"/>
      <c r="J30" s="4"/>
      <c r="K30" s="4"/>
      <c r="L30" s="4"/>
      <c r="M30" s="4"/>
      <c r="N30" s="13"/>
      <c r="O30" s="4"/>
      <c r="P30" s="5"/>
      <c r="AC30" s="16"/>
    </row>
    <row r="31" spans="1:30" ht="21.6">
      <c r="A31" s="192" t="s">
        <v>177</v>
      </c>
      <c r="B31" s="4"/>
      <c r="C31" s="4"/>
      <c r="D31" s="4"/>
      <c r="E31" s="4"/>
      <c r="F31" s="4"/>
      <c r="G31" s="4"/>
      <c r="H31" s="4"/>
      <c r="I31" s="4"/>
      <c r="J31" s="4"/>
      <c r="K31" s="4"/>
      <c r="L31" s="4"/>
      <c r="M31" s="4"/>
      <c r="N31" s="13"/>
      <c r="O31" s="4"/>
      <c r="P31" s="5"/>
      <c r="AC31" s="16"/>
    </row>
    <row r="32" spans="1:30" ht="13.8" thickBot="1">
      <c r="A32" s="17"/>
      <c r="B32" s="18"/>
      <c r="C32" s="18"/>
      <c r="D32" s="18"/>
      <c r="E32" s="18"/>
      <c r="F32" s="18"/>
      <c r="G32" s="18"/>
      <c r="H32" s="18"/>
      <c r="I32" s="18"/>
      <c r="J32" s="18"/>
      <c r="K32" s="18"/>
      <c r="L32" s="18"/>
      <c r="M32" s="18"/>
      <c r="N32" s="19"/>
      <c r="O32" s="4"/>
      <c r="P32" s="20"/>
      <c r="Q32" s="21"/>
      <c r="R32" s="21"/>
      <c r="S32" s="21"/>
      <c r="T32" s="21"/>
      <c r="U32" s="21"/>
      <c r="V32" s="21"/>
      <c r="W32" s="21"/>
      <c r="X32" s="21"/>
      <c r="Y32" s="21"/>
      <c r="Z32" s="21"/>
      <c r="AA32" s="21"/>
      <c r="AB32" s="21"/>
      <c r="AC32" s="22"/>
    </row>
    <row r="33" spans="1:29">
      <c r="A33" s="405"/>
      <c r="C33" s="4"/>
      <c r="D33" s="4"/>
      <c r="E33" s="4"/>
      <c r="F33" s="4"/>
      <c r="G33" s="4"/>
      <c r="H33" s="4"/>
      <c r="I33" s="4"/>
      <c r="J33" s="4"/>
      <c r="K33" s="4"/>
      <c r="L33" s="4"/>
      <c r="M33" s="4"/>
      <c r="N33" s="4"/>
      <c r="O33" s="4"/>
    </row>
    <row r="34" spans="1:29">
      <c r="O34" s="4"/>
    </row>
    <row r="35" spans="1:29">
      <c r="K35" s="145" t="s">
        <v>3</v>
      </c>
      <c r="O35" s="4"/>
    </row>
    <row r="36" spans="1:29">
      <c r="O36" s="4"/>
    </row>
    <row r="37" spans="1:29">
      <c r="O37" s="4"/>
    </row>
    <row r="38" spans="1:29">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c r="Q39" s="74" t="s">
        <v>178</v>
      </c>
      <c r="R39" s="74"/>
      <c r="S39" s="74"/>
      <c r="T39" s="74"/>
      <c r="U39" s="74"/>
      <c r="V39" s="74"/>
      <c r="W39" s="74"/>
      <c r="X39" s="74"/>
    </row>
    <row r="40" spans="1:29">
      <c r="Q40" s="74" t="s">
        <v>179</v>
      </c>
      <c r="R40" s="74"/>
      <c r="S40" s="74"/>
      <c r="T40" s="74"/>
      <c r="U40" s="74"/>
      <c r="V40" s="74"/>
      <c r="W40" s="74"/>
      <c r="X40" s="74"/>
    </row>
  </sheetData>
  <mergeCells count="9">
    <mergeCell ref="R24:T24"/>
    <mergeCell ref="A1:N1"/>
    <mergeCell ref="P1:AC1"/>
    <mergeCell ref="A2:N2"/>
    <mergeCell ref="P2:AC2"/>
    <mergeCell ref="A22:N22"/>
    <mergeCell ref="P22:AC22"/>
    <mergeCell ref="D24:E24"/>
    <mergeCell ref="A24:C24"/>
  </mergeCells>
  <phoneticPr fontId="83"/>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98" zoomScaleNormal="112" zoomScaleSheetLayoutView="98" workbookViewId="0">
      <selection activeCell="D1" sqref="D1"/>
    </sheetView>
  </sheetViews>
  <sheetFormatPr defaultColWidth="9" defaultRowHeight="13.2"/>
  <cols>
    <col min="1" max="1" width="5" style="1" customWidth="1"/>
    <col min="2" max="2" width="25.77734375" style="57" customWidth="1"/>
    <col min="3" max="3" width="71" style="1" customWidth="1"/>
    <col min="4" max="4" width="109.88671875" style="1" customWidth="1"/>
    <col min="5" max="5" width="3.88671875" style="1" customWidth="1"/>
    <col min="6" max="16384" width="9" style="1"/>
  </cols>
  <sheetData>
    <row r="1" spans="1:7" ht="18.75" customHeight="1">
      <c r="B1" s="57" t="s">
        <v>125</v>
      </c>
      <c r="D1" s="775" t="str">
        <f>+D23</f>
        <v>対前週
インフルエンザ 　　     　      -5%   減少
新型コロナウイルス          　23% 　増加</v>
      </c>
    </row>
    <row r="2" spans="1:7" ht="17.25" customHeight="1" thickBot="1">
      <c r="B2" t="s">
        <v>314</v>
      </c>
      <c r="D2" s="706"/>
      <c r="E2" s="707"/>
    </row>
    <row r="3" spans="1:7" ht="16.5" customHeight="1" thickBot="1">
      <c r="B3" s="324" t="s">
        <v>126</v>
      </c>
      <c r="C3" s="325" t="s">
        <v>127</v>
      </c>
      <c r="D3" s="82" t="s">
        <v>128</v>
      </c>
    </row>
    <row r="4" spans="1:7" ht="17.25" customHeight="1" thickBot="1">
      <c r="B4" s="326" t="s">
        <v>129</v>
      </c>
      <c r="C4" s="508" t="s">
        <v>315</v>
      </c>
      <c r="D4" s="58"/>
    </row>
    <row r="5" spans="1:7" ht="17.25" customHeight="1">
      <c r="B5" s="708" t="s">
        <v>130</v>
      </c>
      <c r="C5" s="711" t="s">
        <v>131</v>
      </c>
      <c r="D5" s="712"/>
    </row>
    <row r="6" spans="1:7" ht="19.2" customHeight="1">
      <c r="B6" s="709"/>
      <c r="C6" s="713" t="s">
        <v>132</v>
      </c>
      <c r="D6" s="714"/>
      <c r="G6" s="93"/>
    </row>
    <row r="7" spans="1:7" ht="19.95" customHeight="1">
      <c r="B7" s="709"/>
      <c r="C7" s="110" t="s">
        <v>133</v>
      </c>
      <c r="D7" s="111"/>
      <c r="G7" s="93"/>
    </row>
    <row r="8" spans="1:7" ht="25.2" customHeight="1" thickBot="1">
      <c r="B8" s="710"/>
      <c r="C8" s="95" t="s">
        <v>134</v>
      </c>
      <c r="D8" s="94"/>
      <c r="G8" s="93"/>
    </row>
    <row r="9" spans="1:7" ht="46.2" customHeight="1" thickBot="1">
      <c r="B9" s="327" t="s">
        <v>135</v>
      </c>
      <c r="C9" s="715" t="s">
        <v>226</v>
      </c>
      <c r="D9" s="716"/>
    </row>
    <row r="10" spans="1:7" ht="64.2" customHeight="1" thickBot="1">
      <c r="B10" s="328" t="s">
        <v>136</v>
      </c>
      <c r="C10" s="717" t="s">
        <v>316</v>
      </c>
      <c r="D10" s="718"/>
    </row>
    <row r="11" spans="1:7" ht="75.599999999999994" customHeight="1" thickBot="1">
      <c r="B11" s="59"/>
      <c r="C11" s="329" t="s">
        <v>317</v>
      </c>
      <c r="D11" s="330" t="s">
        <v>318</v>
      </c>
      <c r="F11" s="1" t="s">
        <v>17</v>
      </c>
    </row>
    <row r="12" spans="1:7" ht="37.950000000000003" hidden="1" customHeight="1" thickBot="1">
      <c r="B12" s="327" t="s">
        <v>197</v>
      </c>
      <c r="C12" s="717"/>
      <c r="D12" s="718"/>
    </row>
    <row r="13" spans="1:7" ht="102.6" customHeight="1" thickBot="1">
      <c r="B13" s="331" t="s">
        <v>137</v>
      </c>
      <c r="C13" s="332" t="s">
        <v>319</v>
      </c>
      <c r="D13" s="333" t="s">
        <v>320</v>
      </c>
      <c r="F13" t="s">
        <v>3</v>
      </c>
    </row>
    <row r="14" spans="1:7" ht="69" customHeight="1" thickBot="1">
      <c r="A14" t="s">
        <v>41</v>
      </c>
      <c r="B14" s="334" t="s">
        <v>138</v>
      </c>
      <c r="C14" s="704" t="s">
        <v>321</v>
      </c>
      <c r="D14" s="705"/>
    </row>
    <row r="15" spans="1:7" ht="17.25" customHeight="1"/>
    <row r="16" spans="1:7" ht="17.25" customHeight="1">
      <c r="B16" s="701" t="s">
        <v>139</v>
      </c>
      <c r="C16" s="173"/>
      <c r="D16" s="1" t="s">
        <v>41</v>
      </c>
    </row>
    <row r="17" spans="2:5">
      <c r="B17" s="701"/>
      <c r="C17"/>
    </row>
    <row r="18" spans="2:5">
      <c r="B18" s="701"/>
      <c r="E18" s="1" t="s">
        <v>17</v>
      </c>
    </row>
    <row r="19" spans="2:5">
      <c r="B19" s="701"/>
    </row>
    <row r="20" spans="2:5">
      <c r="B20" s="701"/>
    </row>
    <row r="21" spans="2:5" ht="16.2">
      <c r="B21" s="701"/>
      <c r="D21" s="241" t="s">
        <v>140</v>
      </c>
    </row>
    <row r="22" spans="2:5">
      <c r="B22" s="701"/>
    </row>
    <row r="23" spans="2:5">
      <c r="B23" s="701"/>
      <c r="D23" s="702" t="s">
        <v>323</v>
      </c>
    </row>
    <row r="24" spans="2:5">
      <c r="B24" s="701"/>
      <c r="D24" s="703"/>
    </row>
    <row r="25" spans="2:5">
      <c r="B25" s="701"/>
      <c r="D25" s="703"/>
    </row>
    <row r="26" spans="2:5">
      <c r="B26" s="701"/>
      <c r="D26" s="703"/>
    </row>
    <row r="27" spans="2:5">
      <c r="B27" s="701"/>
      <c r="D27" s="703"/>
    </row>
    <row r="28" spans="2:5">
      <c r="B28" s="701"/>
    </row>
    <row r="29" spans="2:5">
      <c r="B29" s="701"/>
      <c r="D29" s="1" t="s">
        <v>41</v>
      </c>
    </row>
    <row r="30" spans="2:5">
      <c r="B30" s="701"/>
      <c r="D30" s="1" t="s">
        <v>41</v>
      </c>
    </row>
    <row r="31" spans="2:5">
      <c r="B31" s="701"/>
    </row>
    <row r="32" spans="2:5">
      <c r="B32" s="701"/>
    </row>
    <row r="33" spans="2:2">
      <c r="B33" s="701"/>
    </row>
  </sheetData>
  <mergeCells count="10">
    <mergeCell ref="B16:B33"/>
    <mergeCell ref="D23:D27"/>
    <mergeCell ref="C14:D14"/>
    <mergeCell ref="D2:E2"/>
    <mergeCell ref="B5:B8"/>
    <mergeCell ref="C5:D5"/>
    <mergeCell ref="C6:D6"/>
    <mergeCell ref="C9:D9"/>
    <mergeCell ref="C10:D10"/>
    <mergeCell ref="C12:D12"/>
  </mergeCells>
  <phoneticPr fontId="83"/>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30D2E-4949-4D12-A8BB-D6487FED607D}">
  <dimension ref="A1:Z24"/>
  <sheetViews>
    <sheetView topLeftCell="C1" workbookViewId="0">
      <selection activeCell="K15" sqref="K15"/>
    </sheetView>
  </sheetViews>
  <sheetFormatPr defaultRowHeight="13.2"/>
  <cols>
    <col min="4" max="9" width="7.21875" customWidth="1"/>
    <col min="14" max="14" width="9.44140625" bestFit="1" customWidth="1"/>
  </cols>
  <sheetData>
    <row r="1" spans="1:26">
      <c r="A1" s="469"/>
      <c r="D1" t="s">
        <v>200</v>
      </c>
      <c r="E1" s="470" t="s">
        <v>201</v>
      </c>
      <c r="F1" t="s">
        <v>202</v>
      </c>
      <c r="G1" t="s">
        <v>203</v>
      </c>
      <c r="H1" t="s">
        <v>204</v>
      </c>
      <c r="I1" t="s">
        <v>205</v>
      </c>
      <c r="J1" t="s">
        <v>206</v>
      </c>
    </row>
    <row r="2" spans="1:26">
      <c r="E2" t="s">
        <v>192</v>
      </c>
    </row>
    <row r="3" spans="1:26">
      <c r="D3" s="471">
        <v>7</v>
      </c>
      <c r="E3" s="471">
        <v>12</v>
      </c>
      <c r="F3" s="472">
        <v>2</v>
      </c>
      <c r="G3" s="473">
        <v>1</v>
      </c>
      <c r="H3" s="472">
        <v>0</v>
      </c>
      <c r="I3" s="472">
        <v>0</v>
      </c>
      <c r="J3" s="472">
        <v>4</v>
      </c>
      <c r="L3" s="474"/>
      <c r="M3">
        <f>SUM(D3:L3)</f>
        <v>26</v>
      </c>
    </row>
    <row r="4" spans="1:26">
      <c r="D4" s="475">
        <f>+D3/$M$3</f>
        <v>0.26923076923076922</v>
      </c>
      <c r="E4" s="475">
        <f t="shared" ref="E4:J4" si="0">+E3/$M$3</f>
        <v>0.46153846153846156</v>
      </c>
      <c r="F4" s="476">
        <f t="shared" si="0"/>
        <v>7.6923076923076927E-2</v>
      </c>
      <c r="G4" s="477">
        <f t="shared" si="0"/>
        <v>3.8461538461538464E-2</v>
      </c>
      <c r="H4" s="476">
        <f t="shared" si="0"/>
        <v>0</v>
      </c>
      <c r="I4" s="476">
        <f t="shared" si="0"/>
        <v>0</v>
      </c>
      <c r="J4" s="476">
        <f t="shared" si="0"/>
        <v>0.15384615384615385</v>
      </c>
    </row>
    <row r="7" spans="1:26" ht="13.8" thickBot="1"/>
    <row r="8" spans="1:26" ht="13.8" thickBot="1">
      <c r="N8" s="725" t="s">
        <v>227</v>
      </c>
      <c r="O8" s="726"/>
      <c r="P8" s="173"/>
      <c r="Q8" s="173"/>
      <c r="R8" s="173"/>
      <c r="S8" s="173"/>
    </row>
    <row r="9" spans="1:26" ht="13.8" thickBot="1">
      <c r="N9" s="727" t="s">
        <v>207</v>
      </c>
      <c r="O9" s="728"/>
      <c r="P9" s="729"/>
      <c r="Q9" s="730" t="s">
        <v>208</v>
      </c>
      <c r="R9" s="731"/>
      <c r="S9" s="732"/>
    </row>
    <row r="10" spans="1:26" ht="13.8" thickBot="1">
      <c r="N10" s="478" t="s">
        <v>209</v>
      </c>
      <c r="O10" s="479" t="s">
        <v>209</v>
      </c>
      <c r="P10" s="480" t="s">
        <v>209</v>
      </c>
      <c r="Q10" s="478" t="s">
        <v>209</v>
      </c>
      <c r="R10" s="479" t="s">
        <v>209</v>
      </c>
      <c r="S10" s="481" t="s">
        <v>209</v>
      </c>
    </row>
    <row r="11" spans="1:26" ht="13.8" thickTop="1">
      <c r="N11" s="482" t="s">
        <v>210</v>
      </c>
      <c r="O11" s="483" t="s">
        <v>211</v>
      </c>
      <c r="P11" s="484" t="s">
        <v>212</v>
      </c>
      <c r="Q11" s="482" t="s">
        <v>210</v>
      </c>
      <c r="R11" s="483" t="s">
        <v>211</v>
      </c>
      <c r="S11" s="485" t="s">
        <v>212</v>
      </c>
    </row>
    <row r="12" spans="1:26" ht="13.8" thickBot="1">
      <c r="N12" s="486">
        <f>+U12</f>
        <v>9309</v>
      </c>
      <c r="O12" s="487">
        <f t="shared" ref="O12:S12" si="1">+V12</f>
        <v>4869</v>
      </c>
      <c r="P12" s="488">
        <f t="shared" si="1"/>
        <v>4440</v>
      </c>
      <c r="Q12" s="489">
        <f t="shared" si="1"/>
        <v>9406</v>
      </c>
      <c r="R12" s="487">
        <f t="shared" si="1"/>
        <v>4509</v>
      </c>
      <c r="S12" s="490">
        <f t="shared" si="1"/>
        <v>4897</v>
      </c>
      <c r="U12">
        <v>9309</v>
      </c>
      <c r="V12">
        <v>4869</v>
      </c>
      <c r="W12">
        <v>4440</v>
      </c>
      <c r="X12">
        <v>9406</v>
      </c>
      <c r="Y12">
        <v>4509</v>
      </c>
      <c r="Z12">
        <v>4897</v>
      </c>
    </row>
    <row r="14" spans="1:26" ht="13.8" thickBot="1"/>
    <row r="15" spans="1:26" ht="13.8" thickBot="1">
      <c r="N15" s="725" t="s">
        <v>322</v>
      </c>
      <c r="O15" s="726"/>
      <c r="P15" s="173"/>
      <c r="Q15" s="173"/>
      <c r="R15" s="173"/>
      <c r="S15" s="173"/>
    </row>
    <row r="16" spans="1:26" ht="13.8" thickBot="1">
      <c r="N16" s="727" t="s">
        <v>207</v>
      </c>
      <c r="O16" s="728"/>
      <c r="P16" s="729"/>
      <c r="Q16" s="730" t="s">
        <v>208</v>
      </c>
      <c r="R16" s="731"/>
      <c r="S16" s="732"/>
    </row>
    <row r="17" spans="14:26" ht="13.8" thickBot="1">
      <c r="N17" s="478" t="s">
        <v>209</v>
      </c>
      <c r="O17" s="479" t="s">
        <v>209</v>
      </c>
      <c r="P17" s="480" t="s">
        <v>209</v>
      </c>
      <c r="Q17" s="478" t="s">
        <v>209</v>
      </c>
      <c r="R17" s="479" t="s">
        <v>209</v>
      </c>
      <c r="S17" s="481" t="s">
        <v>209</v>
      </c>
    </row>
    <row r="18" spans="14:26" ht="13.8" thickTop="1">
      <c r="N18" s="482" t="s">
        <v>210</v>
      </c>
      <c r="O18" s="483" t="s">
        <v>211</v>
      </c>
      <c r="P18" s="484" t="s">
        <v>212</v>
      </c>
      <c r="Q18" s="482" t="s">
        <v>210</v>
      </c>
      <c r="R18" s="483" t="s">
        <v>211</v>
      </c>
      <c r="S18" s="485" t="s">
        <v>212</v>
      </c>
    </row>
    <row r="19" spans="14:26" ht="13.8" thickBot="1">
      <c r="N19" s="489">
        <f t="shared" ref="N19:S19" si="2">+U19</f>
        <v>11678</v>
      </c>
      <c r="O19" s="487">
        <f t="shared" si="2"/>
        <v>6146</v>
      </c>
      <c r="P19" s="488">
        <f t="shared" si="2"/>
        <v>5532</v>
      </c>
      <c r="Q19" s="489">
        <f t="shared" si="2"/>
        <v>8948</v>
      </c>
      <c r="R19" s="487">
        <f t="shared" si="2"/>
        <v>4269</v>
      </c>
      <c r="S19" s="490">
        <f t="shared" si="2"/>
        <v>4679</v>
      </c>
      <c r="U19">
        <v>11678</v>
      </c>
      <c r="V19">
        <v>6146</v>
      </c>
      <c r="W19">
        <v>5532</v>
      </c>
      <c r="X19">
        <v>8948</v>
      </c>
      <c r="Y19">
        <v>4269</v>
      </c>
      <c r="Z19">
        <v>4679</v>
      </c>
    </row>
    <row r="21" spans="14:26" ht="13.8" thickBot="1"/>
    <row r="22" spans="14:26" ht="13.8" thickBot="1">
      <c r="N22" s="720" t="s">
        <v>207</v>
      </c>
      <c r="O22" s="721"/>
      <c r="P22" s="721"/>
      <c r="Q22" s="722" t="s">
        <v>208</v>
      </c>
      <c r="R22" s="723"/>
      <c r="S22" s="724"/>
    </row>
    <row r="23" spans="14:26">
      <c r="N23" s="491" t="s">
        <v>210</v>
      </c>
      <c r="O23" s="492" t="s">
        <v>211</v>
      </c>
      <c r="P23" s="493" t="s">
        <v>212</v>
      </c>
      <c r="Q23" s="491" t="s">
        <v>210</v>
      </c>
      <c r="R23" s="492" t="s">
        <v>211</v>
      </c>
      <c r="S23" s="494" t="s">
        <v>212</v>
      </c>
    </row>
    <row r="24" spans="14:26" ht="13.8" thickBot="1">
      <c r="N24" s="495">
        <f t="shared" ref="N24:S24" si="3">(N19-N12)/N19</f>
        <v>0.20286007878061313</v>
      </c>
      <c r="O24" s="496">
        <f t="shared" si="3"/>
        <v>0.20777741620566223</v>
      </c>
      <c r="P24" s="497">
        <f t="shared" si="3"/>
        <v>0.19739696312364424</v>
      </c>
      <c r="Q24" s="495">
        <f t="shared" si="3"/>
        <v>-5.1184622261957982E-2</v>
      </c>
      <c r="R24" s="496">
        <f t="shared" si="3"/>
        <v>-5.621925509486999E-2</v>
      </c>
      <c r="S24" s="498">
        <f t="shared" si="3"/>
        <v>-4.6591151955546056E-2</v>
      </c>
    </row>
  </sheetData>
  <mergeCells count="8">
    <mergeCell ref="N22:P22"/>
    <mergeCell ref="Q22:S22"/>
    <mergeCell ref="N8:O8"/>
    <mergeCell ref="N9:P9"/>
    <mergeCell ref="Q9:S9"/>
    <mergeCell ref="N15:O15"/>
    <mergeCell ref="N16:P16"/>
    <mergeCell ref="Q16:S16"/>
  </mergeCells>
  <phoneticPr fontId="8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ヘッドライン</vt:lpstr>
      <vt:lpstr>スポンサー告知</vt:lpstr>
      <vt:lpstr>48　ノロウイルス関連情報 </vt:lpstr>
      <vt:lpstr>48 衛生教養 </vt:lpstr>
      <vt:lpstr>48　食中毒記事等 </vt:lpstr>
      <vt:lpstr>48 海外情報</vt:lpstr>
      <vt:lpstr>48　感染症統計</vt:lpstr>
      <vt:lpstr>47　国内感染症情報</vt:lpstr>
      <vt:lpstr>Sheet1</vt:lpstr>
      <vt:lpstr>47　食品回収</vt:lpstr>
      <vt:lpstr>48　食品表示</vt:lpstr>
      <vt:lpstr>48 残留農薬など</vt:lpstr>
      <vt:lpstr>'47　国内感染症情報'!Print_Area</vt:lpstr>
      <vt:lpstr>'47　食品回収'!Print_Area</vt:lpstr>
      <vt:lpstr>'48　ノロウイルス関連情報 '!Print_Area</vt:lpstr>
      <vt:lpstr>'48 衛生教養 '!Print_Area</vt:lpstr>
      <vt:lpstr>'48 海外情報'!Print_Area</vt:lpstr>
      <vt:lpstr>'48　感染症統計'!Print_Area</vt:lpstr>
      <vt:lpstr>'48 残留農薬など'!Print_Area</vt:lpstr>
      <vt:lpstr>'48　食中毒記事等 '!Print_Area</vt:lpstr>
      <vt:lpstr>'48　食品表示'!Print_Area</vt:lpstr>
      <vt:lpstr>'48　食中毒記事等 '!Print_Titles</vt:lpstr>
      <vt:lpstr>'48　食品表示'!Print_Titles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2017-11-10T10:38:10Z</dcterms:created>
  <dcterms:modified xsi:type="dcterms:W3CDTF">2024-12-08T01:38:30Z</dcterms:modified>
  <cp:category/>
  <cp:contentStatus/>
</cp:coreProperties>
</file>