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codeName="ThisWorkbook"/>
  <xr:revisionPtr revIDLastSave="0" documentId="13_ncr:1_{407E10A0-AC34-41D1-813B-6F883949FA57}"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2　ノロウイルス関連情報 " sheetId="101" r:id="rId3"/>
    <sheet name="2  衛生訓話" sheetId="105" r:id="rId4"/>
    <sheet name="2　新型コロナウイルス情報" sheetId="82" r:id="rId5"/>
    <sheet name="2　食中毒記事等 " sheetId="29" r:id="rId6"/>
    <sheet name="2　海外情報" sheetId="31" r:id="rId7"/>
    <sheet name="2　感染症統計" sheetId="102" r:id="rId8"/>
    <sheet name="1　感染症情報" sheetId="103" r:id="rId9"/>
    <sheet name="2 食品回収" sheetId="60" r:id="rId10"/>
    <sheet name="2　食品表示" sheetId="34" r:id="rId11"/>
    <sheet name="2 残留農薬　等 " sheetId="35" r:id="rId12"/>
  </sheets>
  <definedNames>
    <definedName name="_xlnm._FilterDatabase" localSheetId="2" hidden="1">'2　ノロウイルス関連情報 '!$A$22:$G$75</definedName>
    <definedName name="_xlnm._FilterDatabase" localSheetId="11" hidden="1">'2 残留農薬　等 '!$A$1:$C$1</definedName>
    <definedName name="_xlnm._FilterDatabase" localSheetId="5" hidden="1">'2　食中毒記事等 '!$A$1:$D$1</definedName>
    <definedName name="_xlnm.Print_Area" localSheetId="8">'1　感染症情報'!$A$1:$E$21</definedName>
    <definedName name="_xlnm.Print_Area" localSheetId="3">'2  衛生訓話'!$A$1:$M$21</definedName>
    <definedName name="_xlnm.Print_Area" localSheetId="2">'2　ノロウイルス関連情報 '!$A$1:$N$84</definedName>
    <definedName name="_xlnm.Print_Area" localSheetId="6">'2　海外情報'!$A$1:$C$44</definedName>
    <definedName name="_xlnm.Print_Area" localSheetId="7">'2　感染症統計'!$A$1:$AC$36</definedName>
    <definedName name="_xlnm.Print_Area" localSheetId="11">'2 残留農薬　等 '!$A$1:$A$16</definedName>
    <definedName name="_xlnm.Print_Area" localSheetId="5">'2　食中毒記事等 '!$A$1:$D$30</definedName>
    <definedName name="_xlnm.Print_Area" localSheetId="9">'2 食品回収'!$A$1:$E$48</definedName>
    <definedName name="_xlnm.Print_Area" localSheetId="10">'2　食品表示'!$A$1:$N$19</definedName>
    <definedName name="_xlnm.Print_Area" localSheetId="1">スポンサー広告!$C$1:$T$23</definedName>
    <definedName name="_xlnm.Print_Titles" localSheetId="11">'2 残留農薬　等 '!$1:$1</definedName>
    <definedName name="_xlnm.Print_Titles" localSheetId="5">'2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19" i="78" l="1"/>
  <c r="N14" i="82"/>
  <c r="I22" i="82"/>
  <c r="B15" i="78"/>
  <c r="B16" i="78"/>
  <c r="B9" i="78" l="1"/>
  <c r="C13" i="78" l="1"/>
  <c r="B13" i="78"/>
  <c r="B10" i="78" l="1"/>
  <c r="P20" i="102" l="1"/>
  <c r="AC18" i="102"/>
  <c r="N18" i="102"/>
  <c r="AC17" i="102"/>
  <c r="N17" i="102"/>
  <c r="AC16" i="102"/>
  <c r="N16" i="102"/>
  <c r="AC15" i="102"/>
  <c r="N15" i="102"/>
  <c r="AC14" i="102"/>
  <c r="N14" i="102"/>
  <c r="AC13" i="102"/>
  <c r="N13" i="102"/>
  <c r="AC12" i="102"/>
  <c r="N12" i="102"/>
  <c r="AC11" i="102"/>
  <c r="N11" i="102"/>
  <c r="AC10" i="102"/>
  <c r="N10" i="102"/>
  <c r="AC9" i="102"/>
  <c r="N9" i="102"/>
  <c r="AC8" i="102"/>
  <c r="N8" i="102"/>
  <c r="AB4" i="102"/>
  <c r="AA4" i="102"/>
  <c r="Z4" i="102"/>
  <c r="Y4" i="102"/>
  <c r="X4" i="102"/>
  <c r="W4" i="102"/>
  <c r="V4" i="102"/>
  <c r="U4" i="102"/>
  <c r="T4" i="102"/>
  <c r="S4" i="102"/>
  <c r="R4" i="102"/>
  <c r="Q4" i="102"/>
  <c r="P4" i="102"/>
  <c r="M4" i="102"/>
  <c r="L4" i="102"/>
  <c r="K4" i="102"/>
  <c r="J4" i="102"/>
  <c r="I4" i="102"/>
  <c r="H4" i="102"/>
  <c r="G4" i="102"/>
  <c r="F4" i="102"/>
  <c r="E4" i="102"/>
  <c r="D4" i="102"/>
  <c r="C4" i="102"/>
  <c r="B4" i="102"/>
  <c r="G75" i="101"/>
  <c r="F75" i="101" s="1"/>
  <c r="G74" i="101"/>
  <c r="G73" i="101"/>
  <c r="D10" i="78" s="1"/>
  <c r="N71" i="101"/>
  <c r="M71" i="101"/>
  <c r="G70" i="101"/>
  <c r="B70" i="101" s="1"/>
  <c r="G69" i="101"/>
  <c r="B69" i="101" s="1"/>
  <c r="G68" i="101"/>
  <c r="B68" i="101" s="1"/>
  <c r="G67" i="101"/>
  <c r="B67" i="101" s="1"/>
  <c r="G66" i="101"/>
  <c r="B66" i="101" s="1"/>
  <c r="G65" i="101"/>
  <c r="B65" i="101" s="1"/>
  <c r="G64" i="101"/>
  <c r="B64" i="101" s="1"/>
  <c r="G63" i="101"/>
  <c r="B63" i="101" s="1"/>
  <c r="G62" i="101"/>
  <c r="B62" i="101" s="1"/>
  <c r="G61" i="101"/>
  <c r="B61" i="101" s="1"/>
  <c r="G60" i="101"/>
  <c r="B60" i="101" s="1"/>
  <c r="G59" i="101"/>
  <c r="B59" i="101" s="1"/>
  <c r="G58" i="101"/>
  <c r="B58" i="101" s="1"/>
  <c r="G57" i="101"/>
  <c r="B57" i="101" s="1"/>
  <c r="G56" i="101"/>
  <c r="B56" i="101" s="1"/>
  <c r="G55" i="101"/>
  <c r="B55" i="101" s="1"/>
  <c r="G54" i="101"/>
  <c r="B54" i="101" s="1"/>
  <c r="G53" i="101"/>
  <c r="B53" i="101" s="1"/>
  <c r="G52" i="101"/>
  <c r="B52" i="101" s="1"/>
  <c r="G51" i="101"/>
  <c r="B51" i="101" s="1"/>
  <c r="G50" i="101"/>
  <c r="B50" i="101" s="1"/>
  <c r="G49" i="101"/>
  <c r="B49" i="101" s="1"/>
  <c r="G48" i="101"/>
  <c r="B48" i="101" s="1"/>
  <c r="G47" i="101"/>
  <c r="B47" i="101" s="1"/>
  <c r="G46" i="101"/>
  <c r="B46" i="101" s="1"/>
  <c r="G45" i="101"/>
  <c r="B45" i="101" s="1"/>
  <c r="G44" i="101"/>
  <c r="B44" i="101" s="1"/>
  <c r="G43" i="101"/>
  <c r="B43" i="101" s="1"/>
  <c r="G42" i="101"/>
  <c r="B42" i="101" s="1"/>
  <c r="G41" i="101"/>
  <c r="B41" i="101" s="1"/>
  <c r="G40" i="101"/>
  <c r="B40" i="101" s="1"/>
  <c r="G39" i="101"/>
  <c r="B39" i="101" s="1"/>
  <c r="G38" i="101"/>
  <c r="B38" i="101" s="1"/>
  <c r="G37" i="101"/>
  <c r="B37" i="101" s="1"/>
  <c r="G36" i="101"/>
  <c r="B36" i="101" s="1"/>
  <c r="G35" i="101"/>
  <c r="B35" i="101" s="1"/>
  <c r="G34" i="101"/>
  <c r="B34" i="101" s="1"/>
  <c r="G33" i="101"/>
  <c r="B33" i="101" s="1"/>
  <c r="G32" i="101"/>
  <c r="B32" i="101" s="1"/>
  <c r="G31" i="101"/>
  <c r="B31" i="101" s="1"/>
  <c r="G30" i="101"/>
  <c r="B30" i="101" s="1"/>
  <c r="G29" i="101"/>
  <c r="B29" i="101" s="1"/>
  <c r="G28" i="101"/>
  <c r="B28" i="101" s="1"/>
  <c r="G27" i="101"/>
  <c r="B27" i="101" s="1"/>
  <c r="G26" i="101"/>
  <c r="B26" i="101" s="1"/>
  <c r="G25" i="101"/>
  <c r="B25" i="101" s="1"/>
  <c r="G24" i="101"/>
  <c r="B24" i="101" s="1"/>
  <c r="G23" i="101"/>
  <c r="B23" i="101" s="1"/>
  <c r="I74" i="101" l="1"/>
  <c r="I73" i="101"/>
  <c r="F10" i="78" s="1"/>
  <c r="AC4" i="102"/>
  <c r="N4" i="102"/>
  <c r="M75" i="101"/>
  <c r="K75" i="101"/>
  <c r="B11" i="78" l="1"/>
  <c r="K23" i="82" l="1"/>
  <c r="I21" i="82"/>
  <c r="B12" i="78" l="1"/>
  <c r="K13" i="82"/>
  <c r="B14" i="78" l="1"/>
  <c r="L24" i="82" l="1"/>
  <c r="B18" i="78" l="1"/>
  <c r="K14" i="82" l="1"/>
  <c r="I13" i="82" l="1"/>
  <c r="L26" i="82" l="1"/>
  <c r="K28" i="82" l="1"/>
  <c r="K29" i="82"/>
  <c r="K27" i="82"/>
  <c r="K26" i="82"/>
  <c r="K18" i="82"/>
  <c r="K19" i="82"/>
  <c r="K20" i="82"/>
  <c r="K21" i="82"/>
  <c r="K22" i="82"/>
  <c r="K24" i="82"/>
  <c r="K25" i="82"/>
  <c r="K17" i="82"/>
  <c r="K16" i="82"/>
  <c r="K15" i="82"/>
  <c r="L15" i="82"/>
  <c r="I14" i="82" l="1"/>
  <c r="C14" i="78" l="1"/>
  <c r="L13" i="82"/>
  <c r="L14" i="82"/>
  <c r="I15" i="82"/>
  <c r="I16" i="82"/>
  <c r="I17" i="82"/>
  <c r="I18" i="82"/>
  <c r="I19" i="82"/>
  <c r="I20" i="82"/>
  <c r="I23" i="82"/>
  <c r="I24" i="82"/>
  <c r="I25" i="82"/>
  <c r="I26" i="82"/>
  <c r="I27" i="82"/>
  <c r="I28" i="82"/>
  <c r="I29" i="82"/>
  <c r="L29" i="82"/>
  <c r="L16" i="82"/>
  <c r="L17" i="82"/>
  <c r="L18" i="82"/>
  <c r="L19" i="82"/>
  <c r="L20" i="82"/>
  <c r="L21" i="82"/>
  <c r="L22" i="82"/>
  <c r="L23" i="82"/>
  <c r="L25" i="82"/>
  <c r="L27" i="82"/>
  <c r="L28" i="82"/>
</calcChain>
</file>

<file path=xl/sharedStrings.xml><?xml version="1.0" encoding="utf-8"?>
<sst xmlns="http://schemas.openxmlformats.org/spreadsheetml/2006/main" count="721" uniqueCount="498">
  <si>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</si>
  <si>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</si>
  <si>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</si>
  <si>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</si>
  <si>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</si>
  <si>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</si>
  <si>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</si>
  <si>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</si>
  <si>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</si>
  <si>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</si>
  <si>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</si>
  <si>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</si>
  <si>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</si>
  <si>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</si>
  <si>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</si>
  <si>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</si>
  <si>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</si>
  <si>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</si>
  <si>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</si>
  <si>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</si>
  <si>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</si>
  <si>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</si>
  <si>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</si>
  <si>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</si>
  <si>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</si>
  <si>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</si>
  <si>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</si>
  <si>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</si>
  <si>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</si>
  <si>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</si>
  <si>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</si>
  <si>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</si>
  <si>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</si>
  <si>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</si>
  <si>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</si>
  <si>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</si>
  <si>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</si>
  <si>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</si>
  <si>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</si>
  <si>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</si>
  <si>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</si>
  <si>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</si>
  <si>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</si>
  <si>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</si>
  <si>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</si>
  <si>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</si>
  <si>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</si>
  <si>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</si>
  <si>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</si>
  <si>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</si>
  <si>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</si>
  <si>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</si>
  <si>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</si>
  <si>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</si>
  <si>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</si>
  <si>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</si>
  <si>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</si>
  <si>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</si>
  <si>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</si>
  <si>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</si>
  <si>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</si>
  <si>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</si>
  <si>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</si>
  <si>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</si>
  <si>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</si>
  <si>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</si>
  <si>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</si>
  <si>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</si>
  <si>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</si>
  <si>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</si>
  <si>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</si>
  <si>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</si>
  <si>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</si>
  <si>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</si>
  <si>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</si>
  <si>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</si>
  <si>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</si>
  <si>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</si>
  <si>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</si>
  <si>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</si>
  <si>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</si>
  <si>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</si>
  <si>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</si>
  <si>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</si>
  <si>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</si>
  <si>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</si>
  <si>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</si>
  <si>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</si>
  <si>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</si>
  <si>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</si>
  <si>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</si>
  <si>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</si>
  <si>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</si>
  <si>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</si>
  <si>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</si>
  <si>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</si>
  <si>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</si>
  <si>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</si>
  <si>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</si>
  <si>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</si>
  <si>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</si>
  <si>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</si>
  <si>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</si>
  <si>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</si>
  <si>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</si>
  <si>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</si>
  <si>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</si>
  <si>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</si>
  <si>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</si>
  <si>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</si>
  <si>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</si>
  <si>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</si>
  <si>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</si>
  <si>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</si>
  <si>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</si>
  <si>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</si>
  <si>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</si>
  <si>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</si>
  <si>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</si>
  <si>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</si>
  <si>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</si>
  <si>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</si>
  <si>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</si>
  <si>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</si>
  <si>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</si>
  <si>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</si>
  <si>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</si>
  <si>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</si>
  <si>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</si>
  <si>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</si>
  <si>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</si>
  <si>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</si>
  <si>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</si>
  <si>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</si>
  <si>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</si>
  <si>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</si>
  <si>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</si>
  <si>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</si>
  <si>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</si>
  <si>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</si>
  <si>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</si>
  <si>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</si>
  <si>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</si>
  <si>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</si>
  <si>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</si>
  <si>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</si>
  <si>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</si>
  <si>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</si>
  <si>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</si>
  <si>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</si>
  <si>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</si>
  <si>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</si>
  <si>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</si>
  <si>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</si>
  <si>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</si>
  <si>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</si>
  <si>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</si>
  <si>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</si>
  <si>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</si>
  <si>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</si>
  <si>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</si>
  <si>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</si>
  <si>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</si>
  <si>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</si>
  <si>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</si>
  <si>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</si>
  <si>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</si>
  <si>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</si>
  <si>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</si>
  <si>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</si>
  <si>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</si>
  <si>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</si>
  <si>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</si>
  <si>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</si>
  <si>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</si>
  <si>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</si>
  <si>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</si>
  <si>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</si>
  <si>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</si>
  <si>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</si>
  <si>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</si>
  <si>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</si>
  <si>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</si>
  <si>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</si>
  <si>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</si>
  <si>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</si>
  <si>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</si>
  <si>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</si>
  <si>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</si>
  <si>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</si>
  <si>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</si>
  <si>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</si>
  <si>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</si>
  <si>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</si>
  <si>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</si>
  <si>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</si>
  <si>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7"/>
  </si>
  <si>
    <t>ドイツ</t>
    <phoneticPr fontId="107"/>
  </si>
  <si>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</si>
  <si>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</si>
  <si>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7"/>
  </si>
  <si>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</si>
  <si>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</si>
  <si>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7"/>
  </si>
  <si>
    <t>3.  地域住民、同居者の参加団体に感染者が確認された段階</t>
    <phoneticPr fontId="107"/>
  </si>
  <si>
    <t>2021年</t>
  </si>
  <si>
    <t>2021年</t>
    <phoneticPr fontId="5"/>
  </si>
  <si>
    <t>日本</t>
    <rPh sb="0" eb="2">
      <t>ニホン</t>
    </rPh>
    <phoneticPr fontId="107"/>
  </si>
  <si>
    <t>・長期間休業に対する対策　従業員のケア</t>
    <phoneticPr fontId="107"/>
  </si>
  <si>
    <t>　</t>
    <phoneticPr fontId="107"/>
  </si>
  <si>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7"/>
  </si>
  <si>
    <t>PCR検査確認</t>
    <rPh sb="3" eb="5">
      <t>ケンサ</t>
    </rPh>
    <rPh sb="5" eb="7">
      <t>カクニン</t>
    </rPh>
    <phoneticPr fontId="107"/>
  </si>
  <si>
    <t>無症状なら１週間経過と就業制限</t>
    <rPh sb="0" eb="3">
      <t>ムショウジョウ</t>
    </rPh>
    <rPh sb="6" eb="8">
      <t>シュウカン</t>
    </rPh>
    <rPh sb="8" eb="10">
      <t>ケイカ</t>
    </rPh>
    <rPh sb="11" eb="13">
      <t>シュウギョウ</t>
    </rPh>
    <rPh sb="13" eb="15">
      <t>セイゲン</t>
    </rPh>
    <phoneticPr fontId="107"/>
  </si>
  <si>
    <t>★</t>
    <phoneticPr fontId="107"/>
  </si>
  <si>
    <t>★PCR+</t>
    <phoneticPr fontId="107"/>
  </si>
  <si>
    <t>保健所　　       医療機関</t>
    <phoneticPr fontId="107"/>
  </si>
  <si>
    <t>行動履歴整理</t>
    <rPh sb="0" eb="2">
      <t>コウドウ</t>
    </rPh>
    <rPh sb="2" eb="4">
      <t>リレキ</t>
    </rPh>
    <rPh sb="4" eb="6">
      <t>セイリ</t>
    </rPh>
    <phoneticPr fontId="107"/>
  </si>
  <si>
    <r>
      <rPr>
        <sz val="13"/>
        <color theme="0"/>
        <rFont val="ＭＳ Ｐゴシック"/>
        <family val="3"/>
        <charset val="128"/>
      </rPr>
      <t>南アフリカ</t>
    </r>
    <rPh sb="0" eb="1">
      <t>ミナミ</t>
    </rPh>
    <phoneticPr fontId="5"/>
  </si>
  <si>
    <t xml:space="preserve"> </t>
    <phoneticPr fontId="16"/>
  </si>
  <si>
    <t xml:space="preserve"> </t>
    <phoneticPr fontId="107"/>
  </si>
  <si>
    <t>厚生労働省：国内の発生状況など
https://www.mhlw.go.jp/stf/covid-19/kokunainohasseijoukyou.html#h2_1
厚生労働省：データからわかる－新型コロナウイルス感染症情報－
https：//covid19.mhlw.go.jp/</t>
    <phoneticPr fontId="107"/>
  </si>
  <si>
    <t>https://www.mhlw.go.jp/stf/covid-19/kokunainohasseijoukyou.html#h2_1</t>
    <phoneticPr fontId="107"/>
  </si>
  <si>
    <t>厚生労働省：データからわかる－新型コロナウイルス感染症情報－</t>
    <phoneticPr fontId="107"/>
  </si>
  <si>
    <t xml:space="preserve">
</t>
    <phoneticPr fontId="107"/>
  </si>
  <si>
    <t>https：//covid19.mhlw.go.jp/</t>
    <phoneticPr fontId="10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</si>
  <si>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</si>
  <si>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</si>
  <si>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</si>
  <si>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</si>
  <si>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r>
      <rPr>
        <sz val="13"/>
        <color theme="0"/>
        <rFont val="ＭＳ Ｐゴシック"/>
        <family val="3"/>
        <charset val="128"/>
      </rPr>
      <t>ブラジル</t>
    </r>
    <phoneticPr fontId="5"/>
  </si>
  <si>
    <t>&gt;</t>
    <phoneticPr fontId="107"/>
  </si>
  <si>
    <t>インド変異株、南アフリカ変異株の動向に注意しましょう</t>
    <rPh sb="3" eb="6">
      <t>ヘンイカブ</t>
    </rPh>
    <rPh sb="7" eb="8">
      <t>ミナミ</t>
    </rPh>
    <rPh sb="12" eb="15">
      <t>ヘンイカブ</t>
    </rPh>
    <rPh sb="16" eb="18">
      <t>ドウコウ</t>
    </rPh>
    <rPh sb="19" eb="21">
      <t>チュウイ</t>
    </rPh>
    <phoneticPr fontId="107"/>
  </si>
  <si>
    <r>
      <rPr>
        <sz val="13"/>
        <color theme="0"/>
        <rFont val="Inherit"/>
        <family val="2"/>
      </rPr>
      <t>スペイン</t>
    </r>
    <phoneticPr fontId="107"/>
  </si>
  <si>
    <r>
      <rPr>
        <sz val="13"/>
        <color theme="0"/>
        <rFont val="ＭＳ Ｐゴシック"/>
        <family val="3"/>
        <charset val="128"/>
      </rPr>
      <t>パキスタン</t>
    </r>
    <phoneticPr fontId="5"/>
  </si>
  <si>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</si>
  <si>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</si>
  <si>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</si>
  <si>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</si>
  <si>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</si>
  <si>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</si>
  <si>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</si>
  <si>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7"/>
  </si>
  <si>
    <t>赤痢感染症　無</t>
    <rPh sb="0" eb="2">
      <t>セキリ</t>
    </rPh>
    <rPh sb="2" eb="5">
      <t>カンセンショウ</t>
    </rPh>
    <rPh sb="6" eb="7">
      <t>ナシ</t>
    </rPh>
    <phoneticPr fontId="5"/>
  </si>
  <si>
    <t>新型コロナウイルス感染防止対策の効果で感染は全く発生していない</t>
    <rPh sb="0" eb="2">
      <t>シンガタ</t>
    </rPh>
    <rPh sb="9" eb="11">
      <t>カンセン</t>
    </rPh>
    <rPh sb="11" eb="13">
      <t>ボウシ</t>
    </rPh>
    <rPh sb="13" eb="15">
      <t>タイサク</t>
    </rPh>
    <rPh sb="16" eb="18">
      <t>コウカ</t>
    </rPh>
    <rPh sb="19" eb="21">
      <t>カンセン</t>
    </rPh>
    <rPh sb="22" eb="23">
      <t>マッタ</t>
    </rPh>
    <rPh sb="24" eb="26">
      <t>ハッセイ</t>
    </rPh>
    <phoneticPr fontId="5"/>
  </si>
  <si>
    <t>腸管出血性大腸菌</t>
    <rPh sb="0" eb="2">
      <t>チョウカン</t>
    </rPh>
    <rPh sb="2" eb="5">
      <t>シュッケツセイ</t>
    </rPh>
    <rPh sb="5" eb="8">
      <t>ダイチョウキン</t>
    </rPh>
    <phoneticPr fontId="5"/>
  </si>
  <si>
    <t>赤痢</t>
    <rPh sb="0" eb="2">
      <t>セキリ</t>
    </rPh>
    <phoneticPr fontId="5"/>
  </si>
  <si>
    <t>発生なし</t>
    <rPh sb="0" eb="2">
      <t>ハッセイ</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</si>
  <si>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</si>
  <si>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</si>
  <si>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</si>
  <si>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</si>
  <si>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7"/>
  </si>
  <si>
    <t xml:space="preserve">腸チフス
</t>
    <rPh sb="0" eb="1">
      <t>チョウレイカンセンチイキ</t>
    </rPh>
    <phoneticPr fontId="5"/>
  </si>
  <si>
    <t>腸チフス1例 感染地域：インド</t>
    <phoneticPr fontId="107"/>
  </si>
  <si>
    <t>管理レベル「2」　</t>
    <phoneticPr fontId="5"/>
  </si>
  <si>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</si>
  <si>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</si>
  <si>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t>　    レベル2</t>
    <phoneticPr fontId="5"/>
  </si>
  <si>
    <t>8．衛生訓話</t>
    <rPh sb="2" eb="4">
      <t>エイセイ</t>
    </rPh>
    <rPh sb="4" eb="6">
      <t>クンワ</t>
    </rPh>
    <phoneticPr fontId="5"/>
  </si>
  <si>
    <t>回収＆返金</t>
  </si>
  <si>
    <t>回収</t>
  </si>
  <si>
    <t>ボーアンドボン</t>
  </si>
  <si>
    <t>ポクイ・クルフカ・トラディショナル 一部カビ発生の恐れ</t>
  </si>
  <si>
    <t>ジェイアール西日...</t>
  </si>
  <si>
    <t>北海道十勝産小豆使用 豆大福 一部 冷蔵を常温販売</t>
  </si>
  <si>
    <t>12-21年月平均</t>
  </si>
  <si>
    <t>回収＆返金/交換</t>
  </si>
  <si>
    <t>回収＆交換</t>
  </si>
  <si>
    <t>生鮮食品は、1三ヶ日ミカン、2大豆イソフラボン,3小大豆もやし、4ベジフラボン　5 小大豆もやし　、6トピアみかん(浜松)、7清水のみかん、8オーガニック大豆もやし、9西浦みかん　
10 広島みかん 、11よかとと　、12薩摩カンパチどん、13 大豆イソフラボン　14　プライムアップル！（ふじ） 15ＧＡＢＡ　Ｓｅｌｅｃｔ（ギャバセレクト）　
16　ひなとま　ＧＡＢＡ（ギャバ）ミディとまと（フルティカ）　　17紀南みかん　　18  糖調唐辛子　　19　瀧本農園温州みかん  20  森隆みかん　　　21 　藏光農園ゆらわせみかん
22 小粒大豆もやし　　23　ソフトケールＧＡＢＡ（ギャバ）　　24　ちぢみほうれんそう　　25　プライムアップル！（王林） 　　26　大豆イソフラボン　北海道大豆もやし
27 活〆黒瀬ぶりロイン　　28 大井川みかん  　29ハイナンみかん　　30ながみねみかん    31 機能性伊勢の卵      32 ＧＡＢＡ（ギャバ）子大豆もやし 　33 クラウンメロン  34 ぎゅっとルテイン　
35 寒じめほうれんそう 　 36はかた地どり（胸肉）   37毎日グレープ（ナガノパープル） 　　　37長野県ＪＡ（ジェイエー）産えのきたけ
38枝豚肉氷温熟成氷室豚　１４日熟成　　 39きらベジ　ルテインケール        40ファイトリッチ　フルティカ（ＧＡＢＡ） 　　　41ゆめピーりんご   　42サラダボウルのごちそうトマト（ファイトリッチ） 
43 プリンセスパプリカ 　  44 ケールスルフォラファンスプラウト     45ブロッコリースルフォラファンスプラウト   46  ミックスケール　眼にやさしいナチュラルルテイン    47  エゴマの葉
48　みやざき冷凍ほうれん草　　49　りょうおもいかぼちゃ　　　50　子大豆もやし　芽ぐみ    51高ＧＡＢＡ（ギャバ）トマト   52 高知なす    53  ひとくち茄子漬    54  Ｈａｐｉｔｏｍａ（ハピトマ）
55　味よしプラス     56　菜で元気　ＧＡＢＡ（ギャバ）       57　ちゃんこい大豆もやし	　　58　高ＧＡＢＡ（ギャバ）トマト8　　　59　糖調唐辛子   60 ファイトベジブロッコリー
61  ブロッコリースルフォラファンスプラウトお肌７０             62  ブロッコリースルフォラファンスプラウトお肌　Ｂ                 63 ケールスルフォラファンスプラウトお肌　Ｂ 　   　　64　ギャバへちま
64  ぎゅっとＧＡＢＡ（ギャバ）ケール　　65　すぐもどる椎茸プラス    66   ギャバへちま       67  新がり完成品ＳＴＭ（エスティーエム）白         68   おいらせ黒にんにく             69  国内産　乾しいたけ 
70  国内産　乾しいたけ　スライス　　　71　おいしく腸活　スペイン産紫にんにく　　　　　　　72　おいしく腸活　スペイン産紫にんにく              73   たっぷリコ                          74   ＢＨ　Ｔｏｍａｔｏ（ビーエイチトマト）
75  エノキパウダー                           76   兼貞のＧＡＢＡ（ギャバ）椎茸                           77  兼貞のＧＡＢＡ（ギャバ）椎茸【スライス】　　　　78　ぎゅっとＧＡＢＡ（ギャバ）きらきらケール
79　いとしろ白山姫（はくさんひめ）　　80　　フルーツパプリカ　　　　　　　　　　　　　　　　　　81　の～りんのあま姫　　　　　　　　　　　　　　　　　82　ルテインかぼちゃ（スライス）　　　　　　　　　　　　　　　　　　　　　　　　　　　</t>
    <phoneticPr fontId="16"/>
  </si>
  <si>
    <t>【G817】 国内産小葉　　GABA　　GABAには高めの血圧を低下させる機能があることが報告されています。
【G816】 国内産どんこ　GABA　　GABAには高めの血圧を低下させる機能があることが報告されています。　　　　　
　　　</t>
    <phoneticPr fontId="16"/>
  </si>
  <si>
    <t>南アフリカの     ο株は1ヶ月で終息している</t>
    <rPh sb="0" eb="1">
      <t>ミナミ</t>
    </rPh>
    <rPh sb="12" eb="13">
      <t>カブ</t>
    </rPh>
    <rPh sb="16" eb="17">
      <t>ゲツ</t>
    </rPh>
    <rPh sb="18" eb="20">
      <t>シュウソク</t>
    </rPh>
    <phoneticPr fontId="107"/>
  </si>
  <si>
    <t xml:space="preserve">           </t>
    <phoneticPr fontId="107"/>
  </si>
  <si>
    <t xml:space="preserve">             南アフリカ</t>
    <rPh sb="13" eb="14">
      <t>ミナミ</t>
    </rPh>
    <phoneticPr fontId="107"/>
  </si>
  <si>
    <t>　　　　　　　</t>
    <phoneticPr fontId="107"/>
  </si>
  <si>
    <t>　　日本でのο株の感染は80,000～120,000人/日で約一ヵ月　</t>
    <phoneticPr fontId="107"/>
  </si>
  <si>
    <t>　　　　1月下旬から2月下旬</t>
    <rPh sb="5" eb="6">
      <t>ガツ</t>
    </rPh>
    <rPh sb="6" eb="8">
      <t>ゲジュン</t>
    </rPh>
    <rPh sb="11" eb="12">
      <t>ガツ</t>
    </rPh>
    <rPh sb="12" eb="14">
      <t>ゲシュン</t>
    </rPh>
    <phoneticPr fontId="107"/>
  </si>
  <si>
    <t>OPR+   N+   S-</t>
    <phoneticPr fontId="107"/>
  </si>
  <si>
    <t>新型コロナウイルスの感染予防には、75%アルコールが最も効果的　</t>
    <rPh sb="0" eb="2">
      <t>シンガタ</t>
    </rPh>
    <rPh sb="10" eb="14">
      <t>カンセンヨボウ</t>
    </rPh>
    <rPh sb="26" eb="27">
      <t>モット</t>
    </rPh>
    <rPh sb="28" eb="31">
      <t>コウカテキ</t>
    </rPh>
    <phoneticPr fontId="107"/>
  </si>
  <si>
    <t>標準価格</t>
    <rPh sb="0" eb="4">
      <t>ヒョウジュンカカク</t>
    </rPh>
    <phoneticPr fontId="107"/>
  </si>
  <si>
    <t>500円</t>
    <rPh sb="3" eb="4">
      <t>エン</t>
    </rPh>
    <phoneticPr fontId="107"/>
  </si>
  <si>
    <t>400ml</t>
    <phoneticPr fontId="107"/>
  </si>
  <si>
    <t>5,000円</t>
    <rPh sb="5" eb="6">
      <t>エン</t>
    </rPh>
    <phoneticPr fontId="107"/>
  </si>
  <si>
    <t>5,000ml</t>
    <phoneticPr fontId="107"/>
  </si>
  <si>
    <t>1,200円／l</t>
    <rPh sb="5" eb="6">
      <t>エン</t>
    </rPh>
    <phoneticPr fontId="107"/>
  </si>
  <si>
    <t>1,000円／l</t>
    <rPh sb="5" eb="6">
      <t>エン</t>
    </rPh>
    <phoneticPr fontId="107"/>
  </si>
  <si>
    <t>食品添加物　75%アルコール</t>
    <rPh sb="0" eb="5">
      <t>ショクヒンテンカブツ</t>
    </rPh>
    <phoneticPr fontId="107"/>
  </si>
  <si>
    <t>8,000円　送料込み</t>
    <rPh sb="5" eb="6">
      <t>エン</t>
    </rPh>
    <rPh sb="7" eb="10">
      <t>ソウリョウコ</t>
    </rPh>
    <phoneticPr fontId="107"/>
  </si>
  <si>
    <t>１8,000ml</t>
    <phoneticPr fontId="107"/>
  </si>
  <si>
    <t>まだしばらく続ける安心安全手指消毒は仕事始め、途中、仕事終わりに</t>
    <rPh sb="6" eb="7">
      <t>ツヅ</t>
    </rPh>
    <rPh sb="9" eb="11">
      <t>アンシン</t>
    </rPh>
    <rPh sb="11" eb="13">
      <t>アンゼン</t>
    </rPh>
    <rPh sb="13" eb="17">
      <t>シュシショウドク</t>
    </rPh>
    <rPh sb="18" eb="21">
      <t>シゴトハジ</t>
    </rPh>
    <rPh sb="23" eb="25">
      <t>トチュウ</t>
    </rPh>
    <rPh sb="26" eb="29">
      <t>シゴトオ</t>
    </rPh>
    <phoneticPr fontId="107"/>
  </si>
  <si>
    <t>お見積り、ご注文はこちらから</t>
    <rPh sb="1" eb="3">
      <t>ミツモ</t>
    </rPh>
    <rPh sb="6" eb="8">
      <t>チュウモン</t>
    </rPh>
    <phoneticPr fontId="107"/>
  </si>
  <si>
    <t>株式会社Food・Safety</t>
    <rPh sb="0" eb="4">
      <t>カブシキガイシャ</t>
    </rPh>
    <phoneticPr fontId="107"/>
  </si>
  <si>
    <t>株式会社Food・Safety</t>
    <phoneticPr fontId="107"/>
  </si>
  <si>
    <t>ノロウイルス指数平年より低いものの感染中</t>
    <rPh sb="6" eb="8">
      <t>シスウ</t>
    </rPh>
    <rPh sb="8" eb="10">
      <t>ヘイネン</t>
    </rPh>
    <rPh sb="12" eb="13">
      <t>ヒク</t>
    </rPh>
    <rPh sb="17" eb="20">
      <t>カンセンチュウ</t>
    </rPh>
    <phoneticPr fontId="5"/>
  </si>
  <si>
    <t>2021/52週</t>
    <phoneticPr fontId="5"/>
  </si>
  <si>
    <t>2022/1週</t>
    <phoneticPr fontId="5"/>
  </si>
  <si>
    <t>2022年</t>
    <phoneticPr fontId="5"/>
  </si>
  <si>
    <t>1月</t>
    <phoneticPr fontId="107"/>
  </si>
  <si>
    <t>お詫び</t>
  </si>
  <si>
    <t>河北新聞</t>
    <rPh sb="0" eb="2">
      <t>カワキタ</t>
    </rPh>
    <rPh sb="2" eb="4">
      <t>シンブン</t>
    </rPh>
    <phoneticPr fontId="107"/>
  </si>
  <si>
    <t>ノロ原因か　高齢者施設で集団感染、19人発症　石巻
　県は１３日、石巻市の高齢者施設で入所者１３人と職員６人がノロウイルスが原因とみられる感染性胃腸炎に集団感染した疑いがあると発表した。　入所者らは１～１１日に嘔吐（おうと）や下痢、吐き気の症状を訴えた。石巻保健所の検査で３人からノロウイルスが検出された。</t>
    <phoneticPr fontId="107"/>
  </si>
  <si>
    <t>屋号　すし銚子丸　大泉インター店
業種　飲食店営業
営業者　株式会社銚子丸患者13名のふん便、調理従事者1名のふん便及び施設の拭き取り1検体からノロウイルスを検出し、患者の症状及び潜伏期間がノロウイルスによるものと一致していた。</t>
    <phoneticPr fontId="107"/>
  </si>
  <si>
    <t>東京都公表</t>
    <rPh sb="0" eb="3">
      <t>トウキョウト</t>
    </rPh>
    <rPh sb="3" eb="5">
      <t>コウヒョウ</t>
    </rPh>
    <phoneticPr fontId="107"/>
  </si>
  <si>
    <t>県保健福祉部は８日、小山市駅南町４丁目の飲食店「海鮮居酒屋どんさん亭小山店」が提供した食品が原因で、ノロウイルスによる食中毒が発生したと発表した。県は同日、食品衛生法に基づき、衛生的環境が確保されるまで同店の営業を禁止とした。</t>
    <phoneticPr fontId="107"/>
  </si>
  <si>
    <t>下野新聞</t>
    <rPh sb="0" eb="2">
      <t>シモノ</t>
    </rPh>
    <rPh sb="2" eb="4">
      <t>シンブン</t>
    </rPh>
    <phoneticPr fontId="107"/>
  </si>
  <si>
    <t>石川県は１０日、七尾市能登島の旅館「ドライブインさとみ」が５日に作った弁当を食べた８人が食中毒を発症したと発表した。患者の便から検出されたノロウイルスが原因と断定し、同旅館を１０日から３日間の営業停止処分とした。ノロウイルスによる食中毒が県内で確認されたのは今冬初となった。　８人は七尾市内に住む３０〜５０代男女で、嘔吐（おうと）や下痢の症状が出た。６人が医療機関を受診し、全員回復傾向にある。弁当にはご飯のほか刺し身や酢の物が含まれており、原因となった食品は調査中という。</t>
    <phoneticPr fontId="107"/>
  </si>
  <si>
    <t>北國新聞</t>
    <rPh sb="0" eb="2">
      <t>ホッコク</t>
    </rPh>
    <rPh sb="2" eb="4">
      <t>シンブン</t>
    </rPh>
    <phoneticPr fontId="107"/>
  </si>
  <si>
    <r>
      <t>岡山県は８日、玉野市田井の飲食店「和洋遊膳ふじわら」が製造した弁当を食べた１７人が、下痢や嘔吐（おうと）などの食中毒症状を訴えたと発表した。入院患者はおらず、全員が快方に向かっているという。　県生活衛生課によると、２０～５０代の男女で、４日に</t>
    </r>
    <r>
      <rPr>
        <b/>
        <sz val="14"/>
        <color rgb="FF000000"/>
        <rFont val="ＭＳ Ｐゴシック"/>
        <family val="3"/>
        <charset val="128"/>
      </rPr>
      <t>ゆ</t>
    </r>
    <r>
      <rPr>
        <b/>
        <sz val="12"/>
        <color indexed="8"/>
        <rFont val="ＭＳ Ｐゴシック"/>
        <family val="3"/>
        <charset val="128"/>
      </rPr>
      <t>で卵や鶏唐揚げ、コロッケなどが入った弁当を食べた。他に共通する食事がなく、患者４人の便からノロウイルスが検出</t>
    </r>
    <phoneticPr fontId="107"/>
  </si>
  <si>
    <t>山陽新聞</t>
    <rPh sb="0" eb="2">
      <t>サンヨウ</t>
    </rPh>
    <rPh sb="2" eb="4">
      <t>シンブン</t>
    </rPh>
    <phoneticPr fontId="107"/>
  </si>
  <si>
    <t>千葉県</t>
    <rPh sb="0" eb="3">
      <t>チバケン</t>
    </rPh>
    <phoneticPr fontId="16"/>
  </si>
  <si>
    <t>なんと　444円／l</t>
    <rPh sb="7" eb="8">
      <t>エン</t>
    </rPh>
    <phoneticPr fontId="107"/>
  </si>
  <si>
    <t>ノロウイルスが流行しています</t>
    <rPh sb="7" eb="9">
      <t>リュウコウ</t>
    </rPh>
    <phoneticPr fontId="5"/>
  </si>
  <si>
    <t>皆様  週刊情報2022-1を配信いたします</t>
    <phoneticPr fontId="5"/>
  </si>
  <si>
    <t>毎週　　ひとつ　　覚えていきましょう</t>
    <phoneticPr fontId="5"/>
  </si>
  <si>
    <t>　↓　職場の先輩は以下のことを理解して　わかり易く　指導しましょう　↓</t>
    <phoneticPr fontId="5"/>
  </si>
  <si>
    <t>必要な人だけ病院措置であとは自宅療養が必要な対策</t>
    <rPh sb="0" eb="2">
      <t>ヒツヨウ</t>
    </rPh>
    <rPh sb="3" eb="4">
      <t>ヒト</t>
    </rPh>
    <rPh sb="6" eb="8">
      <t>ビョウイン</t>
    </rPh>
    <rPh sb="8" eb="10">
      <t>ソチ</t>
    </rPh>
    <rPh sb="14" eb="18">
      <t>ジタクリョウヨウ</t>
    </rPh>
    <rPh sb="19" eb="21">
      <t>ヒツヨウ</t>
    </rPh>
    <rPh sb="22" eb="24">
      <t>タイサク</t>
    </rPh>
    <phoneticPr fontId="107"/>
  </si>
  <si>
    <t>今週のニュース（Noroｖｉｒｕｓ）　(1/17-1/23)</t>
    <rPh sb="0" eb="2">
      <t>コンシュウ</t>
    </rPh>
    <phoneticPr fontId="5"/>
  </si>
  <si>
    <t>愛知県岡崎市の飲食店が調理した弁当を食べた24人が食中毒の症状を訴え、市は弁当を提供した飲食店を営業禁止処分としました。
　食中毒が発生したのは岡崎市明大寺本町の飲食店「杉の子」で、20日午後4時ごろ、「1月18日に施設で調理された弁当を食べた複数の者が体調を崩している」と保健所に連</t>
    <phoneticPr fontId="107"/>
  </si>
  <si>
    <t>東海テレビ</t>
    <rPh sb="0" eb="2">
      <t>トウカイ</t>
    </rPh>
    <phoneticPr fontId="107"/>
  </si>
  <si>
    <t>「孝し離れ（たかしはなれ）」及び「旬菜旬魚　孝し（しゅんさいしゅんぎょ　たかし）」で製造された弁当を喫食した１グループ２４名のうち１８名が、１月１３日（木）２２時から１月１５日（土）０時にかけて、下痢、腹痛、発熱、嘔吐等を発症していた。</t>
    <phoneticPr fontId="107"/>
  </si>
  <si>
    <t>広島市公表</t>
    <rPh sb="0" eb="3">
      <t>ヒロシマシ</t>
    </rPh>
    <rPh sb="3" eb="5">
      <t>コウヒョウ</t>
    </rPh>
    <phoneticPr fontId="107"/>
  </si>
  <si>
    <t>長野放送</t>
    <rPh sb="0" eb="4">
      <t>ナガノホウソウ</t>
    </rPh>
    <phoneticPr fontId="107"/>
  </si>
  <si>
    <t>北上市や花巻市などを管轄する中部保健所管内の保育所で、子ども１３人がおう吐や下痢などの症状を訴え、県はノロウイルスによる集団感染として発表しました。
県内でのノロウイルスの集団感染は今年度３２件目で、昨年度の同じ時期の４.５倍に上っています。</t>
    <phoneticPr fontId="107"/>
  </si>
  <si>
    <t>NHK</t>
    <phoneticPr fontId="107"/>
  </si>
  <si>
    <t>菊池市の食肉販売店で食中毒８人 (カンピロバクター)</t>
    <phoneticPr fontId="16"/>
  </si>
  <si>
    <t>熊本県は菊池市の食肉販売店『平野屋』で食中毒が発生したとしてこの店を２３日まで営業停止処分としています。県によりますと１月１２日に鶏の砂ずりの刺身を購入し食べた８人が腹痛や下痢などを訴えたということです。調査の結果、カンピロバクターによる食中毒と断定、８人は快方に向かっているということです。</t>
    <phoneticPr fontId="16"/>
  </si>
  <si>
    <t>TKU</t>
    <phoneticPr fontId="16"/>
  </si>
  <si>
    <t>熊本県</t>
    <rPh sb="0" eb="3">
      <t>クマモトケン</t>
    </rPh>
    <phoneticPr fontId="16"/>
  </si>
  <si>
    <t>https://www.youtube.com/watch?v=7nW8UyxrKuA</t>
    <phoneticPr fontId="16"/>
  </si>
  <si>
    <t>https://www.47news.jp/localnews/prefectures/chiba/7319775.html</t>
    <phoneticPr fontId="16"/>
  </si>
  <si>
    <t>鴨川の飲食店で食中毒　しめさば、サラダなど食べた男性　アニサキス摘出</t>
    <phoneticPr fontId="16"/>
  </si>
  <si>
    <t>千葉県は２１日、鴨川市東町の飲食店「どんや」で１７日夜に会食した２人組のうち男性（２９）１人が腹痛などを訴え、受診した医療機関で寄生虫のアニサキスが摘出されたと発表した。安房保健所は同店の食事が原因の食中毒と断定し、同店を１日間（２１日）の営業停止処分とした。男性は回復しているという。　県衛生指導課によると、２人は同店でしめさばやしめさばの炙り、サラダなどを食べた。</t>
    <phoneticPr fontId="16"/>
  </si>
  <si>
    <t>千葉日報</t>
    <rPh sb="0" eb="4">
      <t>チバニッポウ</t>
    </rPh>
    <phoneticPr fontId="16"/>
  </si>
  <si>
    <t>食中毒（疑い）が発生しました</t>
    <phoneticPr fontId="16"/>
  </si>
  <si>
    <t>令和４年１月１８日（火曜日）、糟屋郡内の飲食店営業者から、１月１５日（土曜日）に店を利用した客複数名が嘔吐、下痢等の食中毒様症状を呈している旨、粕屋保健福祉事務所に連絡があった。
２　概要
 　同事務所が調査したところ、糟屋郡内の飲食店で１月１５日（土曜日）１８時頃から会食を行った親族グループ７名のうち３名が嘔吐、下痢、発熱等の症状を呈していることが判明した。また、同日１１時頃及び１３時頃から会食を行った別の親族２グループ２９名のうち１６名も同様の症状を呈していることが判明した。　現在、同事務所において食中毒と感染症の両面から調査を進めている。　　
３　発生日時
調査中　　　判明分：令和４年１月１５日（土曜日）２２時頃（初発）</t>
    <phoneticPr fontId="16"/>
  </si>
  <si>
    <t>https://www.pref.fukuoka.lg.jp/press-release/syokuchudoku20220119.html</t>
    <phoneticPr fontId="16"/>
  </si>
  <si>
    <t>福岡県</t>
    <rPh sb="0" eb="3">
      <t>フクオカケン</t>
    </rPh>
    <phoneticPr fontId="16"/>
  </si>
  <si>
    <t>福岡県公表</t>
    <rPh sb="0" eb="2">
      <t>フクオカ</t>
    </rPh>
    <rPh sb="2" eb="3">
      <t>ケン</t>
    </rPh>
    <rPh sb="3" eb="5">
      <t>コウヒョウ</t>
    </rPh>
    <phoneticPr fontId="16"/>
  </si>
  <si>
    <t>https://topics.smt.docomo.ne.jp/article/saitama/region/saitama-20220118111114?fm=topics</t>
    <phoneticPr fontId="16"/>
  </si>
  <si>
    <t>２４人が食中毒…弁当のサラダ、ハンバーグ、漬物、煮物を食べ　ノロウイルス検出、埼玉・鴻巣の弁当店処分</t>
    <phoneticPr fontId="16"/>
  </si>
  <si>
    <t>埼玉県は１７日、鴻巣市の弁当店「壱番館」で調理された弁当を食べた２０〜５０代男女２４人にノロウイルスによる食中毒が発生したと発表した。
　同店は１４日から営業を自粛しており、鴻巣保健所は１９日までの営業停止の行政処分を行った。
　県食品安全課によると、鴻巣市や上尾市の事業所で１１日に弁当を食べた２５人のうち、２４人が嘔吐（おうと）や下痢を訴えた。患者を診察した熊谷市の医療機関が熊谷保健所に報告し、調理施設を所管する鴻巣保健所が調査に当たっている。
　弁当にはサラダ、ハンバーグ、漬物、煮物などが入っていた。患者ら計１４人の便からノロウイルスが検出された。</t>
    <phoneticPr fontId="16"/>
  </si>
  <si>
    <t>埼玉県</t>
    <rPh sb="0" eb="3">
      <t>サイタマケン</t>
    </rPh>
    <phoneticPr fontId="16"/>
  </si>
  <si>
    <t>埼玉新聞</t>
    <phoneticPr fontId="16"/>
  </si>
  <si>
    <t>埼玉新聞</t>
    <rPh sb="0" eb="4">
      <t>サイタマシンブン</t>
    </rPh>
    <phoneticPr fontId="107"/>
  </si>
  <si>
    <t>埼玉県は１７日、鴻巣市の弁当店「壱番館」で調理された弁当を食べた２０〜５０代男女２４人にノロウイルスによる食中毒が発生したと発表した。　同店は１４日から営業を自粛しており、鴻巣保健所は１９日までの営業停止の行政処分を行った。</t>
    <phoneticPr fontId="107"/>
  </si>
  <si>
    <t>三戸郡内で男性3人食中毒 体内からカンピロバクター検出</t>
    <phoneticPr fontId="16"/>
  </si>
  <si>
    <t>5 日前 — 青森県は17日、三戸郡内の飲食店4店舗で食事した20代の男性3人が、カンピロバクターによる食中毒を発症したと発表した。3人は既に回復している …</t>
    <phoneticPr fontId="16"/>
  </si>
  <si>
    <t>青森県</t>
    <rPh sb="0" eb="3">
      <t>アオモリケン</t>
    </rPh>
    <phoneticPr fontId="16"/>
  </si>
  <si>
    <t>デーリー東北</t>
    <rPh sb="4" eb="6">
      <t>トウホク</t>
    </rPh>
    <phoneticPr fontId="16"/>
  </si>
  <si>
    <t>https://www.daily-tohoku.news/archives/93144</t>
    <phoneticPr fontId="16"/>
  </si>
  <si>
    <t>カンピロバクターによる食中毒の発生について</t>
    <phoneticPr fontId="16"/>
  </si>
  <si>
    <t xml:space="preserve">１月１１日（火）に、県外に居住する方から「１月７日（金）に荒尾市内の飲食店を４名で利用し、自分を含めて３名が体調異常を呈している。」と有明保健所へ連絡があった。有明保健所は、有症者３人の共通食は当該飲食店での食事のみであったこと、有症者２人の便からカンピロバクター・ジェジュニが検出されたこと、患者の発症状況がカンピロバクターによる食中毒の症状と一致すること、医師から食中毒の届出があったことなどから、下記施設が提供した食品を原因とする食中毒と断定し、本日営業停止処分を行った。なお、患者はいずれも快方に向かっている。
２ 発生年月日 令和４年（２０２２年）１月８日（土）（初発）
３ 摂食者 数 ４人 男性２人、女性２人
４ 有症者 数 ３人 患者年齢 すべて３０代
うち、医療機関受診者 １人 入院者 ０人
５ 主な症 状 腹痛、下痢等
６ 原因施 設 営業施設名称：駅前居酒屋ぽっぽ（飲食店営業）
７ 原因食 品 １月７日（金）の夜に当該施設で調理し、提供した食品（推定） （加熱不十分な、鶏レバー及び鹿肉を含む）
８ 病因物 質 カンピロバクター・ジェジュニ（患者便から検出）
９ 検査状 況 検便（患者）
10 営業停止期間 １月１５日（土）から１月１７日（月）までの３日間
</t>
    <phoneticPr fontId="16"/>
  </si>
  <si>
    <t>https://www.pref.kumamoto.jp/uploaded/life/122341_225320_misc.pdf</t>
    <phoneticPr fontId="16"/>
  </si>
  <si>
    <t>熊本県公表</t>
    <rPh sb="0" eb="3">
      <t>クマモトケン</t>
    </rPh>
    <rPh sb="3" eb="5">
      <t>コウヒョウ</t>
    </rPh>
    <phoneticPr fontId="16"/>
  </si>
  <si>
    <t>※2022年 第2週（1/10～1/16） 現在</t>
    <phoneticPr fontId="5"/>
  </si>
  <si>
    <t>やや少ない</t>
    <rPh sb="2" eb="3">
      <t>スク</t>
    </rPh>
    <phoneticPr fontId="5"/>
  </si>
  <si>
    <t>食中毒情報　(1/17-1/23)</t>
    <rPh sb="0" eb="3">
      <t>ショクチュウドク</t>
    </rPh>
    <rPh sb="3" eb="5">
      <t>ジョウホウ</t>
    </rPh>
    <phoneticPr fontId="5"/>
  </si>
  <si>
    <t>海外情報　(1/17-1/23)</t>
    <rPh sb="0" eb="2">
      <t>カイガイ</t>
    </rPh>
    <rPh sb="2" eb="4">
      <t>ジョウホウ</t>
    </rPh>
    <phoneticPr fontId="5"/>
  </si>
  <si>
    <t>食品リコール・回収情報　　　　(1/17-1/23)</t>
    <rPh sb="0" eb="2">
      <t>ショクヒン</t>
    </rPh>
    <rPh sb="7" eb="9">
      <t>カイシュウ</t>
    </rPh>
    <rPh sb="9" eb="11">
      <t>ジョウホウ</t>
    </rPh>
    <phoneticPr fontId="5"/>
  </si>
  <si>
    <t>バロー</t>
  </si>
  <si>
    <t>遠鉄ストア</t>
  </si>
  <si>
    <t>相鉄ローゼン</t>
  </si>
  <si>
    <t>北陸製菓</t>
  </si>
  <si>
    <t>かどや製油</t>
  </si>
  <si>
    <t>ソユー</t>
  </si>
  <si>
    <t>ポプラ</t>
  </si>
  <si>
    <t>秋田物産</t>
  </si>
  <si>
    <t>ユニー</t>
  </si>
  <si>
    <t>デメル・ジャパン...</t>
  </si>
  <si>
    <t>マルキョウ</t>
  </si>
  <si>
    <t>ファミリーマート...</t>
  </si>
  <si>
    <t>マルゴ水産</t>
  </si>
  <si>
    <t>菱田ベーカリー</t>
  </si>
  <si>
    <t>トライアルカンパ...</t>
  </si>
  <si>
    <t>ベルク</t>
  </si>
  <si>
    <t>黒浜店 ベルこっぺ(ウィンナー) ラベルシール誤貼付</t>
  </si>
  <si>
    <t>ジャパンフリトレ...</t>
  </si>
  <si>
    <t>Lay’s Original(タイ産 レイズしお味)140g グリコアルカロイド検出</t>
  </si>
  <si>
    <t>ヤマザワ</t>
  </si>
  <si>
    <t>きのこのクリーミーコロッケ アレルゲン(えび,かに,ゼラチン)表示欠落</t>
  </si>
  <si>
    <t>オーケー</t>
  </si>
  <si>
    <t>南大沢店 大海老天重 一部アレルゲン(卵、乳成分)表示欠落</t>
  </si>
  <si>
    <t>イオンリテール</t>
  </si>
  <si>
    <t>高根木戸店 アトランティックサーモン他 計5品目 一部賞味期限切れ原材料</t>
  </si>
  <si>
    <t>恋する豚研究所</t>
  </si>
  <si>
    <t>ももハム 微小金属粉混入の恐れ</t>
  </si>
  <si>
    <t>イズミ</t>
  </si>
  <si>
    <t>ゆめマート尾道 豚ロースかつカレー ラベルを誤貼付</t>
  </si>
  <si>
    <t>グランビスタホテ...</t>
  </si>
  <si>
    <t>札幌グランドホテル ケーキ5品目 消費期限誤表記</t>
  </si>
  <si>
    <t>センター南駅前店 若鶏ももからあげ アレルギー表示欠落</t>
  </si>
  <si>
    <t>藤沢店 やみつき甘辛ごぼう ラベル誤貼付で(卵)表示欠落</t>
  </si>
  <si>
    <t>迫田食品</t>
  </si>
  <si>
    <t>濃厚ピーナツとうふ 一部消費期限誤表記</t>
  </si>
  <si>
    <t>エヌアイエスフー...</t>
  </si>
  <si>
    <t>ハンター ポテトチップス ハニーバーベキュー風味 一部残留農薬</t>
  </si>
  <si>
    <t>しょうがのむし</t>
  </si>
  <si>
    <t>発酵ジンジャーエール おじいちゃんか! 一部加熱殺菌不足</t>
  </si>
  <si>
    <t>マルハニチロ</t>
  </si>
  <si>
    <t>あさり水煮 一部賞味期限印字欠落</t>
  </si>
  <si>
    <t>道の駅しょうなん...</t>
  </si>
  <si>
    <t>道の駅しょうなん ほうれん草 一部残留農薬基準値超過</t>
  </si>
  <si>
    <t>楽市会</t>
  </si>
  <si>
    <t>えびだけっ 一部賞味期限表示欠落</t>
  </si>
  <si>
    <t>マカダミアナッツ150g 一部賞味期限誤印字</t>
  </si>
  <si>
    <t>紅鮭いくら(醤油漬) 一部消費期限誤表示</t>
  </si>
  <si>
    <t>柿生店 真いか唐揚げ 一部ラベル誤貼付 アレルギー表示欠落</t>
  </si>
  <si>
    <t>シガーフライ、ハードビスケット一部 包材取り違え</t>
  </si>
  <si>
    <t>かどやの胡麻白丸 乾燥剤破損の恐れ</t>
  </si>
  <si>
    <t>ソフトドリンク、冷菓一部 アレルギー表示欠落</t>
  </si>
  <si>
    <t>ポプラ 三色ご飯彩り弁当 商品名、食品表示誤貼付</t>
  </si>
  <si>
    <t>秋田物産 味付もみのり一部 原材料誤表記</t>
  </si>
  <si>
    <t>アピタ瀬戸店 答志島めかぶ一部 賞味期限誤表記</t>
  </si>
  <si>
    <t>天満屋岡山本店 ショコラーデントルテ 一部賞味期限誤表示</t>
  </si>
  <si>
    <t>小田部店 レタス中巻き(辛子マヨネーズ) 消費期限誤表示</t>
  </si>
  <si>
    <t>ファミマルKITCHEN 鍋用野菜ミックス 金属片混入の恐れ</t>
  </si>
  <si>
    <t>伊勢湾産いわしのからあげ シロサバフグ混入の恐れ</t>
  </si>
  <si>
    <t>チョコラスク 一部賞味期限誤表示</t>
  </si>
  <si>
    <t>嬉野店 カンパチ刺身用 海鮮ダイス盛り 一部原材料期限切れ</t>
  </si>
  <si>
    <t>食品表示　(1/17-1/23)</t>
    <rPh sb="0" eb="2">
      <t>ショクヒン</t>
    </rPh>
    <rPh sb="2" eb="4">
      <t>ヒョウジ</t>
    </rPh>
    <phoneticPr fontId="5"/>
  </si>
  <si>
    <t>残留農薬　(1/17-1/23)</t>
    <rPh sb="0" eb="2">
      <t>ザンリュウ</t>
    </rPh>
    <rPh sb="2" eb="3">
      <t>ノウ</t>
    </rPh>
    <rPh sb="3" eb="4">
      <t>ヤク</t>
    </rPh>
    <phoneticPr fontId="5"/>
  </si>
  <si>
    <t>長野県塩尻市の仕出し弁当店でノロウイルスによる食中毒が発生しました。弁当を食べたおよそ100人が下痢や嘔吐などの症状を訴えていましたが、全員快方に向かっているということです。食中毒が発生したのは、塩尻市の仕出し弁当店「居郷留弁当食配センター」です。今月17日、この施設から「14日に調理した仕出し弁当を食べた客から体調不良を訴える連絡を受けた」といった連絡が松本保健所にありました。</t>
    <phoneticPr fontId="107"/>
  </si>
  <si>
    <t xml:space="preserve"> GⅡ　週　0例</t>
    <rPh sb="7" eb="8">
      <t>レイ</t>
    </rPh>
    <phoneticPr fontId="5"/>
  </si>
  <si>
    <t>新型指定感染症情報  新規死者数 92</t>
    <rPh sb="0" eb="2">
      <t>シンガタ</t>
    </rPh>
    <rPh sb="2" eb="4">
      <t>シテイ</t>
    </rPh>
    <rPh sb="4" eb="7">
      <t>カンセンショウ</t>
    </rPh>
    <rPh sb="7" eb="9">
      <t>ジョウホウ</t>
    </rPh>
    <rPh sb="11" eb="13">
      <t>シンキ</t>
    </rPh>
    <rPh sb="13" eb="16">
      <t>シシャスウ</t>
    </rPh>
    <phoneticPr fontId="5"/>
  </si>
  <si>
    <t>米国中南部以前拡大傾向</t>
    <rPh sb="0" eb="2">
      <t>ベイコク</t>
    </rPh>
    <rPh sb="2" eb="5">
      <t>チュウナンブ</t>
    </rPh>
    <rPh sb="5" eb="7">
      <t>イゼン</t>
    </rPh>
    <rPh sb="7" eb="9">
      <t>カクダイ</t>
    </rPh>
    <rPh sb="9" eb="11">
      <t>ケイコウ</t>
    </rPh>
    <phoneticPr fontId="107"/>
  </si>
  <si>
    <r>
      <rPr>
        <sz val="13"/>
        <color theme="0"/>
        <rFont val="ＭＳ Ｐゴシック"/>
        <family val="3"/>
        <charset val="128"/>
      </rPr>
      <t>カナダ</t>
    </r>
    <phoneticPr fontId="5"/>
  </si>
  <si>
    <t>世界的な第三波の大型感染は終息を迎えている。
・第一波　中国武漢発　全世界的な流行期　　2020/3-2021/3
・第二波　イギリス・南アフリカ変異株による欧州流行　2021/3-6
・第三波　δインド変異株による東南アジア・中東流行　2021/7-
第四波ο南アフリカ変異株は現在拡大中2,200万人/週　日315万人</t>
    <rPh sb="0" eb="2">
      <t>セカイ</t>
    </rPh>
    <rPh sb="2" eb="3">
      <t>テキ</t>
    </rPh>
    <rPh sb="4" eb="6">
      <t>ダイサン</t>
    </rPh>
    <rPh sb="6" eb="7">
      <t>ハ</t>
    </rPh>
    <rPh sb="8" eb="10">
      <t>オオガタ</t>
    </rPh>
    <rPh sb="10" eb="12">
      <t>カンセン</t>
    </rPh>
    <rPh sb="13" eb="15">
      <t>シュウソク</t>
    </rPh>
    <rPh sb="16" eb="17">
      <t>ムカ</t>
    </rPh>
    <rPh sb="24" eb="27">
      <t>ダイイッパ</t>
    </rPh>
    <rPh sb="28" eb="30">
      <t>チュウゴク</t>
    </rPh>
    <rPh sb="30" eb="32">
      <t>ブカン</t>
    </rPh>
    <rPh sb="32" eb="33">
      <t>ハツ</t>
    </rPh>
    <rPh sb="34" eb="38">
      <t>ゼンセカイテキ</t>
    </rPh>
    <rPh sb="39" eb="42">
      <t>リュウコウキ</t>
    </rPh>
    <rPh sb="60" eb="63">
      <t>ダイニハ</t>
    </rPh>
    <rPh sb="69" eb="70">
      <t>ミナミ</t>
    </rPh>
    <rPh sb="74" eb="76">
      <t>ヘンイ</t>
    </rPh>
    <rPh sb="76" eb="77">
      <t>カブ</t>
    </rPh>
    <rPh sb="80" eb="82">
      <t>オウシュウ</t>
    </rPh>
    <rPh sb="82" eb="84">
      <t>リュウコウ</t>
    </rPh>
    <rPh sb="96" eb="98">
      <t>ダイサン</t>
    </rPh>
    <rPh sb="98" eb="99">
      <t>ナミ</t>
    </rPh>
    <rPh sb="104" eb="107">
      <t>ヘンイカブ</t>
    </rPh>
    <rPh sb="110" eb="112">
      <t>トウナン</t>
    </rPh>
    <rPh sb="116" eb="118">
      <t>チュウトウ</t>
    </rPh>
    <rPh sb="118" eb="120">
      <t>リュウコウ</t>
    </rPh>
    <rPh sb="130" eb="132">
      <t>ダイヨン</t>
    </rPh>
    <rPh sb="132" eb="133">
      <t>ハ</t>
    </rPh>
    <rPh sb="134" eb="135">
      <t>ミナミ</t>
    </rPh>
    <rPh sb="139" eb="142">
      <t>ヘンイカブ</t>
    </rPh>
    <rPh sb="143" eb="145">
      <t>ゲンザイ</t>
    </rPh>
    <rPh sb="145" eb="148">
      <t>カクダイチュウ</t>
    </rPh>
    <rPh sb="153" eb="155">
      <t>マンニン</t>
    </rPh>
    <rPh sb="156" eb="157">
      <t>シュウ</t>
    </rPh>
    <rPh sb="158" eb="159">
      <t>ヒ</t>
    </rPh>
    <rPh sb="162" eb="164">
      <t>マンニン</t>
    </rPh>
    <phoneticPr fontId="107"/>
  </si>
  <si>
    <t>イギリスの感染者数は100万人/日をピークに1/3に減少
約一ヵ月で収まっている</t>
    <rPh sb="5" eb="8">
      <t>カンセンシャ</t>
    </rPh>
    <rPh sb="8" eb="9">
      <t>スウ</t>
    </rPh>
    <rPh sb="13" eb="14">
      <t>マン</t>
    </rPh>
    <rPh sb="14" eb="15">
      <t>ニン</t>
    </rPh>
    <rPh sb="16" eb="17">
      <t>ヒ</t>
    </rPh>
    <rPh sb="26" eb="28">
      <t>ゲンショウ</t>
    </rPh>
    <rPh sb="29" eb="33">
      <t>ヤクイッカゲツ</t>
    </rPh>
    <rPh sb="34" eb="35">
      <t>オサ</t>
    </rPh>
    <phoneticPr fontId="107"/>
  </si>
  <si>
    <t>Reported 1/23　 7:22 (前週より2,200万人増加) 　　世界は感染　第四波が進行中</t>
    <rPh sb="21" eb="23">
      <t>ゼンシュウ</t>
    </rPh>
    <rPh sb="22" eb="23">
      <t>シュウ</t>
    </rPh>
    <rPh sb="23" eb="24">
      <t>ゼンシュウ</t>
    </rPh>
    <rPh sb="30" eb="32">
      <t>マンニン</t>
    </rPh>
    <rPh sb="32" eb="33">
      <t>ゾウ</t>
    </rPh>
    <rPh sb="33" eb="34">
      <t>カ</t>
    </rPh>
    <rPh sb="38" eb="40">
      <t>セカイ</t>
    </rPh>
    <rPh sb="41" eb="43">
      <t>カンセン</t>
    </rPh>
    <rPh sb="44" eb="46">
      <t>ダイヨン</t>
    </rPh>
    <rPh sb="46" eb="47">
      <t>ナミ</t>
    </rPh>
    <rPh sb="48" eb="51">
      <t>シンコウチュウ</t>
    </rPh>
    <phoneticPr fontId="5"/>
  </si>
  <si>
    <t>今週の新型コロナ 新規感染者数　世界で２,200万人(対前週の増加に対して更に200万人増加)　</t>
    <rPh sb="0" eb="2">
      <t>コンシュウ</t>
    </rPh>
    <rPh sb="9" eb="15">
      <t>シンキカンセンシャスウ</t>
    </rPh>
    <rPh sb="24" eb="26">
      <t>マンニン</t>
    </rPh>
    <rPh sb="27" eb="28">
      <t>タイ</t>
    </rPh>
    <rPh sb="28" eb="30">
      <t>ゼンシュウ</t>
    </rPh>
    <rPh sb="31" eb="33">
      <t>ゾウカ</t>
    </rPh>
    <rPh sb="34" eb="35">
      <t>タイ</t>
    </rPh>
    <rPh sb="37" eb="38">
      <t>サラ</t>
    </rPh>
    <rPh sb="42" eb="43">
      <t>マン</t>
    </rPh>
    <rPh sb="43" eb="44">
      <t>ニン</t>
    </rPh>
    <rPh sb="44" eb="46">
      <t>ゾウカ</t>
    </rPh>
    <phoneticPr fontId="5"/>
  </si>
  <si>
    <t xml:space="preserve">
世界の新規感染者数: 2,200万人で感染拡大 　世界は第4波の最大ピーにさしかかる。ここ一週間でピークアウト
北半球の平均気温が下がってきているの急拡大。</t>
    <rPh sb="1" eb="3">
      <t>セカイ</t>
    </rPh>
    <rPh sb="4" eb="6">
      <t>シンキ</t>
    </rPh>
    <rPh sb="6" eb="10">
      <t>カンセンシャスウ</t>
    </rPh>
    <rPh sb="17" eb="19">
      <t>マンニン</t>
    </rPh>
    <rPh sb="20" eb="24">
      <t>カンセンカクダイ</t>
    </rPh>
    <rPh sb="26" eb="28">
      <t>セカイ</t>
    </rPh>
    <rPh sb="29" eb="30">
      <t>ダイ</t>
    </rPh>
    <rPh sb="31" eb="32">
      <t>ハ</t>
    </rPh>
    <rPh sb="33" eb="35">
      <t>サイダイ</t>
    </rPh>
    <rPh sb="46" eb="49">
      <t>イッシュウカン</t>
    </rPh>
    <rPh sb="57" eb="60">
      <t>キタハンキュウ</t>
    </rPh>
    <rPh sb="61" eb="65">
      <t>ヘイキンキオン</t>
    </rPh>
    <rPh sb="66" eb="67">
      <t>サ</t>
    </rPh>
    <rPh sb="75" eb="78">
      <t>キュウカクダイ</t>
    </rPh>
    <phoneticPr fontId="5"/>
  </si>
  <si>
    <t>メキシコ、米ケロッグに制裁 糖分など表示規格違反で　写真1枚　国際ニュース：AFPBB News</t>
  </si>
  <si>
    <t>食品会社が輸出の受注に慎重、物流費高騰で - NNA ASIA・ベトナム・食品・飲料</t>
  </si>
  <si>
    <t>北京、オミ株感染源は「海外郵便」　カナダが一蹴 - 産経ニュース</t>
  </si>
  <si>
    <t>新型コロナ　香港･ハムスターからヒトへ感染か　ペットショップの2000匹処分へ</t>
  </si>
  <si>
    <t>米国コカ・コーラ社の慈善団体が日本の3団体に助成金、グリーンインフラ活動を支援し水資源保護を推進</t>
  </si>
  <si>
    <t>販促活動、食品ロス引き起こしたとして猛批判浴びる　中国（CNN.co.jp） - Yahoo!ニュース</t>
  </si>
  <si>
    <t>韓国の有名キムチから異物が…　消費者「足指の爪だ！」　メーカー「爪のようだが唐辛子」｜ニフティニュース</t>
  </si>
  <si>
    <t>韓国のイカの干物製造メーカー クロックスの靴で踏みつける不衛生な製造工程が明らかになり炎上 | ゴゴ通信ゴゴ通信</t>
  </si>
  <si>
    <t>https://news.tbs.co.jp/newseye/tbs_newseye4452108.html</t>
    <phoneticPr fontId="16"/>
  </si>
  <si>
    <t>https://www.jetro.go.jp/biznews/2022/01/6c2c79f023948955.html</t>
    <phoneticPr fontId="16"/>
  </si>
  <si>
    <t>https://www.afpbb.com/articles/-/3385941</t>
    <phoneticPr fontId="16"/>
  </si>
  <si>
    <t>https://www.nna.jp/news/show/2288800</t>
    <phoneticPr fontId="16"/>
  </si>
  <si>
    <t>https://www.sankei.com/article/20220118-P7GZ7PFBQFOONOVSUEEDX24IPA/</t>
    <phoneticPr fontId="16"/>
  </si>
  <si>
    <t>https://www.fnn.jp/articles/-/301241</t>
    <phoneticPr fontId="16"/>
  </si>
  <si>
    <t>https://www.ssnp.co.jp/news/beverage/2022/01/2022-0117-1800-16.html</t>
    <phoneticPr fontId="16"/>
  </si>
  <si>
    <t>https://news.yahoo.co.jp/articles/7f6b74a27d86ba49a15d44dd56742a0875cd7628</t>
    <phoneticPr fontId="16"/>
  </si>
  <si>
    <t>https://news.nifty.com/article/world/korea/12329-1420175/</t>
    <phoneticPr fontId="16"/>
  </si>
  <si>
    <t>https://gogotsu.com/archives/66777</t>
    <phoneticPr fontId="16"/>
  </si>
  <si>
    <t>大手コーヒーチェーンのスターバックスは、今月初めに発表していたアメリカの従業員に対する新型コロナワクチンの接種を義務付ける方針を撤回しました。　スターバックスは今月３日、バイデン政権が１００人以上の労働者を抱える企業に新型コロナワクチンの接種か定期的な検査を義務付けると決めたことを受け、アメリカの全従業員に対してワクチンを接種するか毎週の検査を義務化することを明らかにしていました。　ところが、先週、連邦最高裁判所がこの措置を認めないとの判断を下したことを受け、１８日、最高執行責任者のカルバー氏が従業員に方針を撤回すると伝えたということです。　今回の対応について賛否は分かれていますが、ツイッターでは「ボイコット・スターバックス」というキーワードが注目されています。</t>
    <phoneticPr fontId="16"/>
  </si>
  <si>
    <t>アルゼンチン政府は1月3日、一部の牛肉部位の輸出を2023年12月31日まで禁止すると発表した。牛肉輸出については、2021年5月に特定部位の輸出停止や制限を行う措置を導入しており、2021年末まで継続していた（2021年9月8日記事参照）。1月3日に公布した政令911/2021号外部サイトへ、新しいウィンドウで開きますによる今回の措置は以下のとおり。
生鮮・冷蔵・冷凍牛肉の枝肉、半丸枝肉、骨付き前部四半部、骨付き後部四半部などの輸出を2023年12月31日まで禁じる。
生鮮・冷蔵・冷凍で国内消費者が好む牛肉部位のうち、骨付き・骨なしアサード（プレートの部位）、ファルダ（ナーベル）、マタンブレ（ロウズ）、タパ・デ・アサード（プレートキャップ）、クアドラーダ（フラット）、パレタ（ブレード）、バシオ（フランク）の輸出を2023年12月31日まで制限する。また、同日付で公布した農牧水産省決議第301/2021号外部サイトへ、新しいウィンドウで開きますでは、主に中国に輸出する品質の低い牛肉のカテゴリーDとE、雄牛の肉などの輸出は許可するとしている。関連業者には引き続き「肉類輸出の宣誓供述書（DJEC）」（2021年5月10日記事参照）の提出を義務付ける。国内の農業関連団体は「政府の措置は国内の牛肉産業の発展を全く考慮していない。発展を阻害する短期的視点の措置でしかない」と政府の決定を強く批判している（1月3日付の現地紙「アンビト」電子版）。1月14日付の現地紙「インフォカンポ」などによると、2021年の国内の牛肉平均価格は60.7％上昇し、年間インフレ率の50.9％（2022年1月17日記事参照）を上回った。また、2021年の1人当たり年間牛肉消費量は47.6キロで、15年前の68.7キロと比較すると30％減少した。</t>
    <phoneticPr fontId="16"/>
  </si>
  <si>
    <t>メキシコ当局は、肥満対策として導入されている糖分などの食品表示ラベル規格に違反したとして、米食品大手ケロッグ（Kellogg’s）の製品に制裁を科したと明らかにした。　メキシコ連邦消費者保護庁（Profeco）の報道官ヘスス・モンタノ（Jesus Montano）氏は18日、コーンフレークなどケロッグ製品約38万個が販売停止となっているとAFPに語った。　Profecoによると、ケロッグは基準を超えるカロリーや糖分が含まれていることを明確に警告する表示を怠った。
　ケロッグのメキシコ部門は「健康で安全、手頃な価格の製品を、明確な栄養表示と共に」70年以上にわたって提供し続けていると説明している。
　メキシコでは2020年10月、食品表示ラベル規格が改定され、基準を超える糖分やナトリウム、飽和脂肪酸を含む製品について、警告表示が義務付けられた。こうした製品から子どもを守るため、パッケージにイラストを使用することも禁止されている。　メキシコは世界で最も肥満が多い国の一つ。政府の統計によると、市民の約7割は過体重、約3割は肥満となっている。同国の新型コロナウイルスの死者は30万人以上と世界でも多い水準となっており、食生活や肥満が原因の一つだと指摘されている。</t>
    <phoneticPr fontId="16"/>
  </si>
  <si>
    <t>ロジスティクス費用の高騰と輸送時間の長期化などで多くの食品会社が輸出の受注に慎重になっている。ベトナムのホーチミン市食糧・食品協会（ＦＦＡ）のリー・キム・チー会長が、18日に開かれたセミナーで明らかにした。同日付ＶＮエクスプレスが報じた。 チー氏によると、食品業…
関連国・地域： ベトナム
関連業種： 食品・飲料／運輸／マクロ・統計・その他経済</t>
    <phoneticPr fontId="16"/>
  </si>
  <si>
    <t>北京市当局は１８日までに、同市内で１５日に初確認された新型コロナウイルスの新変異株「オミクロン株」について、海外からの郵便物を通じて「感染した可能性を排除できない」と表明した。感染者が受け取ったカナダからの郵便物を調べたところ陽性反応が出たと説明するが、カナダのデュクロ保健相は「異常な見解だ」と一蹴している。北京当局は１７日の記者会見で、同市海淀（かいでん）区の感染者が受け取った国際郵便物からオミクロン株とみられるウイルスを検出したと明らかにした。カナダから７日に発送され、米国と香港を経て１１日に感染者が受け取った。同じルートで別の場所に届いた未開封の郵便物を調べたところ、ここからも陽性反応が出たという。当局は「海外からの商品購入をなるべく控えるように」と呼びかけた。中国はこれまでも、冷凍食品など海外からの輸入品の表面に付着したウイルスによる感染リスクを主張している。一方、カナダ放送協会（ＣＢＣ）によると、デュクロ氏は１７日の記者会見で「（中国側の見方は）われわれが国際的、国内的に観察してきたことと一致しない」と否定的な見方を示した。トロント大公衆衛生大学院のアンナ・バネルジ准教授はＣＢＣの取材に、オミクロン株は国際郵便物の中では「決して生き残れない」と指摘。中国側の主張に「科学的根拠があるとは思えない」と語った。</t>
    <phoneticPr fontId="16"/>
  </si>
  <si>
    <t>香港で、ハムスターからヒトに新型コロナ感染した可能性です。香港の衛生当局によると、16日、ペットショップの女性店員（23）が新型コロナウイルス･デルタ株への感染が判明したが、その後、この店の複数のハムスターも感染していることが分かった。女性に旅行歴や、感染者との接触歴がないため、地元当局は、輸入されたハムスターからヒトに感染した可能性があると判断。香港のすべてのペットショップにいるハムスターおよそ2千匹を殺処分する方針。
また12月22日以降に買われたハムスターも処分の対象になるとしてハムスターを購入した
飼い主に引き渡すよう呼びかけている。</t>
    <phoneticPr fontId="16"/>
  </si>
  <si>
    <t xml:space="preserve">ザ コカ・コーラカンパニーの慈善団体である米国The Coca Cola Foundation（TCCF）は17日、日本国内でグリーンインフラ活動を行う3団体に、合計46万ドル（約5,300万円）の助成金を提供したと発表した。助成金の内訳は、特定非営利活動法人とくしまコウノトリ基金に17万ドル（約2,000万円）、特定非営利活動法人雨水まちづくりサポートに15万ドル（約1,700万円）、特定非営利活動法人雨水市民の会に14万ドル（約1,600万円）。
　グリーンインフラとは、米国で発案された社会資本整備手法の一つ。自然環境が有する多様な機能を様々な課題解決に活用するという考え方だ。近年、米国や欧州を中心に取り組みが進んでおり、日本でも「国土の適切な管理」「人口減少・高齢化に対応した持続可能な社会の形成」といった課題への対応の一つとして、グリーンインフラが国土形成計画などに盛り込まれている。
今回のTCCFによるグリーンインフラ活動の助成では、地域社会とのさらなる強固なパートナーシップを通じ、大雨や豪雨による被害の防災・減災や、バリューチェーン全体における水資源の持続可能な利用、生物多様性の保全といった、水にまつわるより広範囲な課題解決への貢献を目指している。助成対象となった3団体が取り組む活動は次の通り。3団体はそれぞれ異なる地域で異なる手法を用いてグリーンインフラ活動とその効果検証に取り組み、成功事例を全国へ発信する。
とくしまコウノトリ基金は、「徳島県内の耕作放棄農地を活用した水環境の創造」がテーマ。助成金は、農地を活用した水環境の創造に使用される。全国で問題になっている耕作放棄地、主に水田を豊かな水環境に再生し、活用することにより、地域活性化の一つでもある農業と人の賑わいづくりや水辺の生物の多様性にも貢献することができるとする。雨水まちづくりサポートは、「東京都郊外の武蔵野台地における“雨にわ”づくり」がテーマ。東京都郊外の武蔵野台地の雨水を活用する「雨にわ」づくりの活動に使用される。「雨にわ」とは、屋根や敷地に降った雨水を直接下水道に流さず、集めて一時的に貯留し、ゆっくりと地中に浸透させる庭(植栽帯も含む）のことで、生物多様性が育まれるとともに、水質雨水市民の会は、「東京都墨田区における都市型洪水への対策」に取り組む。助成金は、小規模グリーンインフラの先進地域とも言える東京都墨田区で、市民にできる気候変動対策として、長屋規模の住宅（既存または改修物件）における雨水貯留に加えて、外構部分のレインガーデン、屋根・壁面緑化などを取り入れた雨水・緑・防災の機能を備えた拠点づくりと、隣接した建物同士の隙間や路地の一部を活かした雨水活用緑化等の活動に使用されるという。
コカ･コーラシステムは、水資源保護をサスティナビリティー戦略における優先事項の一つとして捉え、製品製造過程における水使用量の削減、工場排水の管理、水源域における涵養活動などを通じ、持続可能な水資源の利用に取り組んでいる。ただ、すでに涵養活動できる森林などは自然豊かな地域などに限られているため、各地で休耕田などを活用した新たな形での涵養、つまりグリーンインフラの重要性はますます高まっていきそうだ。を浄化する効果も期待できるもの。「雨にわ」によるグリーンインフラが広がることで、水循環の健全化に寄与しつつ、地域の防災力の向上にもつながるとする。
</t>
    <phoneticPr fontId="16"/>
  </si>
  <si>
    <t>韓国の大手メーカーが生産した有名なキムチ製品から、人の足指の爪に似た異物がみつかり、消費者側とメーカー側の争いに発展しているようだ。聯合ニュースなどによると、仁川市に住むAさんが今月初めに家で家族と夕食を食べていると、B社のキムチから黒っぽい物体があり、取り出した後に、食欲が失せたと伝えられる。物体は長さ2cmの足指の爪のように見える。Aさんは聯合ニュースに対し、最初はイカのように感じたが、手で触ってみると爪と質感が似ており、形も爪だったと述べている。Aさんは異物の写真を撮り、翌日B社に抗議の電話をしたところ、検査をするというB社の要請に応じて異物を送ったとのこと。
　　しかしB社が電子顕微鏡で分析した結果、明確な確認は難しかったが、それは植物体であり、唐辛子のようだとの説明だった。足指の爪ではないとの説明だったという。
Aさんはこれに対し、異物はタンパク質成分であり、誰が見ても爪であるとし反発。AさんはB社から製品の払い戻しを受けたが、B社の主張を信じず、去る12日に食品当局に関連内容を写真とともに通報した。当局も調査を始めたと伝えられる。B社側は聯合ニュースに対し、心配をかけたことを謝罪しつつ、異物を分析したところ、紙幣のように薄くて簡単に折れ、唐辛子とのマッチング率が87.97%に達したとの結果を明らかにしている。そして「爪のようであるが爪ではない」と反論している。
この報道をみた韓国のネットユーザーからは、
「キムチから人の爪が出るとは…そんなことあるのか？とにかく徹底調査や法的対処を。中国産キムチの文句言ってたがこれでは…」
「…とにかく証拠があるので科学調査に任せ、結果によって対応しよう…」
「誰が見ても足指の爪なんだが…どうなってんだ…」
「キムチ生産社の名を明かせ」
「DNA検査が必要では」
「足指の爪ではないのでは？」
などのコメントがネット掲示板に投稿されている。</t>
    <phoneticPr fontId="16"/>
  </si>
  <si>
    <t>香港／北京（ＣＮＮ Ｂｕｓｉｎｅｓｓ）　中国で最近、食料安全保障について懸念の声が上がる中、同国での事業開始から３５年を祝うキャンペーンを最近発表したファストフード大手のＫＦＣ（ケンタッキー・フライド・チキン）が、食品廃棄を引き起こしているとして非難を浴びている。ＫＦＣは１２日、中国国営メディアおよび政府の監督下にある全国規模の消費者監視団体から槍玉に挙げられた。両者が問題として取り上げたのは、商品を購入した顧客に対して、無作為に選んだ限定版の玩具を無料で配布するというＫＦＣの新たなプロモーション活動だった。批判を繰り広げた中国消費者協会によるとこの結果、食べる意図がないにもかかわらず、人々が大量の食品を購入しようと殺到することになったという。
　今回のプロモーションの目玉となったのは、「ミステリーボックス」と称する箱の中に入っている子どものフィギュア類。同国ではこれが一大トレンドとなっており、通常は内部にどの種類のものが入っているのか分からないまま、購入者はパッケージを受け取ることになる。ＫＦＣがソーシャルメディアの公式アカウントに投稿したチラシによると、全種類のフィギュアを入手したい場合、顧客は少なくとも６セット購入する必要がある。この玩具の人気ぶりを証明するように、先の消費者協会によれば一部の顧客は玩具のみを手に入れるため、他の顧客が食べるセットの代金を支払った。また別のケースでは、食べきれない食品を単純に廃棄しているという。
　中には全種類を集めようとして、１度に１００セット超を購入し、１万５００元（約１８万８０００円）近くを支払った顧客も複数人いたと、同協会は指摘。これは明らかに「過剰購入により不必要な食品廃棄を引き起こしている」とし、同国が昨年に取り組みを開始した、食品廃棄を防止し、企業に手助けを呼び掛ける新たな措置について注記した。また同協会は、セットをさらに購入するよう仕向けるために「顧客の不合理性」を食い物にしており、これは「公序良俗および法の精神に背いている」としてＫＦＣを糾弾した。同国でＫＦＣを展開する中国企業のヤム・チャイナ（ＹＵＭＣ）に対してコメントを求めたが、これまでのところ返答はない。
同日にはＫＦＣを批判する報道を複数のメディアが取り上げるなど、中国国営メディアがさらなる非難を浴びせた。
同国第２の国営通信社「中国新聞社」が運営するニュースサイト「中国新聞網」に掲載された論説は、ＫＦＣのキャンペーンについて「愚か」と評し、「事業のマーケティングを行うことには何の問題もない」としつつ、「マーケット戦略を企画する際、飲食業者は廃棄の可能性を回避すべき」とした</t>
    <phoneticPr fontId="16"/>
  </si>
  <si>
    <t>慶尚北道（キョンサンプクト）にある食品会社の職員が、干しイカを靴のままで踏んでいる姿が撮影され、その映像がネット上に拡散された。
乾燥したいわゆる干しイカを足で踏んで製造する動画が広がって炎上となっている中、国内食品当局が当該業者を摘発して関連商品を全て回収。
食品医薬品安全処は最近SNSに拡散した「干しイカ不衛生的な取り扱い動画」に関連し、9日に該当業者に対する現場調査を実施した結果、「食品衛生法」違反行為を摘発し、管轄官庁に行政処分を依頼したと発表した
食品医薬品安全処は映像に登場した商品の包装ボックスを基に該当業者を追跡した結果、慶尚北道盈徳郡江口面にある「農漁村フード(乾燥イカ包装·流通業者)」であることを確認し、現場調査を実施した。
現場調査の結果、食品医薬品安全処は映像のように該当業者の乾燥イカを作業靴で踏み伸ばすなど食品を不衛生に扱った行為、従事者の衛生帽、マスク未着用、作業場の清潔不良など“食品衛生法”違反事項を摘発したと説明した。　
　　該当業者の違反行為は昨年10月26日から今年1月8日まで続いたが、この期間に生産されたイカ約3898キロ程度は市中に流通せず、全量保管していることが確認された。食品医薬品安全処は該当業者が保管している不衛生な取り扱い・生産分を回収することで市中に流通しないようにした。この報道に対してコメント欄では「はたしてこのメーカーだけでしょうか」、「私たちが食べたイカの昔からそのような方法で加工していましたｗｗ」、「トイレ行くときも履いてたはず」、「果たして10月26日からやったのだろうか？」、「中国＝慶尚道」、「中国だと思いましたが、韓国という事実に驚愕を禁じられません」などのコメントが付けられている。</t>
    <phoneticPr fontId="16"/>
  </si>
  <si>
    <t>米国</t>
    <rPh sb="0" eb="2">
      <t>ベイコク</t>
    </rPh>
    <phoneticPr fontId="16"/>
  </si>
  <si>
    <t>米スターバックス 従業員へのコロナワクチン義務化方針を撤回</t>
    <phoneticPr fontId="16"/>
  </si>
  <si>
    <t xml:space="preserve">一部の牛肉部位の輸出禁止・制限措置、2023年末まで継続(アルゼンチン) </t>
    <phoneticPr fontId="16"/>
  </si>
  <si>
    <t>ｱﾙｾﾞﾝﾁﾝ</t>
    <phoneticPr fontId="16"/>
  </si>
  <si>
    <t>ベトナム</t>
    <phoneticPr fontId="16"/>
  </si>
  <si>
    <t>メキシコ</t>
    <phoneticPr fontId="16"/>
  </si>
  <si>
    <t>中国</t>
    <rPh sb="0" eb="2">
      <t>チュウゴク</t>
    </rPh>
    <phoneticPr fontId="16"/>
  </si>
  <si>
    <t>香港</t>
    <rPh sb="0" eb="2">
      <t>ホンコン</t>
    </rPh>
    <phoneticPr fontId="16"/>
  </si>
  <si>
    <t>　</t>
    <phoneticPr fontId="16"/>
  </si>
  <si>
    <t>韓国</t>
    <rPh sb="0" eb="2">
      <t>カンコク</t>
    </rPh>
    <phoneticPr fontId="16"/>
  </si>
  <si>
    <t>タイトル (賞味期限・アレルゲンミスで回収が目立ちました!!)</t>
    <rPh sb="6" eb="10">
      <t>ショウミキゲン</t>
    </rPh>
    <rPh sb="19" eb="21">
      <t>カイシュウ</t>
    </rPh>
    <rPh sb="22" eb="24">
      <t>メダ</t>
    </rPh>
    <phoneticPr fontId="5"/>
  </si>
  <si>
    <t>機能性表示食1/23現在　4,943品目です　(A18,A89,A178,A217を除く)</t>
    <phoneticPr fontId="16"/>
  </si>
  <si>
    <t>日本地理的表示協議会が発足　官民でGI普及へ、加工食品の拡大も期待</t>
    <phoneticPr fontId="16"/>
  </si>
  <si>
    <t>　農林水産省の後援により、19日に地理的表示（GI）保護制度の推進団体として「日本地理的表示協議会」（JGIC）が発足した。生産地や品質に優位性があるものを、地名を商品名に使用して登録するGI制度。輸出促進を図る上でも知的財産を活用し、ブランド力を強化することが重視されており、官民関係者が参画してGI産品の普及啓発と認知度の向上に取り組む。特に加工食品のGI産品拡大が課題となる中、協議会設立がその足掛かりとなるか期待される</t>
    <phoneticPr fontId="16"/>
  </si>
  <si>
    <t>日本で唯一「機能性表示食品」を学べるWEB講座　受講生300人突破！2022年5月スタート、第13期生募集開始</t>
    <phoneticPr fontId="16"/>
  </si>
  <si>
    <t>「機能性表示食品」制度の普及と啓蒙をはかる一般社団法人 機能性表示食品検定協会(所在地：東京都港区高輪、会長：持田 騎一郎)は、約4か月、毎日のメールセミナーと週1回の動画セミナーで、機能性表示食品制度の基礎知識から「売れる」商品開発テクニックまで学べるWEB講座「機能性表示食品検定講座」の5月から始まる第13期生の募集を開始します。2月末までの申込みなら最大40％OFFの早割キャンペーンも実施中です。
　詳細URL： https://www.kinoken.org/kentei/
　画像1: https://www.atpress.ne.jp/releases/294417/LL_img_294417_1.jpg
健康食品の薬事規制(薬機法、景表法、特商法など)が厳しくなる中、機能性表示食品制度を知らないと、商品開発、販売だけでなく、広告もできなくなっています。そのため、受講生の中には、健康食品会社だけでなく、ホームページ制作会社、広告代理店、アフィリエイターの方も増えてきており、受講生はのべ300名を超えました。　機能性表示食品とは、第二次安倍内閣の規制緩和による成長戦略として生まれた制度で、今まで薬事法(現在の薬機法)の規制のため禁止されていた、健康食品、サプリ、生鮮食品の機能性(効能効果)をうたえるようにした食品の表示制度です。2015年4月にスタートし、2022年1月現在で、5,000件近くの製品が消費者庁に届出され、受理されており、1,000件程度しか製品がないトクホを追い抜いています。その機能性表示(届出表示)も、「おなかの調子を整える」といったトクホ的な控えめな表現から大きく踏み出し、「腸内フローラが良好になることで、便秘傾向者において排便回数・排便量を増やし、お腹の調子を整える」、「加齢によって低下した脳の血流を改善し、認知機能の一部である記憶力を維持する」のような表示も可能です。さらに、2020年8月には、日本初の「免疫」への効果をうたったプラズマ乳酸菌の製品も受理され、「免疫機能の維持に役立つ」という表示も可能になりました。届出に成功したキリングループは大きな売上を上げています。</t>
    <phoneticPr fontId="16"/>
  </si>
  <si>
    <t>メキシコ、米ケロッグに制裁 糖分など表示規格違反で</t>
    <phoneticPr fontId="16"/>
  </si>
  <si>
    <t>メキシコ当局は、肥満対策として導入されている糖分などの食品表示ラベル規格に違反したとして、米食品大手ケロッグ（Kellogg’s）の製品に制裁を科したと明らかにした。
　メキシコ連邦消費者保護庁（Profeco）の報道官ヘスス・モンタノ（Jesus Montano）氏は18日、コーンフレークなどケロッグ製品約38万個が販売停止となっているとAFPに語った。Profecoによると、ケロッグは基準を超えるカロリーや糖分が含まれていることを明確に警告する表示を怠った。　ケロッグのメキシコ部門は「健康で安全、手頃な価格の製品を、明確な栄養表示と共に」70年以上にわたって提供し続けていると説明している。
　メキシコでは2020年10月、食品表示ラベル規格が改定され、基準を超える糖分やナトリウム、飽和脂肪酸を含む製品について、警告表示が義務付けられた。こうした製品から子どもを守るため、パッケージにイラストを使用することも禁止されている。　メキシコは世界で最も肥満が多い国の一つ。政府の統計によると、市民の約7割は過体重、約3割は肥満となっている。同国の新型コロナウイルスの死者は30万人以上と世界でも多い水準となっており、食生活や肥満が原因の一つだと指摘されている。</t>
    <phoneticPr fontId="16"/>
  </si>
  <si>
    <t>農水省、扇屋食品に是正指示　イカ加工品、表示法違反</t>
    <phoneticPr fontId="16"/>
  </si>
  <si>
    <t>農林水産省は14日、扇屋食品（愛媛県松前町）が食品表示法に違反したとして改善を指示した。同社が製造するイカ加工品の原材料に、「スルメイカ」を使用していないにもかかわらず、原材料名に「するめいか」と表示・販売したことを確認。同日、扇屋食品に対し、食品表示法に基づいて表示の是正、原因の究明・分析の徹底、再発防止対策の実施などを指示した。
　同省は昨年8～12月にかけて、扇屋食品に対し食品表示法に基づく立ち入り検査を実施。その結果、同社が製造するイカ加工品</t>
    <phoneticPr fontId="16"/>
  </si>
  <si>
    <t>ハンター ポテトチップス ハニーバーベキュー風味 一部残留農薬</t>
    <phoneticPr fontId="16"/>
  </si>
  <si>
    <t>2021年9月10日～同年11月19日まで販売した「ハンター　ポテトチップス　ハニーバーベキュー風味」において、当該商品の一部に、残留農薬クロルピリホスが検出(0.2ppm検出)が判明したため、回収する。これまで健康被害の報告はない。
【発　表　日】2022/01/17
【企　業　名】エヌアイエスフーズサービス株式会社
【 販売期間 】2021/09/10～2021/11/19
【キーワード】ポテトチップス、ハニーバーベキュー風味、残留農薬、クロルピリホス
【 ジャンル 】食品
【 関連情報 】
https://ifas.mhlw.go.jp/faspub/_link.do?i=IO_S020502&amp;p=RCL20...---
【お問い合せ】
 ■詳細はこちら■その他の情報はこちら</t>
    <phoneticPr fontId="16"/>
  </si>
  <si>
    <t>https://www.excite.co.jp/news/article/Recall_42441/</t>
    <phoneticPr fontId="16"/>
  </si>
  <si>
    <t>残留農薬基準値を超えたホウレンソウの自主回収のお知らせ（令和4年1月14日発表）</t>
    <phoneticPr fontId="16"/>
  </si>
  <si>
    <t>https://www.city.kashiwa.lg.jp/koho/pressrelease/r3houdou/1gatsu/r4011406.html</t>
    <phoneticPr fontId="16"/>
  </si>
  <si>
    <t>道の駅しょうなんが自主的に実施した残留農薬検査において、市内生産者（1名）が出荷したホウレンソウから食品衛生法で規定する残留農薬基準値を超える農薬が検出されたため、自主回収を行っています。
1　検査結果概要
 農産物名　ホウレンソウ　 生産者　市内生産者（1人）　　道の駅しょうなん農産物直売所で販売
 検体入手日　令和4年1月7日（金曜日）
 検査機関　(株)つくば分析センター
 検査結果　農薬「エトフェンプロックス」0.02ppm検出（基準値0.01ppm）
（検査結果受領日：令和4年1月13日）
食品衛生法違反疑い
2　検出原因　　調査中　</t>
    <phoneticPr fontId="16"/>
  </si>
  <si>
    <t>今週のお題　(天井、壁、ドア、窓、網戸の破損は速やかに修理しましょう)</t>
    <rPh sb="7" eb="9">
      <t>テンジョウ</t>
    </rPh>
    <rPh sb="10" eb="11">
      <t>カベ</t>
    </rPh>
    <rPh sb="15" eb="16">
      <t>マド</t>
    </rPh>
    <rPh sb="17" eb="19">
      <t>アミド</t>
    </rPh>
    <rPh sb="20" eb="22">
      <t>ハソン</t>
    </rPh>
    <rPh sb="23" eb="24">
      <t>スミ</t>
    </rPh>
    <rPh sb="27" eb="29">
      <t>シュウリ</t>
    </rPh>
    <phoneticPr fontId="5"/>
  </si>
  <si>
    <t>食品製造現場、調理現場に害虫やねずみなどが入る穴や隙間を放置していませんか!</t>
    <rPh sb="0" eb="2">
      <t>ショクヒン</t>
    </rPh>
    <rPh sb="2" eb="4">
      <t>セイゾウ</t>
    </rPh>
    <rPh sb="4" eb="6">
      <t>ゲンバ</t>
    </rPh>
    <rPh sb="7" eb="9">
      <t>チョウリ</t>
    </rPh>
    <rPh sb="9" eb="11">
      <t>ゲンバ</t>
    </rPh>
    <rPh sb="12" eb="14">
      <t>ガイチュウ</t>
    </rPh>
    <rPh sb="21" eb="22">
      <t>ハイ</t>
    </rPh>
    <rPh sb="23" eb="24">
      <t>アナ</t>
    </rPh>
    <rPh sb="25" eb="27">
      <t>スキマ</t>
    </rPh>
    <rPh sb="28" eb="30">
      <t>ホウチ</t>
    </rPh>
    <phoneticPr fontId="5"/>
  </si>
  <si>
    <r>
      <rPr>
        <b/>
        <sz val="12"/>
        <color indexed="51"/>
        <rFont val="ＭＳ Ｐゴシック"/>
        <family val="3"/>
        <charset val="128"/>
      </rPr>
      <t>★「防虫防鼠の対策を行っていますかという質問に」
→記録があります。年一回は調査して防除しています。</t>
    </r>
    <r>
      <rPr>
        <b/>
        <sz val="12"/>
        <color indexed="9"/>
        <rFont val="ＭＳ Ｐゴシック"/>
        <family val="3"/>
        <charset val="128"/>
      </rPr>
      <t xml:space="preserve">
</t>
    </r>
    <r>
      <rPr>
        <b/>
        <sz val="12"/>
        <color indexed="13"/>
        <rFont val="ＭＳ Ｐゴシック"/>
        <family val="3"/>
        <charset val="128"/>
      </rPr>
      <t>★効果が表れていれば効を奏しているわけですが、大切なの
は害虫やネズミの侵入経路を遮断して効果的に対応している
かどうかです。</t>
    </r>
    <r>
      <rPr>
        <b/>
        <sz val="12"/>
        <color indexed="9"/>
        <rFont val="ＭＳ Ｐゴシック"/>
        <family val="3"/>
        <charset val="128"/>
      </rPr>
      <t xml:space="preserve">
</t>
    </r>
    <r>
      <rPr>
        <b/>
        <u/>
        <sz val="12"/>
        <color indexed="51"/>
        <rFont val="ＭＳ Ｐゴシック"/>
        <family val="3"/>
        <charset val="128"/>
      </rPr>
      <t>★ 侵入防止対策とは、防虫防鼠用網の設置や補修、侵入箇所の閉鎖の実施です。</t>
    </r>
    <r>
      <rPr>
        <b/>
        <sz val="12"/>
        <color indexed="9"/>
        <rFont val="ＭＳ Ｐゴシック"/>
        <family val="3"/>
        <charset val="128"/>
      </rPr>
      <t xml:space="preserve">
★現場で具体的にすべきことは、建物の破損箇所=外部から
害虫や小動物が侵入しそうな穴や隙間を見け、速やかに上長
や施設管理者に連絡し修繕することです。</t>
    </r>
    <rPh sb="2" eb="4">
      <t>ボウチュウ</t>
    </rPh>
    <rPh sb="4" eb="6">
      <t>ボウソ</t>
    </rPh>
    <rPh sb="7" eb="9">
      <t>タイサク</t>
    </rPh>
    <rPh sb="10" eb="11">
      <t>オコナ</t>
    </rPh>
    <rPh sb="20" eb="22">
      <t>シツモン</t>
    </rPh>
    <rPh sb="26" eb="28">
      <t>キロク</t>
    </rPh>
    <rPh sb="34" eb="35">
      <t>ネン</t>
    </rPh>
    <rPh sb="35" eb="37">
      <t>イッカイ</t>
    </rPh>
    <rPh sb="38" eb="40">
      <t>チョウサ</t>
    </rPh>
    <rPh sb="42" eb="44">
      <t>ボウジョ</t>
    </rPh>
    <rPh sb="52" eb="54">
      <t>コウカ</t>
    </rPh>
    <rPh sb="55" eb="56">
      <t>アラワ</t>
    </rPh>
    <rPh sb="61" eb="62">
      <t>コウ</t>
    </rPh>
    <rPh sb="63" eb="64">
      <t>ソウ</t>
    </rPh>
    <rPh sb="74" eb="76">
      <t>タイセツ</t>
    </rPh>
    <rPh sb="80" eb="82">
      <t>ガイチュウ</t>
    </rPh>
    <rPh sb="87" eb="89">
      <t>シンニュウ</t>
    </rPh>
    <rPh sb="89" eb="91">
      <t>ケイロ</t>
    </rPh>
    <rPh sb="92" eb="94">
      <t>シャダン</t>
    </rPh>
    <rPh sb="96" eb="99">
      <t>コウカテキ</t>
    </rPh>
    <rPh sb="100" eb="102">
      <t>タイオウ</t>
    </rPh>
    <rPh sb="128" eb="130">
      <t>ボウソ</t>
    </rPh>
    <rPh sb="130" eb="131">
      <t>ヨウ</t>
    </rPh>
    <rPh sb="136" eb="138">
      <t>ホシュウ</t>
    </rPh>
    <rPh sb="141" eb="143">
      <t>カショ</t>
    </rPh>
    <rPh sb="147" eb="149">
      <t>ジッシ</t>
    </rPh>
    <rPh sb="154" eb="156">
      <t>ゲンバ</t>
    </rPh>
    <rPh sb="157" eb="160">
      <t>グタイテキ</t>
    </rPh>
    <rPh sb="168" eb="170">
      <t>タテモノ</t>
    </rPh>
    <rPh sb="171" eb="173">
      <t>ハソン</t>
    </rPh>
    <rPh sb="173" eb="175">
      <t>カショ</t>
    </rPh>
    <rPh sb="176" eb="178">
      <t>ガイブ</t>
    </rPh>
    <rPh sb="181" eb="183">
      <t>ガイチュウ</t>
    </rPh>
    <rPh sb="184" eb="187">
      <t>ショウドウブツ</t>
    </rPh>
    <rPh sb="188" eb="190">
      <t>シンニュウ</t>
    </rPh>
    <rPh sb="194" eb="195">
      <t>アナ</t>
    </rPh>
    <rPh sb="196" eb="198">
      <t>スキマ</t>
    </rPh>
    <rPh sb="199" eb="200">
      <t>ミ</t>
    </rPh>
    <rPh sb="202" eb="203">
      <t>スミ</t>
    </rPh>
    <rPh sb="206" eb="208">
      <t>ジョウチョウ</t>
    </rPh>
    <rPh sb="210" eb="212">
      <t>シセツ</t>
    </rPh>
    <rPh sb="212" eb="215">
      <t>カンリシャ</t>
    </rPh>
    <rPh sb="216" eb="218">
      <t>レンラク</t>
    </rPh>
    <rPh sb="219" eb="221">
      <t>シュウゼン</t>
    </rPh>
    <phoneticPr fontId="5"/>
  </si>
  <si>
    <t>★害虫やネズミの侵入を防ぐ基本は、①近づけない　②餌を置かない　③殺すです。
★工場や厨房内を整理整頓して、食物の残りやゴミを処分して害虫や小動物の餌とならないようにします。しかし、工場や厨房には食べ物となる食材が保管されています。一番大事なことは、このエリアに害虫やネズミを入り込ませないことです。そのためには、働いている人たちの気づき、これが職場環境の向上に一番役に立つことを伝え続けることです。身の回りに目を配り情報共有することが、防虫防鼠の決め手になります。</t>
    <rPh sb="1" eb="3">
      <t>ガイチュウ</t>
    </rPh>
    <rPh sb="8" eb="10">
      <t>シンニュウ</t>
    </rPh>
    <rPh sb="11" eb="12">
      <t>フセ</t>
    </rPh>
    <rPh sb="13" eb="15">
      <t>キホン</t>
    </rPh>
    <rPh sb="18" eb="19">
      <t>チカ</t>
    </rPh>
    <rPh sb="25" eb="26">
      <t>エサ</t>
    </rPh>
    <rPh sb="27" eb="28">
      <t>オ</t>
    </rPh>
    <rPh sb="33" eb="34">
      <t>コロ</t>
    </rPh>
    <rPh sb="40" eb="42">
      <t>コウジョウ</t>
    </rPh>
    <rPh sb="43" eb="45">
      <t>チュウボウ</t>
    </rPh>
    <rPh sb="45" eb="46">
      <t>ナイ</t>
    </rPh>
    <rPh sb="47" eb="49">
      <t>セイリ</t>
    </rPh>
    <rPh sb="49" eb="51">
      <t>セイトン</t>
    </rPh>
    <rPh sb="54" eb="56">
      <t>ショクモツ</t>
    </rPh>
    <rPh sb="57" eb="58">
      <t>ノコ</t>
    </rPh>
    <rPh sb="63" eb="65">
      <t>ショブン</t>
    </rPh>
    <rPh sb="67" eb="69">
      <t>ガイチュウ</t>
    </rPh>
    <rPh sb="70" eb="73">
      <t>ショウドウブツ</t>
    </rPh>
    <rPh sb="74" eb="75">
      <t>エサ</t>
    </rPh>
    <rPh sb="91" eb="93">
      <t>コウジョウ</t>
    </rPh>
    <rPh sb="94" eb="96">
      <t>チュウボウ</t>
    </rPh>
    <rPh sb="98" eb="99">
      <t>タ</t>
    </rPh>
    <rPh sb="100" eb="101">
      <t>モノ</t>
    </rPh>
    <rPh sb="104" eb="106">
      <t>ショクザイ</t>
    </rPh>
    <rPh sb="107" eb="109">
      <t>ホカン</t>
    </rPh>
    <rPh sb="116" eb="118">
      <t>イチバン</t>
    </rPh>
    <rPh sb="118" eb="120">
      <t>ダイジ</t>
    </rPh>
    <rPh sb="131" eb="133">
      <t>ガイチュウ</t>
    </rPh>
    <rPh sb="138" eb="139">
      <t>ハイ</t>
    </rPh>
    <rPh sb="140" eb="141">
      <t>コ</t>
    </rPh>
    <rPh sb="157" eb="158">
      <t>ハタラ</t>
    </rPh>
    <rPh sb="162" eb="163">
      <t>ヒト</t>
    </rPh>
    <rPh sb="166" eb="167">
      <t>キ</t>
    </rPh>
    <rPh sb="173" eb="175">
      <t>ショクバ</t>
    </rPh>
    <rPh sb="175" eb="177">
      <t>カンキョウ</t>
    </rPh>
    <rPh sb="178" eb="180">
      <t>コウジョウ</t>
    </rPh>
    <rPh sb="181" eb="183">
      <t>イチバン</t>
    </rPh>
    <rPh sb="183" eb="184">
      <t>ヤク</t>
    </rPh>
    <rPh sb="185" eb="186">
      <t>タ</t>
    </rPh>
    <rPh sb="190" eb="191">
      <t>ツタ</t>
    </rPh>
    <rPh sb="192" eb="193">
      <t>ツヅ</t>
    </rPh>
    <rPh sb="200" eb="201">
      <t>ミ</t>
    </rPh>
    <rPh sb="202" eb="203">
      <t>マワ</t>
    </rPh>
    <rPh sb="205" eb="206">
      <t>メ</t>
    </rPh>
    <rPh sb="207" eb="208">
      <t>クバ</t>
    </rPh>
    <rPh sb="209" eb="211">
      <t>ジョウホウ</t>
    </rPh>
    <rPh sb="211" eb="213">
      <t>キョウユウ</t>
    </rPh>
    <rPh sb="221" eb="223">
      <t>ボウソ</t>
    </rPh>
    <rPh sb="224" eb="225">
      <t>キ</t>
    </rPh>
    <rPh sb="226" eb="227">
      <t>テ</t>
    </rPh>
    <phoneticPr fontId="5"/>
  </si>
  <si>
    <r>
      <rPr>
        <b/>
        <sz val="18"/>
        <color rgb="FFFF0000"/>
        <rFont val="ＭＳ Ｐゴシック"/>
        <family val="2"/>
        <charset val="128"/>
      </rPr>
      <t>　　　　　　　　日本国内のワクチン接種状況</t>
    </r>
    <r>
      <rPr>
        <b/>
        <sz val="18"/>
        <color rgb="FFFF0000"/>
        <rFont val="Arial"/>
        <family val="2"/>
      </rPr>
      <t xml:space="preserve">      </t>
    </r>
    <r>
      <rPr>
        <b/>
        <sz val="12"/>
        <color rgb="FFFF0000"/>
        <rFont val="Arial"/>
        <family val="2"/>
      </rPr>
      <t>https://github.com/owid/covid-19-data/blob/master/public/data/vaccinations/country_data/Japan.csv</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1</t>
    </r>
    <r>
      <rPr>
        <b/>
        <sz val="18"/>
        <color rgb="FFFF0000"/>
        <rFont val="ＭＳ Ｐゴシック"/>
        <family val="2"/>
        <charset val="128"/>
      </rPr>
      <t xml:space="preserve">回接種回数        </t>
    </r>
    <r>
      <rPr>
        <b/>
        <sz val="18"/>
        <color rgb="FFFF0000"/>
        <rFont val="Arial"/>
        <family val="2"/>
      </rPr>
      <t xml:space="preserve">	 2</t>
    </r>
    <r>
      <rPr>
        <b/>
        <sz val="18"/>
        <color rgb="FFFF0000"/>
        <rFont val="ＭＳ Ｐゴシック"/>
        <family val="2"/>
        <charset val="128"/>
      </rPr>
      <t>回数接種　　ワクチン接種率             第三回目の接種に対して休止状態</t>
    </r>
    <r>
      <rPr>
        <b/>
        <sz val="18"/>
        <color rgb="FFFF0000"/>
        <rFont val="Arial"/>
        <family val="2"/>
      </rPr>
      <t xml:space="preserve">
1</t>
    </r>
    <r>
      <rPr>
        <b/>
        <sz val="18"/>
        <color rgb="FFFF0000"/>
        <rFont val="ＭＳ Ｐゴシック"/>
        <family val="2"/>
        <charset val="128"/>
      </rPr>
      <t>月20日（木）</t>
    </r>
    <r>
      <rPr>
        <b/>
        <sz val="18"/>
        <color rgb="FFFF0000"/>
        <rFont val="Arial"/>
        <family val="2"/>
      </rPr>
      <t xml:space="preserve">       101,172,002</t>
    </r>
    <r>
      <rPr>
        <b/>
        <sz val="18"/>
        <color rgb="FFFF0000"/>
        <rFont val="ＭＳ Ｐゴシック"/>
        <family val="2"/>
        <charset val="128"/>
      </rPr>
      <t xml:space="preserve">　       </t>
    </r>
    <r>
      <rPr>
        <b/>
        <sz val="18"/>
        <color rgb="FFFF0000"/>
        <rFont val="Arial"/>
        <family val="2"/>
      </rPr>
      <t xml:space="preserve">	 99,495,264</t>
    </r>
    <r>
      <rPr>
        <b/>
        <sz val="18"/>
        <color rgb="FFFF0000"/>
        <rFont val="ＭＳ Ｐゴシック"/>
        <family val="2"/>
        <charset val="128"/>
      </rPr>
      <t>　</t>
    </r>
    <r>
      <rPr>
        <b/>
        <sz val="18"/>
        <color rgb="FFFF0000"/>
        <rFont val="Arial"/>
        <family val="2"/>
      </rPr>
      <t xml:space="preserve"> </t>
    </r>
    <r>
      <rPr>
        <b/>
        <sz val="18"/>
        <color rgb="FFFF0000"/>
        <rFont val="ＭＳ Ｐゴシック"/>
        <family val="2"/>
        <charset val="128"/>
      </rPr>
      <t>　　84.3</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 xml:space="preserve">  2</t>
    </r>
    <r>
      <rPr>
        <b/>
        <sz val="18"/>
        <color rgb="FFFF0000"/>
        <rFont val="ＭＳ Ｐゴシック"/>
        <family val="2"/>
        <charset val="128"/>
      </rPr>
      <t>回接種に関しては、82.9</t>
    </r>
    <r>
      <rPr>
        <b/>
        <sz val="18"/>
        <color rgb="FFFF0000"/>
        <rFont val="Arial"/>
        <family val="2"/>
      </rPr>
      <t>%</t>
    </r>
    <r>
      <rPr>
        <b/>
        <sz val="18"/>
        <color rgb="FFFF0000"/>
        <rFont val="ＭＳ Ｐゴシック"/>
        <family val="2"/>
        <charset val="128"/>
      </rPr>
      <t>程度、前週から硬直状態</t>
    </r>
    <r>
      <rPr>
        <b/>
        <sz val="18"/>
        <color rgb="FFFF0000"/>
        <rFont val="Arial"/>
        <family val="2"/>
      </rPr>
      <t xml:space="preserve">	
----------------------------------------------------------------------------------------    </t>
    </r>
    <rPh sb="64" eb="67">
      <t>シュヨウコク</t>
    </rPh>
    <rPh sb="67" eb="68">
      <t>チュウ</t>
    </rPh>
    <rPh sb="76" eb="78">
      <t>ガンバ</t>
    </rPh>
    <rPh sb="79" eb="80">
      <t>ハジマンカイガンバ</t>
    </rPh>
    <rPh sb="138" eb="139">
      <t>カイ</t>
    </rPh>
    <rPh sb="180" eb="183">
      <t>ダイサンカイ</t>
    </rPh>
    <rPh sb="183" eb="184">
      <t>メ</t>
    </rPh>
    <rPh sb="185" eb="187">
      <t>セッシュ</t>
    </rPh>
    <rPh sb="188" eb="189">
      <t>タイ</t>
    </rPh>
    <rPh sb="191" eb="195">
      <t>キュウシジョウタイ</t>
    </rPh>
    <rPh sb="201" eb="202">
      <t>カ</t>
    </rPh>
    <rPh sb="202" eb="203">
      <t>モク</t>
    </rPh>
    <rPh sb="292" eb="294">
      <t>ゼンシュウ</t>
    </rPh>
    <rPh sb="296" eb="298">
      <t>コウチョク</t>
    </rPh>
    <rPh sb="298" eb="300">
      <t>ジョウタイ</t>
    </rPh>
    <rPh sb="303" eb="305">
      <t>テイド</t>
    </rPh>
    <phoneticPr fontId="107"/>
  </si>
  <si>
    <t>2022年第1週（1月3日〜 1月9日）</t>
    <phoneticPr fontId="5"/>
  </si>
  <si>
    <t>結核例168</t>
    <phoneticPr fontId="5"/>
  </si>
  <si>
    <t>血清群・毒素型：‌O26 VT1（5例）、O157 VT1・VT2（4例）、その他・不明（6例）
累積報告数：15例（有症者8例、うちHUS なし．死亡なし）</t>
    <phoneticPr fontId="107"/>
  </si>
  <si>
    <t xml:space="preserve">年齢群：‌4歳（1例）、5歳（2例）、6歳（1例）、10代（2例）、20代（1例）、    30代（3例）、40代（1例）、50代（3例）、60代（1例）
</t>
    <phoneticPr fontId="107"/>
  </si>
  <si>
    <t xml:space="preserve">腸管出血性大腸菌感染症15例（有症者8例、うちHUS なし）
感染地域：国内14例、国内・国外不明1例
国内の感染地域：‌長野県4例、東京都3例、福島県2例、茨城県1例、栃木県1例、岡山県1例、国内（都道府県不明）2例
</t>
    <phoneticPr fontId="107"/>
  </si>
  <si>
    <t>E型肝炎4例 感染地域（感染源）：‌東京都1例（豚レバー）、
新潟県1例（ホルモン）、国内・国外不明2例（不明2例）
A型肝炎3例 感染地域：茨城県1例、長野県1例、ウズベキスタン1例</t>
    <phoneticPr fontId="107"/>
  </si>
  <si>
    <t>レジオネラ症29例（肺炎型24例、ポンティアック型5例）
感染地域：‌北海道4例、東京都4例、岩手県2例、石川県2例、宮城県1例、千葉県1例、神奈川県1例、富山県1例、山梨県1例、愛知県1例、奈良県1例、和歌山県1例、徳島県1例、高知県1例、宮崎県1例、国内（都道府県不明）2例、国内・国外不明4例
年齢群：‌40代（1例）、50代（3例）、60代（7例）、70代（8例）、80代（6例）、90代以上（4例）
累積報告数：29例</t>
    <phoneticPr fontId="107"/>
  </si>
  <si>
    <t>アメーバ赤痢8例（腸管アメーバ症7例、腸管外アメーバ症1例）
感染地域：‌東京都1例、福井県1例、国内（都道府県不明）2例、タイ/インドネシア/ウクライナ1例、国内・国外不明3例
感染経路：‌性的接触1例（異性間）、経口感染2例、その他・不明5例</t>
    <phoneticPr fontId="107"/>
  </si>
  <si>
    <t xml:space="preserve"> GⅡ　週　0例</t>
    <rPh sb="4" eb="5">
      <t>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</si>
</sst>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22">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u/>
      <sz val="13"/>
      <color theme="0"/>
      <name val="Inherit"/>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b/>
      <sz val="18"/>
      <color rgb="FFFF0000"/>
      <name val="ＭＳ Ｐゴシック"/>
      <family val="2"/>
      <charset val="128"/>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name val="Arial"/>
      <family val="2"/>
    </font>
    <font>
      <b/>
      <sz val="12"/>
      <color rgb="FFFF0000"/>
      <name val="Arial"/>
      <family val="2"/>
    </font>
    <font>
      <b/>
      <sz val="12"/>
      <name val="ＭＳ Ｐゴシック"/>
      <family val="2"/>
      <charset val="128"/>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b/>
      <sz val="16"/>
      <color rgb="FFFF0000"/>
      <name val="Arial"/>
      <family val="2"/>
      <charset val="128"/>
    </font>
    <font>
      <sz val="14"/>
      <color theme="1"/>
      <name val="ＭＳ Ｐゴシック"/>
      <family val="3"/>
      <charset val="128"/>
      <scheme val="minor"/>
    </font>
    <font>
      <sz val="11"/>
      <color rgb="FF000000"/>
      <name val="ＭＳ Ｐゴシック"/>
      <family val="3"/>
      <charset val="128"/>
    </font>
    <font>
      <b/>
      <sz val="13"/>
      <color theme="0"/>
      <name val="Arial"/>
      <family val="2"/>
    </font>
    <font>
      <b/>
      <sz val="20"/>
      <name val="ＭＳ Ｐゴシック"/>
      <family val="3"/>
      <charset val="134"/>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b/>
      <sz val="13"/>
      <color theme="0"/>
      <name val="Inherit"/>
    </font>
    <font>
      <sz val="19"/>
      <name val="ＭＳ Ｐゴシック"/>
      <family val="3"/>
      <charset val="128"/>
    </font>
    <font>
      <sz val="16"/>
      <name val="Microsoft YaHei"/>
      <family val="3"/>
      <charset val="128"/>
    </font>
    <font>
      <b/>
      <sz val="9"/>
      <color rgb="FFFF0000"/>
      <name val="ＭＳ Ｐゴシック"/>
      <family val="3"/>
      <charset val="128"/>
    </font>
    <font>
      <b/>
      <sz val="20"/>
      <color theme="1"/>
      <name val="BIZ UDPゴシック"/>
      <family val="3"/>
      <charset val="128"/>
    </font>
    <font>
      <b/>
      <sz val="22"/>
      <color theme="1"/>
      <name val="BIZ UDPゴシック"/>
      <family val="3"/>
      <charset val="128"/>
    </font>
    <font>
      <b/>
      <sz val="13"/>
      <color theme="0"/>
      <name val="Inherit"/>
      <family val="2"/>
    </font>
    <font>
      <b/>
      <sz val="16"/>
      <color theme="1"/>
      <name val="ＭＳ Ｐゴシック"/>
      <family val="3"/>
      <charset val="128"/>
    </font>
    <font>
      <b/>
      <sz val="14"/>
      <color theme="1"/>
      <name val="ＭＳ Ｐゴシック"/>
      <family val="3"/>
      <charset val="128"/>
      <scheme val="minor"/>
    </font>
    <font>
      <sz val="18"/>
      <color theme="1"/>
      <name val="ＭＳ Ｐゴシック"/>
      <family val="3"/>
      <charset val="128"/>
      <scheme val="minor"/>
    </font>
    <font>
      <b/>
      <sz val="24"/>
      <color theme="0"/>
      <name val="BIZ UDPゴシック"/>
      <family val="3"/>
      <charset val="128"/>
    </font>
    <font>
      <u/>
      <sz val="18"/>
      <color indexed="12"/>
      <name val="ＭＳ Ｐゴシック"/>
      <family val="3"/>
      <charset val="128"/>
    </font>
    <font>
      <b/>
      <sz val="18"/>
      <color theme="1"/>
      <name val="BIZ UDPゴシック"/>
      <family val="3"/>
      <charset val="128"/>
    </font>
    <font>
      <b/>
      <sz val="18"/>
      <color rgb="FFFF0000"/>
      <name val="BIZ UDPゴシック"/>
      <family val="3"/>
      <charset val="128"/>
    </font>
    <font>
      <b/>
      <sz val="14"/>
      <color rgb="FF000000"/>
      <name val="ＭＳ Ｐゴシック"/>
      <family val="3"/>
      <charset val="128"/>
    </font>
    <font>
      <b/>
      <sz val="14"/>
      <color rgb="FFFF0000"/>
      <name val="BIZ UDPゴシック"/>
      <family val="3"/>
      <charset val="128"/>
    </font>
    <font>
      <sz val="20"/>
      <color indexed="9"/>
      <name val="ＭＳ Ｐゴシック"/>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sz val="14"/>
      <color indexed="63"/>
      <name val="Arial"/>
      <family val="2"/>
    </font>
    <font>
      <b/>
      <sz val="10"/>
      <color indexed="62"/>
      <name val="ＭＳ Ｐゴシック"/>
      <family val="3"/>
      <charset val="128"/>
    </font>
    <font>
      <sz val="10"/>
      <color indexed="62"/>
      <name val="ＭＳ Ｐゴシック"/>
      <family val="3"/>
      <charset val="128"/>
    </font>
    <font>
      <b/>
      <sz val="12"/>
      <color indexed="13"/>
      <name val="ＭＳ Ｐゴシック"/>
      <family val="3"/>
      <charset val="128"/>
    </font>
    <font>
      <sz val="12"/>
      <color indexed="9"/>
      <name val="ＭＳ Ｐゴシック"/>
      <family val="3"/>
      <charset val="128"/>
    </font>
    <font>
      <b/>
      <sz val="14"/>
      <color indexed="12"/>
      <name val="ＭＳ Ｐゴシック"/>
      <family val="3"/>
      <charset val="128"/>
    </font>
    <font>
      <b/>
      <sz val="8"/>
      <color indexed="10"/>
      <name val="ＭＳ Ｐゴシック"/>
      <family val="3"/>
      <charset val="128"/>
    </font>
    <font>
      <b/>
      <sz val="13"/>
      <color theme="0"/>
      <name val="ＭＳ Ｐゴシック"/>
      <family val="3"/>
      <charset val="128"/>
      <scheme val="minor"/>
    </font>
    <font>
      <b/>
      <sz val="13"/>
      <color theme="0"/>
      <name val="9,776"/>
    </font>
    <font>
      <b/>
      <sz val="12"/>
      <color indexed="51"/>
      <name val="ＭＳ Ｐゴシック"/>
      <family val="3"/>
      <charset val="128"/>
    </font>
    <font>
      <b/>
      <u/>
      <sz val="12"/>
      <color indexed="51"/>
      <name val="ＭＳ Ｐゴシック"/>
      <family val="3"/>
      <charset val="128"/>
    </font>
    <font>
      <sz val="14"/>
      <color indexed="63"/>
      <name val="ＭＳ Ｐゴシック"/>
      <family val="3"/>
      <charset val="128"/>
    </font>
    <font>
      <b/>
      <sz val="10"/>
      <color indexed="9"/>
      <name val="ＭＳ Ｐゴシック"/>
      <family val="3"/>
      <charset val="128"/>
    </font>
  </fonts>
  <fills count="5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6EF729"/>
        <bgColor indexed="64"/>
      </patternFill>
    </fill>
    <fill>
      <patternFill patternType="solid">
        <fgColor theme="4"/>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12"/>
        <bgColor indexed="64"/>
      </patternFill>
    </fill>
    <fill>
      <patternFill patternType="solid">
        <fgColor indexed="45"/>
        <bgColor indexed="64"/>
      </patternFill>
    </fill>
    <fill>
      <patternFill patternType="solid">
        <fgColor rgb="FFFF990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66CCFF"/>
        <bgColor indexed="64"/>
      </patternFill>
    </fill>
    <fill>
      <patternFill patternType="solid">
        <fgColor indexed="36"/>
        <bgColor indexed="64"/>
      </patternFill>
    </fill>
    <fill>
      <patternFill patternType="solid">
        <fgColor indexed="20"/>
        <bgColor indexed="64"/>
      </patternFill>
    </fill>
    <fill>
      <patternFill patternType="solid">
        <fgColor indexed="57"/>
        <bgColor indexed="64"/>
      </patternFill>
    </fill>
    <fill>
      <patternFill patternType="solid">
        <fgColor indexed="62"/>
        <bgColor indexed="64"/>
      </patternFill>
    </fill>
  </fills>
  <borders count="235">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right style="medium">
        <color indexed="12"/>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ck">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right/>
      <top style="medium">
        <color indexed="12"/>
      </top>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thick">
        <color indexed="12"/>
      </right>
      <top style="thin">
        <color rgb="FF0070C0"/>
      </top>
      <bottom style="thick">
        <color indexed="12"/>
      </bottom>
      <diagonal/>
    </border>
    <border>
      <left style="medium">
        <color auto="1"/>
      </left>
      <right style="medium">
        <color indexed="12"/>
      </right>
      <top style="thin">
        <color rgb="FF0070C0"/>
      </top>
      <bottom style="medium">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12"/>
      </left>
      <right/>
      <top style="thin">
        <color indexed="12"/>
      </top>
      <bottom style="medium">
        <color indexed="12"/>
      </bottom>
      <diagonal/>
    </border>
    <border>
      <left style="thin">
        <color indexed="64"/>
      </left>
      <right style="thin">
        <color indexed="64"/>
      </right>
      <top/>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medium">
        <color theme="1" tint="4.9989318521683403E-2"/>
      </left>
      <right style="medium">
        <color theme="1" tint="4.9989318521683403E-2"/>
      </right>
      <top style="medium">
        <color indexed="23"/>
      </top>
      <bottom style="medium">
        <color indexed="23"/>
      </bottom>
      <diagonal/>
    </border>
  </borders>
  <cellStyleXfs count="22">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cellStyleXfs>
  <cellXfs count="907">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3" borderId="10" xfId="2" applyNumberFormat="1" applyFont="1" applyFill="1" applyBorder="1" applyAlignment="1">
      <alignment horizontal="center" vertical="center" shrinkToFit="1"/>
    </xf>
    <xf numFmtId="177" fontId="23" fillId="6" borderId="11" xfId="2" applyNumberFormat="1" applyFont="1" applyFill="1" applyBorder="1" applyAlignment="1">
      <alignment horizontal="center" vertical="center" wrapText="1"/>
    </xf>
    <xf numFmtId="0" fontId="6" fillId="0" borderId="12" xfId="2" applyBorder="1">
      <alignment vertical="center"/>
    </xf>
    <xf numFmtId="0" fontId="23" fillId="6" borderId="14" xfId="2" applyFont="1" applyFill="1" applyBorder="1" applyAlignment="1">
      <alignment horizontal="center"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6"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6" xfId="2" applyFont="1" applyBorder="1" applyAlignment="1">
      <alignment horizontal="center" vertical="center"/>
    </xf>
    <xf numFmtId="0" fontId="6" fillId="2" borderId="10" xfId="2" applyFill="1" applyBorder="1" applyAlignment="1">
      <alignment horizontal="center" vertical="center" wrapText="1"/>
    </xf>
    <xf numFmtId="0" fontId="23" fillId="6" borderId="18" xfId="2" applyFont="1" applyFill="1" applyBorder="1" applyAlignment="1">
      <alignment horizontal="center" vertical="center"/>
    </xf>
    <xf numFmtId="177" fontId="17" fillId="6" borderId="19" xfId="2" applyNumberFormat="1" applyFont="1" applyFill="1" applyBorder="1" applyAlignment="1">
      <alignment horizontal="center" vertical="center" wrapText="1"/>
    </xf>
    <xf numFmtId="0" fontId="23" fillId="6" borderId="12" xfId="2" applyFont="1" applyFill="1" applyBorder="1" applyAlignment="1">
      <alignment horizontal="center" vertical="center"/>
    </xf>
    <xf numFmtId="0" fontId="6" fillId="6" borderId="18" xfId="2" applyFill="1" applyBorder="1">
      <alignment vertical="center"/>
    </xf>
    <xf numFmtId="0" fontId="6" fillId="6" borderId="19" xfId="2" applyFill="1" applyBorder="1">
      <alignment vertical="center"/>
    </xf>
    <xf numFmtId="0" fontId="6" fillId="6" borderId="12" xfId="2" applyFill="1" applyBorder="1">
      <alignment vertical="center"/>
    </xf>
    <xf numFmtId="0" fontId="6" fillId="6" borderId="20" xfId="2" applyFill="1" applyBorder="1">
      <alignment vertical="center"/>
    </xf>
    <xf numFmtId="0" fontId="14" fillId="6" borderId="21" xfId="2" applyFont="1" applyFill="1" applyBorder="1">
      <alignment vertical="center"/>
    </xf>
    <xf numFmtId="0" fontId="6" fillId="6" borderId="6" xfId="2" applyFill="1" applyBorder="1">
      <alignment vertical="center"/>
    </xf>
    <xf numFmtId="0" fontId="6" fillId="0" borderId="20" xfId="2" applyBorder="1">
      <alignment vertical="center"/>
    </xf>
    <xf numFmtId="0" fontId="6" fillId="6" borderId="22" xfId="2" applyFill="1" applyBorder="1">
      <alignment vertical="center"/>
    </xf>
    <xf numFmtId="0" fontId="6" fillId="6" borderId="23" xfId="2" applyFill="1" applyBorder="1">
      <alignment vertical="center"/>
    </xf>
    <xf numFmtId="0" fontId="6" fillId="6" borderId="24" xfId="2" applyFill="1"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6" fillId="0" borderId="28" xfId="2" applyBorder="1">
      <alignment vertical="center"/>
    </xf>
    <xf numFmtId="0" fontId="18" fillId="3" borderId="29"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7" xfId="2" applyFont="1" applyFill="1" applyBorder="1" applyAlignment="1">
      <alignment horizontal="center" vertical="center"/>
    </xf>
    <xf numFmtId="14" fontId="10" fillId="2" borderId="38"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40" xfId="2" applyFont="1" applyFill="1" applyBorder="1" applyAlignment="1">
      <alignment vertical="center" wrapText="1"/>
    </xf>
    <xf numFmtId="0" fontId="6" fillId="6" borderId="41" xfId="2" applyFill="1" applyBorder="1" applyAlignment="1">
      <alignment vertical="center" wrapText="1"/>
    </xf>
    <xf numFmtId="0" fontId="6" fillId="6" borderId="42"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5"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50" xfId="17" applyFont="1" applyFill="1" applyBorder="1" applyAlignment="1">
      <alignment horizontal="left" vertical="center"/>
    </xf>
    <xf numFmtId="0" fontId="35" fillId="10" borderId="51" xfId="17" applyFont="1" applyFill="1" applyBorder="1" applyAlignment="1">
      <alignment horizontal="center" vertical="center"/>
    </xf>
    <xf numFmtId="0" fontId="35" fillId="10" borderId="51" xfId="2" applyFont="1" applyFill="1" applyBorder="1" applyAlignment="1">
      <alignment horizontal="center" vertical="center"/>
    </xf>
    <xf numFmtId="0" fontId="36" fillId="10" borderId="51" xfId="2" applyFont="1" applyFill="1" applyBorder="1" applyAlignment="1">
      <alignment horizontal="center" vertical="center"/>
    </xf>
    <xf numFmtId="0" fontId="36" fillId="10" borderId="52"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3" xfId="2" applyFont="1" applyFill="1" applyBorder="1" applyAlignment="1">
      <alignment horizontal="center" vertical="center"/>
    </xf>
    <xf numFmtId="0" fontId="36" fillId="10" borderId="54"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4"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3" xfId="1" applyFill="1" applyBorder="1" applyAlignment="1" applyProtection="1">
      <alignment vertical="center"/>
    </xf>
    <xf numFmtId="0" fontId="1" fillId="11" borderId="54"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4" xfId="2" applyFill="1" applyBorder="1" applyAlignment="1">
      <alignment vertical="center" wrapText="1"/>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60" xfId="17" applyFont="1" applyFill="1" applyBorder="1" applyAlignment="1">
      <alignment horizontal="center" vertical="center"/>
    </xf>
    <xf numFmtId="180" fontId="51" fillId="13" borderId="61" xfId="17" applyNumberFormat="1" applyFont="1" applyFill="1" applyBorder="1" applyAlignment="1">
      <alignment horizontal="center" vertical="center"/>
    </xf>
    <xf numFmtId="0" fontId="58"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14" fillId="3" borderId="63" xfId="17" applyFont="1" applyFill="1" applyBorder="1" applyAlignment="1">
      <alignment horizontal="center" vertical="center" wrapText="1"/>
    </xf>
    <xf numFmtId="0" fontId="60" fillId="3" borderId="63" xfId="17" applyFont="1" applyFill="1" applyBorder="1" applyAlignment="1">
      <alignment horizontal="center" vertical="center" wrapText="1"/>
    </xf>
    <xf numFmtId="0" fontId="7" fillId="3" borderId="64" xfId="17" applyFont="1" applyFill="1" applyBorder="1" applyAlignment="1">
      <alignment horizontal="center" vertical="center" wrapText="1"/>
    </xf>
    <xf numFmtId="0" fontId="7" fillId="3" borderId="39" xfId="17" applyFont="1" applyFill="1" applyBorder="1" applyAlignment="1">
      <alignment horizontal="center" vertical="center" wrapText="1"/>
    </xf>
    <xf numFmtId="176" fontId="61" fillId="3" borderId="46" xfId="17" applyNumberFormat="1" applyFont="1" applyFill="1" applyBorder="1" applyAlignment="1">
      <alignment horizontal="center" vertical="center" wrapText="1"/>
    </xf>
    <xf numFmtId="0" fontId="61" fillId="3" borderId="46" xfId="17" applyFont="1" applyFill="1" applyBorder="1" applyAlignment="1">
      <alignment horizontal="left" vertical="center" wrapText="1"/>
    </xf>
    <xf numFmtId="0" fontId="7" fillId="3" borderId="33" xfId="17" applyFont="1" applyFill="1" applyBorder="1" applyAlignment="1">
      <alignment horizontal="center" vertical="center" wrapText="1"/>
    </xf>
    <xf numFmtId="176" fontId="61" fillId="14" borderId="65" xfId="17" applyNumberFormat="1" applyFont="1" applyFill="1" applyBorder="1" applyAlignment="1">
      <alignment horizontal="center" vertical="center" wrapText="1"/>
    </xf>
    <xf numFmtId="0" fontId="61" fillId="14" borderId="65" xfId="17" applyFont="1" applyFill="1" applyBorder="1" applyAlignment="1">
      <alignment horizontal="left" vertical="center" wrapText="1"/>
    </xf>
    <xf numFmtId="0" fontId="65" fillId="15" borderId="66" xfId="17" applyFont="1" applyFill="1" applyBorder="1" applyAlignment="1">
      <alignment horizontal="center" vertical="center" wrapText="1"/>
    </xf>
    <xf numFmtId="176" fontId="63" fillId="15" borderId="66" xfId="17" applyNumberFormat="1" applyFont="1" applyFill="1" applyBorder="1" applyAlignment="1">
      <alignment horizontal="center" vertical="center" wrapText="1"/>
    </xf>
    <xf numFmtId="181" fontId="65" fillId="11" borderId="66" xfId="0" applyNumberFormat="1" applyFont="1" applyFill="1" applyBorder="1" applyAlignment="1">
      <alignment horizontal="center" vertical="center"/>
    </xf>
    <xf numFmtId="0" fontId="65" fillId="15" borderId="67" xfId="17" applyFont="1" applyFill="1" applyBorder="1" applyAlignment="1">
      <alignment horizontal="center" vertical="center" wrapText="1"/>
    </xf>
    <xf numFmtId="182" fontId="67" fillId="15" borderId="68" xfId="17" applyNumberFormat="1" applyFont="1" applyFill="1" applyBorder="1" applyAlignment="1">
      <alignment horizontal="center" vertical="center" wrapText="1"/>
    </xf>
    <xf numFmtId="0" fontId="7"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4" fillId="3" borderId="41" xfId="17" applyFont="1" applyFill="1" applyBorder="1" applyAlignment="1">
      <alignment horizontal="center" vertical="center" wrapText="1"/>
    </xf>
    <xf numFmtId="0" fontId="60" fillId="3" borderId="41" xfId="17" applyFont="1" applyFill="1" applyBorder="1" applyAlignment="1">
      <alignment horizontal="center" vertical="center" wrapText="1"/>
    </xf>
    <xf numFmtId="0" fontId="7" fillId="3" borderId="42"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7" xfId="2" applyBorder="1" applyAlignment="1">
      <alignment vertical="top" wrapText="1"/>
    </xf>
    <xf numFmtId="0" fontId="6" fillId="16" borderId="17" xfId="2" applyFill="1" applyBorder="1" applyAlignment="1">
      <alignment vertical="top" wrapText="1"/>
    </xf>
    <xf numFmtId="0" fontId="23" fillId="0" borderId="0" xfId="2" applyFont="1" applyAlignment="1">
      <alignment vertical="top" wrapText="1"/>
    </xf>
    <xf numFmtId="0" fontId="6" fillId="2" borderId="17" xfId="2" applyFill="1" applyBorder="1" applyAlignment="1">
      <alignment vertical="top" wrapText="1"/>
    </xf>
    <xf numFmtId="0" fontId="6" fillId="2" borderId="70" xfId="2" applyFill="1" applyBorder="1" applyAlignment="1">
      <alignment vertical="top" wrapText="1"/>
    </xf>
    <xf numFmtId="0" fontId="6" fillId="2" borderId="71" xfId="2" applyFill="1" applyBorder="1" applyAlignment="1">
      <alignment vertical="top" wrapText="1"/>
    </xf>
    <xf numFmtId="0" fontId="1" fillId="2" borderId="72" xfId="2" applyFont="1" applyFill="1" applyBorder="1" applyAlignment="1">
      <alignment vertical="top" wrapText="1"/>
    </xf>
    <xf numFmtId="0" fontId="1" fillId="2" borderId="70" xfId="2" applyFont="1" applyFill="1" applyBorder="1" applyAlignment="1">
      <alignment vertical="top" wrapText="1"/>
    </xf>
    <xf numFmtId="0" fontId="1" fillId="2" borderId="69" xfId="2" applyFont="1" applyFill="1" applyBorder="1" applyAlignment="1">
      <alignment vertical="top" wrapText="1"/>
    </xf>
    <xf numFmtId="0" fontId="6" fillId="3" borderId="17" xfId="2" applyFill="1" applyBorder="1">
      <alignment vertical="center"/>
    </xf>
    <xf numFmtId="0" fontId="1" fillId="3" borderId="73" xfId="2" applyFont="1" applyFill="1" applyBorder="1" applyAlignment="1">
      <alignment vertical="top" wrapText="1"/>
    </xf>
    <xf numFmtId="0" fontId="6" fillId="17" borderId="17" xfId="2" applyFill="1" applyBorder="1">
      <alignment vertical="center"/>
    </xf>
    <xf numFmtId="0" fontId="0" fillId="0" borderId="75" xfId="0" applyBorder="1">
      <alignment vertical="center"/>
    </xf>
    <xf numFmtId="0" fontId="15" fillId="0" borderId="75" xfId="0" applyFont="1" applyBorder="1">
      <alignment vertical="center"/>
    </xf>
    <xf numFmtId="0" fontId="0" fillId="0" borderId="76" xfId="0" applyBorder="1">
      <alignment vertical="center"/>
    </xf>
    <xf numFmtId="0" fontId="0" fillId="0" borderId="56" xfId="0" applyBorder="1">
      <alignment vertical="center"/>
    </xf>
    <xf numFmtId="177" fontId="12" fillId="22" borderId="10" xfId="2" applyNumberFormat="1" applyFont="1" applyFill="1" applyBorder="1" applyAlignment="1">
      <alignment horizontal="center" vertical="center" shrinkToFit="1"/>
    </xf>
    <xf numFmtId="177" fontId="23" fillId="22" borderId="13"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3"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10" xfId="2" applyFill="1" applyBorder="1" applyAlignment="1">
      <alignment horizontal="center" vertical="center" wrapText="1"/>
    </xf>
    <xf numFmtId="0" fontId="6" fillId="0" borderId="111" xfId="2" applyBorder="1" applyAlignment="1">
      <alignment horizontal="center" vertical="center" wrapText="1"/>
    </xf>
    <xf numFmtId="0" fontId="6" fillId="7" borderId="111" xfId="2" applyFill="1" applyBorder="1" applyAlignment="1">
      <alignment horizontal="center" vertical="center" wrapText="1"/>
    </xf>
    <xf numFmtId="0" fontId="1" fillId="6" borderId="0" xfId="2" applyFont="1" applyFill="1">
      <alignment vertical="center"/>
    </xf>
    <xf numFmtId="0" fontId="21" fillId="0" borderId="48" xfId="1" applyFont="1" applyFill="1" applyBorder="1" applyAlignment="1" applyProtection="1">
      <alignment vertical="top" wrapText="1"/>
    </xf>
    <xf numFmtId="0" fontId="72" fillId="22" borderId="0" xfId="0" applyFont="1" applyFill="1" applyAlignment="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5"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2" xfId="2" applyFont="1" applyFill="1" applyBorder="1" applyAlignment="1">
      <alignment vertical="top" wrapText="1"/>
    </xf>
    <xf numFmtId="0" fontId="80" fillId="0" borderId="0" xfId="0" applyFont="1" applyAlignment="1">
      <alignment horizontal="justify" vertical="center"/>
    </xf>
    <xf numFmtId="0" fontId="83" fillId="0" borderId="64" xfId="0" applyFont="1" applyBorder="1" applyAlignment="1">
      <alignment horizontal="justify" vertical="center" wrapText="1"/>
    </xf>
    <xf numFmtId="0" fontId="83" fillId="0" borderId="42" xfId="0" applyFont="1" applyBorder="1" applyAlignment="1">
      <alignment horizontal="justify" vertical="center" wrapText="1"/>
    </xf>
    <xf numFmtId="0" fontId="80" fillId="0" borderId="117" xfId="0" applyFont="1" applyBorder="1" applyAlignment="1">
      <alignment horizontal="center" vertical="center" wrapText="1"/>
    </xf>
    <xf numFmtId="0" fontId="80" fillId="0" borderId="42" xfId="0" applyFont="1" applyBorder="1" applyAlignment="1">
      <alignment horizontal="center" vertical="center" wrapText="1"/>
    </xf>
    <xf numFmtId="0" fontId="80" fillId="30" borderId="42" xfId="0" applyFont="1" applyFill="1" applyBorder="1" applyAlignment="1">
      <alignment horizontal="justify" vertical="center" wrapText="1"/>
    </xf>
    <xf numFmtId="0" fontId="80" fillId="0" borderId="42" xfId="0" applyFont="1" applyBorder="1" applyAlignment="1">
      <alignment horizontal="justify" vertical="center" wrapText="1"/>
    </xf>
    <xf numFmtId="0" fontId="7" fillId="31" borderId="63"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4" fillId="0" borderId="0" xfId="0" applyFont="1" applyAlignment="1">
      <alignment horizontal="left" vertical="center"/>
    </xf>
    <xf numFmtId="0" fontId="85" fillId="0" borderId="0" xfId="0" applyFont="1" applyAlignment="1">
      <alignment horizontal="center" vertical="center" wrapText="1"/>
    </xf>
    <xf numFmtId="0" fontId="85" fillId="0" borderId="0" xfId="0" applyFont="1" applyAlignment="1">
      <alignment horizontal="left" vertical="center" wrapText="1"/>
    </xf>
    <xf numFmtId="0" fontId="80" fillId="26" borderId="117" xfId="0" applyFont="1" applyFill="1" applyBorder="1" applyAlignment="1">
      <alignment horizontal="center" vertical="center" wrapText="1"/>
    </xf>
    <xf numFmtId="0" fontId="80" fillId="26" borderId="42" xfId="0" applyFont="1" applyFill="1" applyBorder="1" applyAlignment="1">
      <alignment horizontal="center" vertical="center" wrapText="1"/>
    </xf>
    <xf numFmtId="0" fontId="80" fillId="26" borderId="42"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7" xfId="0" applyFont="1" applyFill="1" applyBorder="1" applyAlignment="1">
      <alignment horizontal="center" vertical="center" wrapText="1"/>
    </xf>
    <xf numFmtId="0" fontId="80" fillId="22" borderId="42" xfId="0" applyFont="1" applyFill="1" applyBorder="1" applyAlignment="1">
      <alignment horizontal="center" vertical="center" wrapText="1"/>
    </xf>
    <xf numFmtId="0" fontId="80" fillId="22" borderId="42" xfId="0" applyFont="1" applyFill="1" applyBorder="1" applyAlignment="1">
      <alignment horizontal="justify" vertical="center" wrapText="1"/>
    </xf>
    <xf numFmtId="0" fontId="72" fillId="26" borderId="0" xfId="0" applyFont="1" applyFill="1" applyAlignment="1">
      <alignment vertical="top" wrapText="1"/>
    </xf>
    <xf numFmtId="0" fontId="8" fillId="0" borderId="140" xfId="1" applyFill="1" applyBorder="1" applyAlignment="1" applyProtection="1">
      <alignment vertical="center" wrapText="1"/>
    </xf>
    <xf numFmtId="0" fontId="98" fillId="0" borderId="64" xfId="0" applyFont="1" applyBorder="1" applyAlignment="1">
      <alignment horizontal="justify" vertical="center" wrapText="1"/>
    </xf>
    <xf numFmtId="0" fontId="98" fillId="0" borderId="42" xfId="0" applyFont="1" applyBorder="1" applyAlignment="1">
      <alignment horizontal="justify" vertical="center" wrapText="1"/>
    </xf>
    <xf numFmtId="0" fontId="98" fillId="30" borderId="42" xfId="0" applyFont="1" applyFill="1" applyBorder="1" applyAlignment="1">
      <alignment horizontal="justify" vertical="center" wrapText="1"/>
    </xf>
    <xf numFmtId="0" fontId="103" fillId="0" borderId="0" xfId="17" applyFont="1">
      <alignment vertical="center"/>
    </xf>
    <xf numFmtId="0" fontId="102" fillId="0" borderId="0" xfId="2" applyFont="1">
      <alignment vertical="center"/>
    </xf>
    <xf numFmtId="0" fontId="104" fillId="23" borderId="144" xfId="0" applyFont="1" applyFill="1" applyBorder="1" applyAlignment="1">
      <alignment horizontal="center" vertical="center" wrapText="1"/>
    </xf>
    <xf numFmtId="0" fontId="104" fillId="0" borderId="144" xfId="0" applyFont="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9" xfId="2" applyFont="1" applyFill="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32" fillId="0" borderId="13" xfId="0" applyFont="1" applyBorder="1" applyAlignment="1">
      <alignment horizontal="center" vertical="center" wrapText="1"/>
    </xf>
    <xf numFmtId="0" fontId="21" fillId="0" borderId="146" xfId="1" applyFont="1" applyFill="1" applyBorder="1" applyAlignment="1" applyProtection="1">
      <alignment vertical="top" wrapText="1"/>
    </xf>
    <xf numFmtId="0" fontId="95" fillId="26"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vertical="top" wrapText="1"/>
    </xf>
    <xf numFmtId="0" fontId="74" fillId="27" borderId="0" xfId="0" applyFont="1" applyFill="1" applyAlignment="1">
      <alignment vertical="top" wrapText="1"/>
    </xf>
    <xf numFmtId="0" fontId="97" fillId="27" borderId="0" xfId="0" applyFont="1" applyFill="1" applyAlignment="1">
      <alignment horizontal="center" vertical="center" wrapText="1"/>
    </xf>
    <xf numFmtId="0" fontId="97" fillId="27" borderId="0" xfId="0" applyFont="1" applyFill="1" applyAlignment="1">
      <alignment horizontal="center" vertical="top" wrapText="1"/>
    </xf>
    <xf numFmtId="0" fontId="99" fillId="27" borderId="0" xfId="0" applyFont="1" applyFill="1" applyAlignment="1">
      <alignment horizontal="center" vertical="top" wrapText="1"/>
    </xf>
    <xf numFmtId="0" fontId="97" fillId="27" borderId="0" xfId="0" applyFont="1" applyFill="1" applyAlignment="1">
      <alignment vertical="top" wrapText="1"/>
    </xf>
    <xf numFmtId="0" fontId="95" fillId="22"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4" xfId="0" applyFont="1" applyFill="1" applyBorder="1" applyAlignment="1">
      <alignment horizontal="center" vertical="center" wrapText="1"/>
    </xf>
    <xf numFmtId="0" fontId="111" fillId="24" borderId="36" xfId="2" applyFont="1" applyFill="1" applyBorder="1" applyAlignment="1">
      <alignment horizontal="center" vertical="center" wrapText="1"/>
    </xf>
    <xf numFmtId="0" fontId="116" fillId="3" borderId="30" xfId="2" applyFont="1" applyFill="1" applyBorder="1" applyAlignment="1">
      <alignment horizontal="center" vertical="center"/>
    </xf>
    <xf numFmtId="14" fontId="116" fillId="3" borderId="31" xfId="2" applyNumberFormat="1" applyFont="1" applyFill="1" applyBorder="1" applyAlignment="1">
      <alignment horizontal="center" vertical="center"/>
    </xf>
    <xf numFmtId="0" fontId="116" fillId="3" borderId="47" xfId="2" applyFont="1" applyFill="1" applyBorder="1" applyAlignment="1">
      <alignment horizontal="center" vertical="center"/>
    </xf>
    <xf numFmtId="14" fontId="116" fillId="3" borderId="46" xfId="2" applyNumberFormat="1" applyFont="1" applyFill="1" applyBorder="1" applyAlignment="1">
      <alignment horizontal="center" vertical="center"/>
    </xf>
    <xf numFmtId="0" fontId="116" fillId="3" borderId="12" xfId="2" applyFont="1" applyFill="1" applyBorder="1" applyAlignment="1">
      <alignment horizontal="center" vertical="center" wrapText="1"/>
    </xf>
    <xf numFmtId="14" fontId="116" fillId="3" borderId="2" xfId="2" applyNumberFormat="1" applyFont="1" applyFill="1" applyBorder="1" applyAlignment="1">
      <alignment horizontal="center" vertical="center"/>
    </xf>
    <xf numFmtId="0" fontId="116" fillId="3" borderId="45" xfId="2" applyFont="1" applyFill="1" applyBorder="1" applyAlignment="1">
      <alignment horizontal="center" vertical="center"/>
    </xf>
    <xf numFmtId="14" fontId="116" fillId="3" borderId="3" xfId="2" applyNumberFormat="1" applyFont="1" applyFill="1" applyBorder="1" applyAlignment="1">
      <alignment horizontal="center" vertical="center"/>
    </xf>
    <xf numFmtId="0" fontId="116" fillId="3" borderId="12" xfId="2" applyFont="1" applyFill="1" applyBorder="1" applyAlignment="1">
      <alignment horizontal="center" vertical="center"/>
    </xf>
    <xf numFmtId="0" fontId="116" fillId="22" borderId="0" xfId="2" applyFont="1" applyFill="1" applyBorder="1" applyAlignment="1">
      <alignment horizontal="center" vertical="center"/>
    </xf>
    <xf numFmtId="14" fontId="116"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7" fillId="0" borderId="0" xfId="2" applyFont="1" applyFill="1" applyBorder="1" applyAlignment="1">
      <alignment horizontal="center" vertical="center"/>
    </xf>
    <xf numFmtId="14" fontId="116" fillId="0" borderId="0" xfId="2" applyNumberFormat="1" applyFont="1" applyFill="1" applyBorder="1" applyAlignment="1">
      <alignment horizontal="center" vertical="center"/>
    </xf>
    <xf numFmtId="0" fontId="108" fillId="26" borderId="120" xfId="0" applyFont="1" applyFill="1" applyBorder="1" applyAlignment="1">
      <alignment horizontal="left" vertical="center"/>
    </xf>
    <xf numFmtId="0" fontId="108" fillId="26" borderId="121" xfId="0" applyFont="1" applyFill="1" applyBorder="1" applyAlignment="1">
      <alignment horizontal="left" vertical="center"/>
    </xf>
    <xf numFmtId="0" fontId="121" fillId="26" borderId="119" xfId="0" applyFont="1" applyFill="1" applyBorder="1" applyAlignment="1">
      <alignment horizontal="left" vertical="center"/>
    </xf>
    <xf numFmtId="0" fontId="0" fillId="0" borderId="17" xfId="0" applyBorder="1" applyAlignment="1">
      <alignment vertical="top" wrapText="1"/>
    </xf>
    <xf numFmtId="0" fontId="24" fillId="22" borderId="43"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14" fontId="26" fillId="6" borderId="0" xfId="2" applyNumberFormat="1" applyFont="1" applyFill="1" applyAlignment="1">
      <alignment horizontal="left" vertical="center"/>
    </xf>
    <xf numFmtId="14" fontId="26" fillId="6" borderId="0" xfId="2" applyNumberFormat="1" applyFont="1" applyFill="1" applyBorder="1" applyAlignment="1">
      <alignment horizontal="left" vertical="center"/>
    </xf>
    <xf numFmtId="0" fontId="26" fillId="0" borderId="0" xfId="2" applyFont="1" applyAlignment="1">
      <alignment horizontal="left" vertical="center"/>
    </xf>
    <xf numFmtId="177" fontId="10" fillId="22" borderId="110"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180" fontId="51" fillId="13" borderId="153" xfId="17" applyNumberFormat="1" applyFont="1" applyFill="1" applyBorder="1" applyAlignment="1">
      <alignment horizontal="center" vertical="center"/>
    </xf>
    <xf numFmtId="0" fontId="8" fillId="0" borderId="0" xfId="1" applyAlignment="1" applyProtection="1">
      <alignment vertical="center" wrapText="1"/>
    </xf>
    <xf numFmtId="0" fontId="8" fillId="0" borderId="145" xfId="1" applyFill="1" applyBorder="1" applyAlignment="1" applyProtection="1">
      <alignment vertical="center" wrapText="1"/>
    </xf>
    <xf numFmtId="0" fontId="123" fillId="22" borderId="0" xfId="0" applyFont="1" applyFill="1" applyAlignment="1">
      <alignment vertical="center" wrapText="1"/>
    </xf>
    <xf numFmtId="0" fontId="131" fillId="34" borderId="147" xfId="2" applyFont="1" applyFill="1" applyBorder="1" applyAlignment="1">
      <alignment horizontal="center" vertical="center" wrapText="1"/>
    </xf>
    <xf numFmtId="0" fontId="125" fillId="34" borderId="148" xfId="2" applyFont="1" applyFill="1" applyBorder="1" applyAlignment="1">
      <alignment horizontal="center" vertical="center"/>
    </xf>
    <xf numFmtId="0" fontId="125" fillId="34" borderId="149" xfId="2" applyFont="1" applyFill="1" applyBorder="1" applyAlignment="1">
      <alignment horizontal="center" vertical="center"/>
    </xf>
    <xf numFmtId="0" fontId="0" fillId="37" borderId="0" xfId="0" applyFill="1">
      <alignment vertical="center"/>
    </xf>
    <xf numFmtId="0" fontId="135" fillId="37" borderId="0" xfId="0" applyFont="1" applyFill="1">
      <alignment vertical="center"/>
    </xf>
    <xf numFmtId="0" fontId="136" fillId="37" borderId="0" xfId="0" applyFont="1" applyFill="1">
      <alignment vertical="center"/>
    </xf>
    <xf numFmtId="0" fontId="137" fillId="37" borderId="0" xfId="0" applyFont="1" applyFill="1">
      <alignment vertical="center"/>
    </xf>
    <xf numFmtId="0" fontId="138" fillId="37" borderId="0" xfId="0" applyFont="1" applyFill="1">
      <alignment vertical="center"/>
    </xf>
    <xf numFmtId="0" fontId="78" fillId="37" borderId="0" xfId="0" applyFont="1" applyFill="1">
      <alignment vertical="center"/>
    </xf>
    <xf numFmtId="0" fontId="23" fillId="35" borderId="7" xfId="2" applyFont="1" applyFill="1" applyBorder="1" applyAlignment="1">
      <alignment horizontal="center" vertical="center" wrapText="1"/>
    </xf>
    <xf numFmtId="0" fontId="23" fillId="35" borderId="5" xfId="2" applyFont="1" applyFill="1" applyBorder="1" applyAlignment="1">
      <alignment horizontal="center" vertical="center" wrapText="1"/>
    </xf>
    <xf numFmtId="184" fontId="142" fillId="27" borderId="0" xfId="0" applyNumberFormat="1" applyFont="1" applyFill="1" applyAlignment="1">
      <alignment vertical="center" wrapText="1"/>
    </xf>
    <xf numFmtId="0" fontId="130" fillId="26" borderId="0" xfId="0" applyFont="1" applyFill="1">
      <alignment vertical="center"/>
    </xf>
    <xf numFmtId="180" fontId="51" fillId="13" borderId="159" xfId="17" applyNumberFormat="1" applyFont="1" applyFill="1" applyBorder="1" applyAlignment="1">
      <alignment horizontal="center" vertical="center"/>
    </xf>
    <xf numFmtId="184" fontId="133" fillId="27" borderId="0" xfId="0" applyNumberFormat="1" applyFont="1" applyFill="1" applyAlignment="1">
      <alignment vertical="center" wrapText="1"/>
    </xf>
    <xf numFmtId="177" fontId="142" fillId="27" borderId="0" xfId="0" applyNumberFormat="1" applyFont="1" applyFill="1" applyBorder="1" applyAlignment="1">
      <alignment horizontal="right" vertical="center" wrapText="1"/>
    </xf>
    <xf numFmtId="0" fontId="143" fillId="27" borderId="0" xfId="0" applyFont="1" applyFill="1" applyAlignment="1">
      <alignment vertical="center" wrapText="1"/>
    </xf>
    <xf numFmtId="0" fontId="6" fillId="0" borderId="74" xfId="0" applyFont="1" applyBorder="1">
      <alignment vertical="center"/>
    </xf>
    <xf numFmtId="0" fontId="6" fillId="0" borderId="51" xfId="0" applyFont="1" applyBorder="1">
      <alignment vertical="center"/>
    </xf>
    <xf numFmtId="0" fontId="6" fillId="0" borderId="75" xfId="0" applyFont="1" applyBorder="1">
      <alignment vertical="center"/>
    </xf>
    <xf numFmtId="0" fontId="6" fillId="0" borderId="0" xfId="0" applyFont="1">
      <alignment vertical="center"/>
    </xf>
    <xf numFmtId="0" fontId="113" fillId="0" borderId="75" xfId="0" applyFont="1" applyBorder="1">
      <alignment vertical="center"/>
    </xf>
    <xf numFmtId="0" fontId="113" fillId="0" borderId="0" xfId="0" applyFont="1">
      <alignment vertical="center"/>
    </xf>
    <xf numFmtId="0" fontId="113" fillId="6" borderId="75" xfId="0" applyFont="1" applyFill="1" applyBorder="1">
      <alignment vertical="center"/>
    </xf>
    <xf numFmtId="0" fontId="113" fillId="6" borderId="0" xfId="0" applyFont="1" applyFill="1">
      <alignment vertical="center"/>
    </xf>
    <xf numFmtId="0" fontId="13" fillId="6" borderId="162" xfId="2" applyFont="1" applyFill="1" applyBorder="1" applyAlignment="1">
      <alignment horizontal="center" vertical="center" wrapText="1"/>
    </xf>
    <xf numFmtId="180" fontId="51" fillId="13" borderId="167" xfId="17" applyNumberFormat="1" applyFont="1" applyFill="1" applyBorder="1" applyAlignment="1">
      <alignment horizontal="center" vertical="center"/>
    </xf>
    <xf numFmtId="0" fontId="6" fillId="6" borderId="172" xfId="2" applyFill="1" applyBorder="1">
      <alignment vertical="center"/>
    </xf>
    <xf numFmtId="0" fontId="6" fillId="0" borderId="172" xfId="2" applyBorder="1">
      <alignment vertical="center"/>
    </xf>
    <xf numFmtId="3" fontId="150" fillId="22" borderId="0" xfId="0" applyNumberFormat="1" applyFont="1" applyFill="1" applyAlignment="1">
      <alignment vertical="center" wrapText="1"/>
    </xf>
    <xf numFmtId="0" fontId="118" fillId="22" borderId="170" xfId="17" applyFont="1" applyFill="1" applyBorder="1" applyAlignment="1">
      <alignment horizontal="center" vertical="center" wrapText="1"/>
    </xf>
    <xf numFmtId="14" fontId="118" fillId="22" borderId="171" xfId="17" applyNumberFormat="1" applyFont="1" applyFill="1" applyBorder="1" applyAlignment="1">
      <alignment horizontal="center" vertical="center"/>
    </xf>
    <xf numFmtId="185" fontId="150" fillId="22" borderId="0" xfId="0" applyNumberFormat="1" applyFont="1" applyFill="1" applyAlignment="1">
      <alignment horizontal="right" vertical="center" wrapText="1"/>
    </xf>
    <xf numFmtId="14" fontId="116" fillId="3" borderId="2" xfId="2" applyNumberFormat="1" applyFont="1" applyFill="1" applyBorder="1" applyAlignment="1">
      <alignment horizontal="center" vertical="center" wrapText="1"/>
    </xf>
    <xf numFmtId="0" fontId="10" fillId="0" borderId="63" xfId="2" applyFont="1" applyBorder="1" applyAlignment="1">
      <alignment vertical="center"/>
    </xf>
    <xf numFmtId="0" fontId="6" fillId="0" borderId="0" xfId="2" applyAlignment="1">
      <alignment horizontal="left" vertical="top"/>
    </xf>
    <xf numFmtId="0" fontId="6" fillId="38" borderId="185" xfId="2" applyFill="1" applyBorder="1" applyAlignment="1">
      <alignment horizontal="left" vertical="top"/>
    </xf>
    <xf numFmtId="0" fontId="8" fillId="38" borderId="184" xfId="1" applyFill="1" applyBorder="1" applyAlignment="1" applyProtection="1">
      <alignment horizontal="left" vertical="top"/>
    </xf>
    <xf numFmtId="14" fontId="19" fillId="3" borderId="109" xfId="2" applyNumberFormat="1" applyFont="1" applyFill="1" applyBorder="1" applyAlignment="1">
      <alignment horizontal="center" vertical="center" shrinkToFit="1"/>
    </xf>
    <xf numFmtId="14" fontId="27" fillId="3" borderId="109" xfId="1" applyNumberFormat="1" applyFont="1" applyFill="1" applyBorder="1" applyAlignment="1" applyProtection="1">
      <alignment horizontal="center" vertical="center" wrapText="1" shrinkToFit="1"/>
    </xf>
    <xf numFmtId="0" fontId="8" fillId="0" borderId="117" xfId="1" applyFill="1" applyBorder="1" applyAlignment="1" applyProtection="1">
      <alignment vertical="center" wrapText="1"/>
    </xf>
    <xf numFmtId="0" fontId="21" fillId="24" borderId="3" xfId="2" applyFont="1" applyFill="1" applyBorder="1" applyAlignment="1">
      <alignment vertical="center"/>
    </xf>
    <xf numFmtId="177" fontId="40" fillId="22" borderId="13" xfId="2" applyNumberFormat="1" applyFont="1" applyFill="1" applyBorder="1" applyAlignment="1">
      <alignment horizontal="center" vertical="center" shrinkToFit="1"/>
    </xf>
    <xf numFmtId="0" fontId="103" fillId="0" borderId="0" xfId="17" applyFont="1" applyAlignment="1">
      <alignment horizontal="left" vertical="center"/>
    </xf>
    <xf numFmtId="0" fontId="8" fillId="0" borderId="174" xfId="1" applyFill="1" applyBorder="1" applyAlignment="1" applyProtection="1">
      <alignment vertical="center"/>
    </xf>
    <xf numFmtId="0" fontId="72" fillId="27" borderId="0" xfId="0" applyFont="1" applyFill="1" applyAlignment="1">
      <alignmen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21" fillId="3" borderId="12" xfId="1" applyFont="1" applyFill="1" applyBorder="1" applyAlignment="1" applyProtection="1">
      <alignment horizontal="center" vertical="center" wrapText="1"/>
    </xf>
    <xf numFmtId="0" fontId="6" fillId="0" borderId="0" xfId="2" applyFont="1" applyFill="1" applyBorder="1" applyAlignment="1">
      <alignment horizontal="center" vertical="center"/>
    </xf>
    <xf numFmtId="185" fontId="154" fillId="22" borderId="0" xfId="0" applyNumberFormat="1" applyFont="1" applyFill="1" applyAlignment="1">
      <alignment horizontal="right" vertical="center"/>
    </xf>
    <xf numFmtId="0" fontId="150" fillId="0" borderId="0" xfId="0" applyFont="1" applyAlignment="1">
      <alignment vertical="center" wrapText="1"/>
    </xf>
    <xf numFmtId="185" fontId="154" fillId="0" borderId="0" xfId="0" applyNumberFormat="1" applyFont="1" applyAlignment="1">
      <alignment horizontal="right" vertical="center"/>
    </xf>
    <xf numFmtId="184" fontId="143" fillId="27" borderId="0" xfId="0" applyNumberFormat="1" applyFont="1" applyFill="1" applyBorder="1" applyAlignment="1">
      <alignment horizontal="center" vertical="center" wrapText="1"/>
    </xf>
    <xf numFmtId="184" fontId="143" fillId="27" borderId="0" xfId="0" applyNumberFormat="1" applyFont="1" applyFill="1" applyAlignment="1">
      <alignment vertical="center" wrapText="1"/>
    </xf>
    <xf numFmtId="0" fontId="142" fillId="27" borderId="0" xfId="0" applyFont="1" applyFill="1" applyAlignment="1">
      <alignment horizontal="left" vertical="center" wrapText="1"/>
    </xf>
    <xf numFmtId="177" fontId="142" fillId="27" borderId="0" xfId="0" applyNumberFormat="1" applyFont="1" applyFill="1" applyAlignment="1">
      <alignment horizontal="right" vertical="center" wrapText="1"/>
    </xf>
    <xf numFmtId="0" fontId="161" fillId="22" borderId="0" xfId="0" applyFont="1" applyFill="1">
      <alignment vertical="center"/>
    </xf>
    <xf numFmtId="0" fontId="161" fillId="22" borderId="0" xfId="0" applyFont="1" applyFill="1" applyBorder="1">
      <alignment vertical="center"/>
    </xf>
    <xf numFmtId="0" fontId="33" fillId="0" borderId="34" xfId="1" applyFont="1" applyBorder="1" applyAlignment="1" applyProtection="1">
      <alignment horizontal="left" vertical="top" wrapText="1"/>
    </xf>
    <xf numFmtId="0" fontId="33" fillId="0" borderId="189" xfId="1" applyFont="1" applyBorder="1" applyAlignment="1" applyProtection="1">
      <alignment horizontal="left" vertical="top" wrapText="1"/>
    </xf>
    <xf numFmtId="0" fontId="104" fillId="0" borderId="173" xfId="0" applyFont="1" applyBorder="1" applyAlignment="1">
      <alignment horizontal="center" vertical="center" wrapText="1"/>
    </xf>
    <xf numFmtId="0" fontId="162" fillId="2" borderId="70" xfId="2" applyFont="1" applyFill="1" applyBorder="1" applyAlignment="1">
      <alignment vertical="top" wrapText="1"/>
    </xf>
    <xf numFmtId="0" fontId="116" fillId="24" borderId="47" xfId="2" applyFont="1" applyFill="1" applyBorder="1" applyAlignment="1">
      <alignment horizontal="center" vertical="center"/>
    </xf>
    <xf numFmtId="0" fontId="116" fillId="24" borderId="12" xfId="2" applyFont="1" applyFill="1" applyBorder="1" applyAlignment="1">
      <alignment horizontal="center" vertical="center" wrapText="1"/>
    </xf>
    <xf numFmtId="0" fontId="116" fillId="24" borderId="45" xfId="2" applyFont="1" applyFill="1" applyBorder="1" applyAlignment="1">
      <alignment horizontal="center" vertical="center"/>
    </xf>
    <xf numFmtId="0" fontId="106" fillId="34" borderId="148" xfId="2" applyFont="1" applyFill="1" applyBorder="1" applyAlignment="1">
      <alignment horizontal="left" vertical="center"/>
    </xf>
    <xf numFmtId="0" fontId="116" fillId="3" borderId="3" xfId="2" applyFont="1" applyFill="1" applyBorder="1" applyAlignment="1">
      <alignment horizontal="center" vertical="center" shrinkToFit="1"/>
    </xf>
    <xf numFmtId="3" fontId="163"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164" fillId="26" borderId="0" xfId="0" applyFont="1" applyFill="1" applyAlignment="1">
      <alignment horizontal="center" vertical="center" wrapText="1"/>
    </xf>
    <xf numFmtId="0" fontId="165" fillId="26" borderId="116" xfId="0" applyFont="1" applyFill="1" applyBorder="1" applyAlignment="1">
      <alignment horizontal="center" vertical="center" wrapText="1"/>
    </xf>
    <xf numFmtId="0" fontId="8" fillId="0" borderId="0" xfId="1" applyFill="1" applyBorder="1" applyAlignment="1" applyProtection="1">
      <alignment vertical="center" wrapText="1"/>
    </xf>
    <xf numFmtId="14" fontId="13" fillId="22" borderId="142" xfId="2" applyNumberFormat="1" applyFont="1" applyFill="1" applyBorder="1" applyAlignment="1">
      <alignment horizontal="center" vertical="center"/>
    </xf>
    <xf numFmtId="14" fontId="13" fillId="22" borderId="143"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4" fillId="22" borderId="141" xfId="2" applyFont="1" applyFill="1" applyBorder="1" applyAlignment="1">
      <alignment horizontal="center" vertical="center" wrapText="1"/>
    </xf>
    <xf numFmtId="0" fontId="115" fillId="22" borderId="142" xfId="2" applyFont="1" applyFill="1" applyBorder="1" applyAlignment="1">
      <alignment horizontal="left" vertical="center"/>
    </xf>
    <xf numFmtId="0" fontId="18" fillId="24" borderId="195" xfId="2" applyFont="1" applyFill="1" applyBorder="1" applyAlignment="1">
      <alignment horizontal="center" vertical="center" wrapText="1"/>
    </xf>
    <xf numFmtId="0" fontId="21" fillId="0" borderId="197" xfId="1" applyFont="1" applyFill="1" applyBorder="1" applyAlignment="1" applyProtection="1">
      <alignment vertical="top" wrapText="1"/>
    </xf>
    <xf numFmtId="0" fontId="8" fillId="0" borderId="198" xfId="1" applyFill="1" applyBorder="1" applyAlignment="1" applyProtection="1">
      <alignment vertical="center" wrapText="1"/>
    </xf>
    <xf numFmtId="0" fontId="18" fillId="24" borderId="199" xfId="2" applyFont="1" applyFill="1" applyBorder="1" applyAlignment="1">
      <alignment horizontal="center" vertical="center" wrapText="1"/>
    </xf>
    <xf numFmtId="0" fontId="21" fillId="0" borderId="190" xfId="1" applyFont="1" applyBorder="1" applyAlignment="1" applyProtection="1">
      <alignment horizontal="left" vertical="top" wrapText="1"/>
    </xf>
    <xf numFmtId="0" fontId="18" fillId="24" borderId="199" xfId="1" applyFont="1" applyFill="1" applyBorder="1" applyAlignment="1" applyProtection="1">
      <alignment horizontal="center" vertical="center" wrapText="1"/>
    </xf>
    <xf numFmtId="0" fontId="21" fillId="0" borderId="197" xfId="2" applyFont="1" applyFill="1" applyBorder="1" applyAlignment="1">
      <alignment vertical="top" wrapText="1"/>
    </xf>
    <xf numFmtId="0" fontId="8" fillId="0" borderId="200" xfId="1" applyBorder="1" applyAlignment="1" applyProtection="1">
      <alignment vertical="center" wrapText="1"/>
    </xf>
    <xf numFmtId="0" fontId="112" fillId="24" borderId="202" xfId="0" applyFont="1" applyFill="1" applyBorder="1" applyAlignment="1">
      <alignment horizontal="center" vertical="center" wrapText="1"/>
    </xf>
    <xf numFmtId="0" fontId="109" fillId="0" borderId="190" xfId="0" applyFont="1" applyBorder="1" applyAlignment="1">
      <alignment horizontal="left" vertical="top" wrapText="1"/>
    </xf>
    <xf numFmtId="0" fontId="28" fillId="24" borderId="203" xfId="0" applyFont="1" applyFill="1" applyBorder="1" applyAlignment="1">
      <alignment horizontal="center" vertical="center" wrapText="1"/>
    </xf>
    <xf numFmtId="0" fontId="21" fillId="0" borderId="190" xfId="0" applyFont="1" applyBorder="1" applyAlignment="1">
      <alignment horizontal="left" vertical="top" wrapText="1"/>
    </xf>
    <xf numFmtId="0" fontId="21" fillId="0" borderId="0" xfId="1" applyFont="1" applyAlignment="1" applyProtection="1">
      <alignment horizontal="left" vertical="top" wrapText="1"/>
    </xf>
    <xf numFmtId="3" fontId="152" fillId="22" borderId="0" xfId="0" applyNumberFormat="1" applyFont="1" applyFill="1">
      <alignment vertical="center"/>
    </xf>
    <xf numFmtId="0" fontId="159" fillId="22" borderId="0" xfId="0" applyFont="1" applyFill="1">
      <alignment vertical="center"/>
    </xf>
    <xf numFmtId="0" fontId="155" fillId="22" borderId="0" xfId="0" applyFont="1" applyFill="1" applyAlignment="1">
      <alignment vertical="center" wrapText="1"/>
    </xf>
    <xf numFmtId="0" fontId="150" fillId="22" borderId="0" xfId="0" applyFont="1" applyFill="1" applyAlignment="1">
      <alignment vertical="center" wrapText="1"/>
    </xf>
    <xf numFmtId="0" fontId="154" fillId="22" borderId="0" xfId="0" applyFont="1" applyFill="1">
      <alignment vertical="center"/>
    </xf>
    <xf numFmtId="0" fontId="154" fillId="0" borderId="0" xfId="0" applyFont="1">
      <alignment vertical="center"/>
    </xf>
    <xf numFmtId="3" fontId="166" fillId="0" borderId="0" xfId="0" applyNumberFormat="1" applyFont="1">
      <alignment vertical="center"/>
    </xf>
    <xf numFmtId="0" fontId="168" fillId="26" borderId="0" xfId="0" applyFont="1" applyFill="1" applyAlignment="1">
      <alignment horizontal="center" vertical="center" wrapText="1"/>
    </xf>
    <xf numFmtId="0" fontId="110" fillId="0" borderId="32" xfId="2" applyFont="1" applyBorder="1" applyAlignment="1">
      <alignment vertical="center" shrinkToFit="1"/>
    </xf>
    <xf numFmtId="0" fontId="110" fillId="0" borderId="106" xfId="2" applyFont="1" applyBorder="1" applyAlignment="1">
      <alignment vertical="center" shrinkToFit="1"/>
    </xf>
    <xf numFmtId="0" fontId="169" fillId="26" borderId="105" xfId="2" applyFont="1" applyFill="1" applyBorder="1" applyAlignment="1">
      <alignment horizontal="center" vertical="center" wrapText="1" shrinkToFit="1"/>
    </xf>
    <xf numFmtId="0" fontId="170" fillId="0" borderId="0" xfId="0" applyFont="1" applyAlignment="1">
      <alignment vertical="center" wrapText="1"/>
    </xf>
    <xf numFmtId="0" fontId="171" fillId="0" borderId="0" xfId="0" applyFont="1" applyAlignment="1">
      <alignment vertical="center" wrapText="1"/>
    </xf>
    <xf numFmtId="0" fontId="142" fillId="27" borderId="0" xfId="0" applyFont="1" applyFill="1" applyAlignment="1">
      <alignment horizontal="left" vertical="center" shrinkToFit="1"/>
    </xf>
    <xf numFmtId="3" fontId="148" fillId="27" borderId="0" xfId="0" applyNumberFormat="1" applyFont="1" applyFill="1">
      <alignment vertical="center"/>
    </xf>
    <xf numFmtId="0" fontId="158" fillId="22" borderId="0" xfId="0" applyFont="1" applyFill="1" applyAlignment="1">
      <alignment vertical="top" wrapText="1"/>
    </xf>
    <xf numFmtId="0" fontId="142" fillId="27" borderId="0" xfId="0" applyFont="1" applyFill="1" applyBorder="1" applyAlignment="1">
      <alignment horizontal="left" vertical="center" wrapText="1"/>
    </xf>
    <xf numFmtId="3" fontId="142" fillId="27" borderId="0" xfId="0" applyNumberFormat="1" applyFont="1" applyFill="1" applyBorder="1" applyAlignment="1">
      <alignment horizontal="right" vertical="center" wrapText="1"/>
    </xf>
    <xf numFmtId="177" fontId="143" fillId="27" borderId="0" xfId="0" applyNumberFormat="1" applyFont="1" applyFill="1" applyBorder="1" applyAlignment="1">
      <alignment horizontal="right" vertical="center" wrapText="1"/>
    </xf>
    <xf numFmtId="0" fontId="0" fillId="22" borderId="0" xfId="0" applyFill="1" applyAlignment="1">
      <alignment horizontal="left" vertical="top"/>
    </xf>
    <xf numFmtId="0" fontId="115" fillId="22" borderId="209" xfId="2" applyFont="1" applyFill="1" applyBorder="1" applyAlignment="1">
      <alignment horizontal="center" vertical="center"/>
    </xf>
    <xf numFmtId="14" fontId="13" fillId="22" borderId="209" xfId="2" applyNumberFormat="1" applyFont="1" applyFill="1" applyBorder="1" applyAlignment="1">
      <alignment horizontal="center" vertical="center"/>
    </xf>
    <xf numFmtId="14" fontId="13" fillId="22" borderId="210" xfId="2" applyNumberFormat="1" applyFont="1" applyFill="1" applyBorder="1" applyAlignment="1">
      <alignment horizontal="center" vertical="center"/>
    </xf>
    <xf numFmtId="0" fontId="13" fillId="22" borderId="208" xfId="2" applyFont="1" applyFill="1" applyBorder="1" applyAlignment="1">
      <alignment horizontal="center" vertical="center" wrapText="1"/>
    </xf>
    <xf numFmtId="0" fontId="13" fillId="22" borderId="209" xfId="2" applyFont="1" applyFill="1" applyBorder="1" applyAlignment="1">
      <alignment horizontal="left" vertical="center"/>
    </xf>
    <xf numFmtId="0" fontId="27" fillId="0" borderId="102" xfId="1" applyFont="1" applyBorder="1" applyAlignment="1" applyProtection="1">
      <alignment vertical="top" wrapText="1"/>
    </xf>
    <xf numFmtId="0" fontId="27" fillId="0" borderId="103" xfId="2" applyFont="1" applyBorder="1" applyAlignment="1">
      <alignment vertical="top" wrapText="1"/>
    </xf>
    <xf numFmtId="0" fontId="27" fillId="0" borderId="104" xfId="2" applyFont="1" applyBorder="1" applyAlignment="1">
      <alignment vertical="top" wrapText="1"/>
    </xf>
    <xf numFmtId="0" fontId="18" fillId="26" borderId="191" xfId="2" applyFont="1" applyFill="1" applyBorder="1" applyAlignment="1">
      <alignment horizontal="center" vertical="center" wrapText="1"/>
    </xf>
    <xf numFmtId="0" fontId="109" fillId="26" borderId="192" xfId="2" applyFont="1" applyFill="1" applyBorder="1" applyAlignment="1">
      <alignment horizontal="center" vertical="center"/>
    </xf>
    <xf numFmtId="0" fontId="109" fillId="26" borderId="193" xfId="2" applyFont="1" applyFill="1" applyBorder="1" applyAlignment="1">
      <alignment horizontal="center" vertical="center"/>
    </xf>
    <xf numFmtId="14" fontId="21" fillId="26" borderId="194" xfId="2" applyNumberFormat="1" applyFont="1" applyFill="1" applyBorder="1" applyAlignment="1">
      <alignment horizontal="center" vertical="center"/>
    </xf>
    <xf numFmtId="0" fontId="173" fillId="27" borderId="0" xfId="0" applyFont="1" applyFill="1" applyBorder="1" applyAlignment="1">
      <alignment horizontal="left" vertical="center"/>
    </xf>
    <xf numFmtId="0" fontId="176" fillId="22" borderId="10" xfId="0" applyFont="1" applyFill="1" applyBorder="1" applyAlignment="1">
      <alignment horizontal="center" vertical="center" wrapText="1"/>
    </xf>
    <xf numFmtId="177" fontId="177" fillId="22" borderId="10" xfId="2" applyNumberFormat="1" applyFont="1" applyFill="1" applyBorder="1" applyAlignment="1">
      <alignment horizontal="center" vertical="center" shrinkToFit="1"/>
    </xf>
    <xf numFmtId="0" fontId="132" fillId="34" borderId="148" xfId="2" applyFont="1" applyFill="1" applyBorder="1" applyAlignment="1">
      <alignment horizontal="center" vertical="center" wrapText="1"/>
    </xf>
    <xf numFmtId="0" fontId="142" fillId="27" borderId="0" xfId="0" applyFont="1" applyFill="1" applyBorder="1" applyAlignment="1">
      <alignment horizontal="left" vertical="center"/>
    </xf>
    <xf numFmtId="0" fontId="6" fillId="0" borderId="0" xfId="2" applyAlignment="1">
      <alignment horizontal="left" vertical="center"/>
    </xf>
    <xf numFmtId="0" fontId="6" fillId="0" borderId="0" xfId="2">
      <alignment vertical="center"/>
    </xf>
    <xf numFmtId="0" fontId="8" fillId="0" borderId="215" xfId="1" applyBorder="1" applyAlignment="1" applyProtection="1">
      <alignment vertical="center" wrapText="1"/>
    </xf>
    <xf numFmtId="0" fontId="8" fillId="0" borderId="216" xfId="1" applyBorder="1" applyAlignment="1" applyProtection="1">
      <alignment vertical="center"/>
    </xf>
    <xf numFmtId="3" fontId="178" fillId="27" borderId="0" xfId="0" applyNumberFormat="1" applyFont="1" applyFill="1" applyAlignment="1">
      <alignment vertical="center" wrapText="1"/>
    </xf>
    <xf numFmtId="0" fontId="114" fillId="22" borderId="209" xfId="2" applyFont="1" applyFill="1" applyBorder="1" applyAlignment="1">
      <alignment horizontal="center" vertical="center"/>
    </xf>
    <xf numFmtId="177" fontId="23" fillId="24" borderId="10" xfId="2" applyNumberFormat="1" applyFont="1" applyFill="1" applyBorder="1" applyAlignment="1">
      <alignment horizontal="center" vertical="center" shrinkToFit="1"/>
    </xf>
    <xf numFmtId="0" fontId="180" fillId="0" borderId="0" xfId="0" applyFont="1" applyAlignment="1">
      <alignment vertical="top" wrapText="1"/>
    </xf>
    <xf numFmtId="56" fontId="8" fillId="0" borderId="215" xfId="1" applyNumberFormat="1" applyBorder="1" applyAlignment="1" applyProtection="1">
      <alignment vertical="center" wrapText="1"/>
    </xf>
    <xf numFmtId="0" fontId="181" fillId="39" borderId="0" xfId="0" applyFont="1" applyFill="1" applyAlignment="1">
      <alignment vertical="top" wrapText="1"/>
    </xf>
    <xf numFmtId="0" fontId="0" fillId="39" borderId="0" xfId="0" applyFill="1">
      <alignment vertical="center"/>
    </xf>
    <xf numFmtId="0" fontId="183" fillId="39" borderId="0" xfId="0" applyFont="1" applyFill="1" applyAlignment="1">
      <alignment vertical="center" wrapText="1"/>
    </xf>
    <xf numFmtId="0" fontId="0" fillId="39" borderId="0" xfId="0" applyFill="1" applyAlignment="1">
      <alignment vertical="top" wrapText="1"/>
    </xf>
    <xf numFmtId="0" fontId="77" fillId="39" borderId="0" xfId="0" applyFont="1" applyFill="1" applyAlignment="1">
      <alignment vertical="top" wrapText="1"/>
    </xf>
    <xf numFmtId="0" fontId="184" fillId="39" borderId="0" xfId="0" applyFont="1" applyFill="1" applyAlignment="1">
      <alignment vertical="center" wrapText="1"/>
    </xf>
    <xf numFmtId="0" fontId="185" fillId="39" borderId="0" xfId="0" applyFont="1" applyFill="1" applyAlignment="1">
      <alignment vertical="center" wrapText="1"/>
    </xf>
    <xf numFmtId="0" fontId="186" fillId="39" borderId="0" xfId="0" applyFont="1" applyFill="1" applyAlignment="1">
      <alignment vertical="center" wrapText="1"/>
    </xf>
    <xf numFmtId="0" fontId="77" fillId="0" borderId="0" xfId="0" applyFont="1" applyAlignment="1">
      <alignment vertical="top" wrapText="1"/>
    </xf>
    <xf numFmtId="0" fontId="187" fillId="6" borderId="75" xfId="0" applyFont="1" applyFill="1" applyBorder="1">
      <alignment vertical="center"/>
    </xf>
    <xf numFmtId="0" fontId="187" fillId="6" borderId="0" xfId="0" applyFont="1" applyFill="1" applyAlignment="1">
      <alignment horizontal="left" vertical="center"/>
    </xf>
    <xf numFmtId="0" fontId="187" fillId="6" borderId="0" xfId="0" applyFont="1" applyFill="1">
      <alignment vertical="center"/>
    </xf>
    <xf numFmtId="176" fontId="187" fillId="6" borderId="0" xfId="0" applyNumberFormat="1" applyFont="1" applyFill="1" applyAlignment="1">
      <alignment horizontal="left" vertical="center"/>
    </xf>
    <xf numFmtId="183" fontId="187" fillId="6" borderId="0" xfId="0" applyNumberFormat="1" applyFont="1" applyFill="1" applyAlignment="1">
      <alignment horizontal="center" vertical="center"/>
    </xf>
    <xf numFmtId="0" fontId="187" fillId="6" borderId="75" xfId="0" applyFont="1" applyFill="1" applyBorder="1" applyAlignment="1">
      <alignment vertical="top"/>
    </xf>
    <xf numFmtId="0" fontId="187" fillId="6" borderId="0" xfId="0" applyFont="1" applyFill="1" applyAlignment="1">
      <alignment vertical="top"/>
    </xf>
    <xf numFmtId="14" fontId="187" fillId="6" borderId="0" xfId="0" applyNumberFormat="1" applyFont="1" applyFill="1" applyAlignment="1">
      <alignment horizontal="left" vertical="center"/>
    </xf>
    <xf numFmtId="14" fontId="187" fillId="0" borderId="0" xfId="0" applyNumberFormat="1" applyFont="1">
      <alignment vertical="center"/>
    </xf>
    <xf numFmtId="0" fontId="188" fillId="0" borderId="0" xfId="0" applyFont="1">
      <alignment vertical="center"/>
    </xf>
    <xf numFmtId="180" fontId="51" fillId="13" borderId="217" xfId="17" applyNumberFormat="1" applyFont="1" applyFill="1" applyBorder="1" applyAlignment="1">
      <alignment horizontal="center" vertical="center"/>
    </xf>
    <xf numFmtId="0" fontId="8" fillId="0" borderId="221" xfId="1" applyBorder="1" applyAlignment="1" applyProtection="1">
      <alignment vertical="center"/>
    </xf>
    <xf numFmtId="0" fontId="187" fillId="6" borderId="0" xfId="0" applyFont="1" applyFill="1" applyAlignment="1">
      <alignment horizontal="left" vertical="center"/>
    </xf>
    <xf numFmtId="0" fontId="8" fillId="0" borderId="146" xfId="1" applyFill="1" applyBorder="1" applyAlignment="1" applyProtection="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8" fillId="38" borderId="153" xfId="1" applyFill="1" applyBorder="1" applyAlignment="1" applyProtection="1">
      <alignment horizontal="left" vertical="top"/>
    </xf>
    <xf numFmtId="0" fontId="6" fillId="38" borderId="183" xfId="2" applyFill="1" applyBorder="1" applyAlignment="1">
      <alignment horizontal="left" vertical="top"/>
    </xf>
    <xf numFmtId="0" fontId="38" fillId="0" borderId="0" xfId="17" applyFont="1">
      <alignment vertical="center"/>
    </xf>
    <xf numFmtId="0" fontId="94"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3"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3"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6" xfId="17" applyFont="1" applyBorder="1">
      <alignment vertical="center"/>
    </xf>
    <xf numFmtId="0" fontId="51" fillId="0" borderId="56" xfId="17" applyFont="1" applyBorder="1" applyAlignment="1">
      <alignment horizontal="right" vertical="center"/>
    </xf>
    <xf numFmtId="0" fontId="39" fillId="0" borderId="58" xfId="17" applyFont="1" applyBorder="1" applyAlignment="1">
      <alignment horizontal="center" vertical="center"/>
    </xf>
    <xf numFmtId="0" fontId="39" fillId="0" borderId="222"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23" xfId="17" applyFont="1" applyBorder="1" applyAlignment="1">
      <alignment horizontal="center" vertical="center" shrinkToFit="1"/>
    </xf>
    <xf numFmtId="0" fontId="51" fillId="0" borderId="59" xfId="17" applyFont="1" applyBorder="1" applyAlignment="1">
      <alignment vertical="center" shrinkToFit="1"/>
    </xf>
    <xf numFmtId="0" fontId="51" fillId="0" borderId="59" xfId="17" applyFont="1" applyBorder="1" applyAlignment="1">
      <alignment horizontal="center" vertical="center"/>
    </xf>
    <xf numFmtId="0" fontId="1" fillId="0" borderId="157" xfId="17" applyBorder="1" applyAlignment="1">
      <alignment horizontal="center" vertical="center" wrapText="1"/>
    </xf>
    <xf numFmtId="0" fontId="1" fillId="0" borderId="158" xfId="17" applyBorder="1" applyAlignment="1">
      <alignment horizontal="center" vertical="center"/>
    </xf>
    <xf numFmtId="0" fontId="13" fillId="0" borderId="160" xfId="2" applyFont="1" applyBorder="1" applyAlignment="1">
      <alignment horizontal="center" vertical="center" wrapText="1"/>
    </xf>
    <xf numFmtId="0" fontId="13" fillId="0" borderId="161" xfId="2" applyFont="1" applyBorder="1" applyAlignment="1">
      <alignment horizontal="center" vertical="center" wrapText="1"/>
    </xf>
    <xf numFmtId="0" fontId="13" fillId="0" borderId="162" xfId="2" applyFont="1" applyBorder="1" applyAlignment="1">
      <alignment horizontal="center" vertical="center" wrapText="1"/>
    </xf>
    <xf numFmtId="0" fontId="1" fillId="22" borderId="170" xfId="17" applyFill="1" applyBorder="1" applyAlignment="1">
      <alignment horizontal="center" vertical="center" wrapText="1"/>
    </xf>
    <xf numFmtId="14" fontId="1" fillId="22" borderId="171" xfId="17" applyNumberFormat="1" applyFill="1" applyBorder="1" applyAlignment="1">
      <alignment horizontal="center" vertical="center"/>
    </xf>
    <xf numFmtId="0" fontId="13" fillId="0" borderId="163" xfId="2" applyFont="1" applyBorder="1" applyAlignment="1">
      <alignment horizontal="center" vertical="center" wrapText="1"/>
    </xf>
    <xf numFmtId="0" fontId="13" fillId="0" borderId="164" xfId="2" applyFont="1" applyBorder="1" applyAlignment="1">
      <alignment horizontal="center" vertical="center" wrapText="1"/>
    </xf>
    <xf numFmtId="0" fontId="38" fillId="22" borderId="170" xfId="17" applyFont="1" applyFill="1" applyBorder="1" applyAlignment="1">
      <alignment horizontal="center" vertical="center" wrapText="1"/>
    </xf>
    <xf numFmtId="14" fontId="38" fillId="22" borderId="171" xfId="17" applyNumberFormat="1" applyFont="1" applyFill="1" applyBorder="1" applyAlignment="1">
      <alignment horizontal="center" vertical="center"/>
    </xf>
    <xf numFmtId="0" fontId="13" fillId="0" borderId="162" xfId="2" applyFont="1" applyBorder="1" applyAlignment="1">
      <alignment horizontal="center" vertical="center"/>
    </xf>
    <xf numFmtId="0" fontId="13" fillId="0" borderId="21" xfId="2" applyFont="1" applyBorder="1" applyAlignment="1">
      <alignment horizontal="center" vertical="center" wrapText="1"/>
    </xf>
    <xf numFmtId="0" fontId="1" fillId="22" borderId="168" xfId="17" applyFill="1" applyBorder="1" applyAlignment="1">
      <alignment horizontal="center" vertical="center" wrapText="1"/>
    </xf>
    <xf numFmtId="14" fontId="1" fillId="22" borderId="169" xfId="17" applyNumberFormat="1" applyFill="1" applyBorder="1" applyAlignment="1">
      <alignment horizontal="center" vertical="center"/>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3"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1" fillId="22" borderId="43" xfId="2" applyNumberFormat="1" applyFont="1" applyFill="1" applyBorder="1" applyAlignment="1">
      <alignment horizontal="center" vertical="center" wrapText="1"/>
    </xf>
    <xf numFmtId="177" fontId="12" fillId="0" borderId="10" xfId="2" applyNumberFormat="1" applyFont="1" applyBorder="1" applyAlignment="1">
      <alignment horizontal="center" vertical="center" shrinkToFit="1"/>
    </xf>
    <xf numFmtId="177" fontId="6" fillId="22" borderId="13" xfId="2" applyNumberFormat="1" applyFill="1" applyBorder="1" applyAlignment="1">
      <alignment horizontal="center" vertical="center" shrinkToFit="1"/>
    </xf>
    <xf numFmtId="177" fontId="6" fillId="22" borderId="15" xfId="2" applyNumberFormat="1" applyFill="1" applyBorder="1" applyAlignment="1">
      <alignment horizontal="center" vertical="center" shrinkToFit="1"/>
    </xf>
    <xf numFmtId="177" fontId="6" fillId="7" borderId="13" xfId="2" applyNumberFormat="1" applyFill="1" applyBorder="1" applyAlignment="1">
      <alignment horizontal="center" vertical="center" shrinkToFit="1"/>
    </xf>
    <xf numFmtId="177" fontId="6" fillId="6" borderId="13" xfId="2" applyNumberFormat="1" applyFill="1" applyBorder="1" applyAlignment="1">
      <alignment horizontal="center" vertical="center" shrinkToFit="1"/>
    </xf>
    <xf numFmtId="177" fontId="6" fillId="0" borderId="13" xfId="2" applyNumberFormat="1" applyBorder="1" applyAlignment="1">
      <alignment horizontal="center" vertical="center" shrinkToFi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10"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10"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2"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2"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22" fillId="22" borderId="0" xfId="0" applyFont="1" applyFill="1" applyAlignment="1">
      <alignment horizontal="center" vertical="center"/>
    </xf>
    <xf numFmtId="0" fontId="187" fillId="6" borderId="0" xfId="0" applyFont="1" applyFill="1" applyAlignment="1">
      <alignment horizontal="left" vertical="center"/>
    </xf>
    <xf numFmtId="3" fontId="142" fillId="40" borderId="0" xfId="0" applyNumberFormat="1" applyFont="1" applyFill="1" applyBorder="1" applyAlignment="1">
      <alignment vertical="center" wrapText="1"/>
    </xf>
    <xf numFmtId="184" fontId="142" fillId="40" borderId="0" xfId="0" applyNumberFormat="1" applyFont="1" applyFill="1" applyAlignment="1">
      <alignment vertical="center" wrapText="1"/>
    </xf>
    <xf numFmtId="177" fontId="142" fillId="40" borderId="0" xfId="0" applyNumberFormat="1" applyFont="1" applyFill="1" applyBorder="1" applyAlignment="1">
      <alignment horizontal="right" vertical="center" wrapText="1"/>
    </xf>
    <xf numFmtId="184" fontId="143" fillId="40" borderId="0" xfId="0" applyNumberFormat="1" applyFont="1" applyFill="1" applyBorder="1" applyAlignment="1">
      <alignment horizontal="center" vertical="center" wrapText="1"/>
    </xf>
    <xf numFmtId="184" fontId="179" fillId="40" borderId="0" xfId="0" applyNumberFormat="1" applyFont="1" applyFill="1" applyAlignment="1">
      <alignment vertical="center" wrapText="1"/>
    </xf>
    <xf numFmtId="0" fontId="191" fillId="0" borderId="0" xfId="1" applyFont="1" applyAlignment="1" applyProtection="1">
      <alignment horizontal="left" vertical="top" wrapText="1"/>
    </xf>
    <xf numFmtId="0" fontId="77" fillId="22" borderId="0" xfId="0" applyFont="1" applyFill="1" applyAlignment="1">
      <alignment horizontal="center" vertical="center" wrapText="1"/>
    </xf>
    <xf numFmtId="0" fontId="104" fillId="41" borderId="144" xfId="0" applyFont="1" applyFill="1" applyBorder="1" applyAlignment="1">
      <alignment horizontal="center" vertical="center" wrapText="1"/>
    </xf>
    <xf numFmtId="0" fontId="21" fillId="0" borderId="0" xfId="0" applyFont="1" applyBorder="1" applyAlignment="1">
      <alignment horizontal="left" vertical="top" wrapText="1"/>
    </xf>
    <xf numFmtId="0" fontId="8" fillId="0" borderId="224" xfId="1" applyFill="1" applyBorder="1" applyAlignment="1" applyProtection="1">
      <alignment vertical="center"/>
    </xf>
    <xf numFmtId="0" fontId="110" fillId="24" borderId="199" xfId="2" applyFont="1" applyFill="1" applyBorder="1" applyAlignment="1">
      <alignment horizontal="center" vertical="center" wrapText="1"/>
    </xf>
    <xf numFmtId="0" fontId="167" fillId="40" borderId="0" xfId="0" applyFont="1" applyFill="1" applyBorder="1" applyAlignment="1">
      <alignment horizontal="left" vertical="center" shrinkToFit="1"/>
    </xf>
    <xf numFmtId="0" fontId="182" fillId="39" borderId="0" xfId="0" applyFont="1" applyFill="1" applyAlignment="1">
      <alignment vertical="center" wrapText="1"/>
    </xf>
    <xf numFmtId="0" fontId="77" fillId="22" borderId="0" xfId="0" applyFont="1" applyFill="1" applyAlignment="1">
      <alignment horizontal="center" vertical="center"/>
    </xf>
    <xf numFmtId="0" fontId="51" fillId="22" borderId="223" xfId="16" applyFont="1" applyFill="1" applyBorder="1">
      <alignment vertical="center"/>
    </xf>
    <xf numFmtId="0" fontId="51" fillId="22" borderId="225" xfId="16" applyFont="1" applyFill="1" applyBorder="1">
      <alignment vertical="center"/>
    </xf>
    <xf numFmtId="0" fontId="10" fillId="22" borderId="225" xfId="16" applyFont="1" applyFill="1" applyBorder="1">
      <alignment vertical="center"/>
    </xf>
    <xf numFmtId="0" fontId="38" fillId="0" borderId="0" xfId="17" applyFont="1" applyAlignment="1">
      <alignment horizontal="left" vertical="center" indent="2"/>
    </xf>
    <xf numFmtId="0" fontId="27" fillId="2" borderId="49" xfId="1" applyFont="1" applyFill="1" applyBorder="1" applyAlignment="1" applyProtection="1">
      <alignment horizontal="center" vertical="center" wrapText="1"/>
    </xf>
    <xf numFmtId="0" fontId="171" fillId="0" borderId="0" xfId="0" applyFont="1" applyAlignment="1">
      <alignment horizontal="left" vertical="center" wrapText="1"/>
    </xf>
    <xf numFmtId="0" fontId="170" fillId="0" borderId="0" xfId="0" applyFont="1" applyAlignment="1">
      <alignment horizontal="left" vertical="center" wrapText="1"/>
    </xf>
    <xf numFmtId="0" fontId="149" fillId="28" borderId="0" xfId="0" applyFont="1" applyFill="1" applyAlignment="1">
      <alignment vertical="center"/>
    </xf>
    <xf numFmtId="0" fontId="154" fillId="22" borderId="0" xfId="0" applyFont="1" applyFill="1" applyAlignment="1">
      <alignment horizontal="center" vertical="center" wrapText="1"/>
    </xf>
    <xf numFmtId="14" fontId="38" fillId="22" borderId="171" xfId="17" applyNumberFormat="1" applyFont="1" applyFill="1" applyBorder="1" applyAlignment="1">
      <alignment horizontal="center" vertical="center" wrapText="1"/>
    </xf>
    <xf numFmtId="0" fontId="192" fillId="0" borderId="0" xfId="17" applyFont="1" applyAlignment="1">
      <alignment vertical="center"/>
    </xf>
    <xf numFmtId="184" fontId="189" fillId="40" borderId="0" xfId="0" applyNumberFormat="1" applyFont="1" applyFill="1" applyAlignment="1">
      <alignment horizontal="center" vertical="center" wrapText="1"/>
    </xf>
    <xf numFmtId="184" fontId="195" fillId="40" borderId="0" xfId="0" applyNumberFormat="1" applyFont="1" applyFill="1" applyAlignment="1">
      <alignment vertical="center" wrapText="1"/>
    </xf>
    <xf numFmtId="0" fontId="156" fillId="22" borderId="170" xfId="17" applyFont="1" applyFill="1" applyBorder="1" applyAlignment="1">
      <alignment horizontal="center" vertical="center" wrapText="1"/>
    </xf>
    <xf numFmtId="14" fontId="156" fillId="22" borderId="171" xfId="17" applyNumberFormat="1" applyFont="1" applyFill="1" applyBorder="1" applyAlignment="1">
      <alignment horizontal="center" vertical="center" wrapText="1"/>
    </xf>
    <xf numFmtId="0" fontId="143" fillId="40" borderId="0" xfId="0" applyFont="1" applyFill="1" applyBorder="1" applyAlignment="1">
      <alignment horizontal="left" vertical="center" shrinkToFit="1"/>
    </xf>
    <xf numFmtId="184" fontId="142" fillId="40" borderId="0" xfId="0" applyNumberFormat="1" applyFont="1" applyFill="1" applyBorder="1" applyAlignment="1">
      <alignment horizontal="center" vertical="center" wrapText="1"/>
    </xf>
    <xf numFmtId="3" fontId="148" fillId="27" borderId="0" xfId="0" applyNumberFormat="1" applyFont="1" applyFill="1" applyBorder="1" applyAlignment="1">
      <alignment horizontal="right" vertical="center"/>
    </xf>
    <xf numFmtId="0" fontId="142" fillId="40" borderId="0" xfId="0" applyFont="1" applyFill="1" applyBorder="1" applyAlignment="1">
      <alignment horizontal="left" vertical="center" wrapText="1"/>
    </xf>
    <xf numFmtId="3" fontId="142" fillId="40" borderId="0" xfId="0" applyNumberFormat="1" applyFont="1" applyFill="1" applyBorder="1" applyAlignment="1">
      <alignment horizontal="right" vertical="center" wrapText="1"/>
    </xf>
    <xf numFmtId="3" fontId="142" fillId="40" borderId="0" xfId="0" applyNumberFormat="1" applyFont="1" applyFill="1">
      <alignment vertical="center"/>
    </xf>
    <xf numFmtId="0" fontId="196" fillId="0" borderId="0" xfId="1" applyFont="1" applyAlignment="1" applyProtection="1">
      <alignment horizontal="left" vertical="top" wrapText="1"/>
    </xf>
    <xf numFmtId="0" fontId="24" fillId="5" borderId="9" xfId="2" applyFont="1" applyFill="1" applyBorder="1" applyAlignment="1">
      <alignment horizontal="center" vertical="top" wrapText="1"/>
    </xf>
    <xf numFmtId="177" fontId="174" fillId="27" borderId="0" xfId="0" applyNumberFormat="1" applyFont="1" applyFill="1" applyBorder="1" applyAlignment="1">
      <alignment vertical="center"/>
    </xf>
    <xf numFmtId="0" fontId="147" fillId="40" borderId="0" xfId="0" applyFont="1" applyFill="1" applyBorder="1" applyAlignment="1">
      <alignment horizontal="left" vertical="center" wrapText="1"/>
    </xf>
    <xf numFmtId="186" fontId="148" fillId="40" borderId="0" xfId="0" applyNumberFormat="1" applyFont="1" applyFill="1" applyBorder="1" applyAlignment="1">
      <alignment horizontal="right" vertical="center" wrapText="1"/>
    </xf>
    <xf numFmtId="184" fontId="134" fillId="40" borderId="0" xfId="0" applyNumberFormat="1" applyFont="1" applyFill="1" applyAlignment="1">
      <alignment vertical="center" wrapText="1"/>
    </xf>
    <xf numFmtId="14" fontId="44" fillId="22" borderId="171" xfId="17" applyNumberFormat="1" applyFont="1" applyFill="1" applyBorder="1" applyAlignment="1">
      <alignment horizontal="center" vertical="center"/>
    </xf>
    <xf numFmtId="0" fontId="157" fillId="22" borderId="0" xfId="0" applyFont="1" applyFill="1" applyAlignment="1">
      <alignment horizontal="left" vertical="top" wrapText="1"/>
    </xf>
    <xf numFmtId="3" fontId="171" fillId="0" borderId="0" xfId="0" applyNumberFormat="1" applyFont="1" applyAlignment="1">
      <alignment horizontal="left" vertical="center" wrapText="1"/>
    </xf>
    <xf numFmtId="10" fontId="143" fillId="27" borderId="0" xfId="0" applyNumberFormat="1" applyFont="1" applyFill="1" applyAlignment="1">
      <alignment horizontal="center" vertical="center" wrapText="1"/>
    </xf>
    <xf numFmtId="0" fontId="142" fillId="27" borderId="0" xfId="0" applyFont="1" applyFill="1" applyBorder="1" applyAlignment="1">
      <alignment horizontal="left" vertical="center" shrinkToFit="1"/>
    </xf>
    <xf numFmtId="3" fontId="142" fillId="27" borderId="0" xfId="0" applyNumberFormat="1" applyFont="1" applyFill="1" applyBorder="1" applyAlignment="1">
      <alignment vertical="center" wrapText="1"/>
    </xf>
    <xf numFmtId="184" fontId="179" fillId="43" borderId="0" xfId="0" applyNumberFormat="1" applyFont="1" applyFill="1" applyBorder="1" applyAlignment="1">
      <alignment horizontal="center" vertical="center" wrapText="1"/>
    </xf>
    <xf numFmtId="184" fontId="134" fillId="43" borderId="0" xfId="0" applyNumberFormat="1" applyFont="1" applyFill="1" applyBorder="1" applyAlignment="1">
      <alignment horizontal="center" vertical="center" wrapText="1"/>
    </xf>
    <xf numFmtId="0" fontId="198" fillId="22" borderId="0" xfId="0" applyFont="1" applyFill="1" applyAlignment="1">
      <alignment horizontal="left" vertical="top" wrapText="1" indent="1"/>
    </xf>
    <xf numFmtId="0" fontId="181" fillId="44" borderId="0" xfId="0" applyFont="1" applyFill="1" applyAlignment="1">
      <alignment vertical="top" wrapText="1"/>
    </xf>
    <xf numFmtId="0" fontId="182" fillId="39" borderId="0" xfId="0" applyFont="1" applyFill="1" applyAlignment="1">
      <alignment vertical="center"/>
    </xf>
    <xf numFmtId="0" fontId="181" fillId="46" borderId="226" xfId="0" applyFont="1" applyFill="1" applyBorder="1" applyAlignment="1">
      <alignment vertical="top" wrapText="1"/>
    </xf>
    <xf numFmtId="0" fontId="181" fillId="46" borderId="227" xfId="0" applyFont="1" applyFill="1" applyBorder="1" applyAlignment="1">
      <alignment vertical="top" wrapText="1"/>
    </xf>
    <xf numFmtId="0" fontId="0" fillId="46" borderId="227" xfId="0" applyFill="1" applyBorder="1">
      <alignment vertical="center"/>
    </xf>
    <xf numFmtId="0" fontId="0" fillId="46" borderId="228" xfId="0" applyFill="1" applyBorder="1">
      <alignment vertical="center"/>
    </xf>
    <xf numFmtId="0" fontId="181" fillId="46" borderId="229" xfId="0" applyFont="1" applyFill="1" applyBorder="1" applyAlignment="1">
      <alignment vertical="top" wrapText="1"/>
    </xf>
    <xf numFmtId="0" fontId="181" fillId="46" borderId="0" xfId="0" applyFont="1" applyFill="1" applyBorder="1" applyAlignment="1">
      <alignment vertical="top" wrapText="1"/>
    </xf>
    <xf numFmtId="0" fontId="181" fillId="46" borderId="230" xfId="0" applyFont="1" applyFill="1" applyBorder="1" applyAlignment="1">
      <alignment vertical="top" wrapText="1"/>
    </xf>
    <xf numFmtId="0" fontId="181" fillId="46" borderId="231" xfId="0" applyFont="1" applyFill="1" applyBorder="1" applyAlignment="1">
      <alignment vertical="top" wrapText="1"/>
    </xf>
    <xf numFmtId="0" fontId="181" fillId="46" borderId="232" xfId="0" applyFont="1" applyFill="1" applyBorder="1" applyAlignment="1">
      <alignment vertical="top" wrapText="1"/>
    </xf>
    <xf numFmtId="0" fontId="181" fillId="46" borderId="233" xfId="0" applyFont="1" applyFill="1" applyBorder="1" applyAlignment="1">
      <alignment vertical="top" wrapText="1"/>
    </xf>
    <xf numFmtId="0" fontId="181" fillId="47" borderId="0" xfId="0" applyFont="1" applyFill="1" applyBorder="1" applyAlignment="1">
      <alignment vertical="top" wrapText="1"/>
    </xf>
    <xf numFmtId="0" fontId="201" fillId="39" borderId="0" xfId="0" applyFont="1" applyFill="1" applyAlignment="1">
      <alignment vertical="top" wrapText="1"/>
    </xf>
    <xf numFmtId="0" fontId="198" fillId="39" borderId="0" xfId="0" applyFont="1" applyFill="1">
      <alignment vertical="center"/>
    </xf>
    <xf numFmtId="0" fontId="202" fillId="39" borderId="0" xfId="0" applyFont="1" applyFill="1" applyAlignment="1">
      <alignment vertical="center" wrapText="1"/>
    </xf>
    <xf numFmtId="0" fontId="180" fillId="39" borderId="0" xfId="0" applyFont="1" applyFill="1" applyAlignment="1">
      <alignment vertical="top" wrapText="1"/>
    </xf>
    <xf numFmtId="0" fontId="0" fillId="39" borderId="0" xfId="0" applyFill="1" applyAlignment="1">
      <alignment horizontal="left" vertical="center"/>
    </xf>
    <xf numFmtId="0" fontId="6" fillId="0" borderId="0" xfId="2">
      <alignment vertical="center"/>
    </xf>
    <xf numFmtId="0" fontId="104" fillId="22" borderId="173" xfId="0" applyFont="1" applyFill="1" applyBorder="1" applyAlignment="1">
      <alignment horizontal="center" vertical="center" wrapText="1"/>
    </xf>
    <xf numFmtId="0" fontId="104" fillId="22" borderId="211" xfId="0" applyFont="1" applyFill="1" applyBorder="1" applyAlignment="1">
      <alignment horizontal="center" vertical="center" wrapText="1"/>
    </xf>
    <xf numFmtId="0" fontId="1" fillId="22" borderId="0" xfId="2" applyFont="1" applyFill="1">
      <alignment vertical="center"/>
    </xf>
    <xf numFmtId="0" fontId="23" fillId="22" borderId="234" xfId="2" applyFont="1" applyFill="1" applyBorder="1" applyAlignment="1">
      <alignment horizontal="center" vertical="center"/>
    </xf>
    <xf numFmtId="0" fontId="24" fillId="22" borderId="43" xfId="2" applyFont="1" applyFill="1" applyBorder="1" applyAlignment="1">
      <alignment horizontal="center" vertical="top" wrapText="1"/>
    </xf>
    <xf numFmtId="0" fontId="13" fillId="22" borderId="218" xfId="2" applyFont="1" applyFill="1" applyBorder="1" applyAlignment="1">
      <alignment vertical="top" wrapText="1"/>
    </xf>
    <xf numFmtId="0" fontId="13" fillId="22" borderId="219" xfId="2" applyFont="1" applyFill="1" applyBorder="1" applyAlignment="1">
      <alignment vertical="top" wrapText="1"/>
    </xf>
    <xf numFmtId="0" fontId="13" fillId="22" borderId="220" xfId="2" applyFont="1" applyFill="1" applyBorder="1" applyAlignment="1">
      <alignment vertical="top" wrapText="1"/>
    </xf>
    <xf numFmtId="0" fontId="10" fillId="22" borderId="219" xfId="2" applyFont="1" applyFill="1" applyBorder="1" applyAlignment="1">
      <alignment vertical="top" wrapText="1"/>
    </xf>
    <xf numFmtId="0" fontId="10" fillId="22" borderId="220" xfId="2" applyFont="1" applyFill="1" applyBorder="1" applyAlignment="1">
      <alignment vertical="top" wrapText="1"/>
    </xf>
    <xf numFmtId="0" fontId="10" fillId="22" borderId="218" xfId="2" applyFont="1" applyFill="1" applyBorder="1" applyAlignment="1">
      <alignment vertical="top" wrapText="1"/>
    </xf>
    <xf numFmtId="0" fontId="42" fillId="24" borderId="0" xfId="17" applyFont="1" applyFill="1">
      <alignment vertical="center"/>
    </xf>
    <xf numFmtId="0" fontId="13" fillId="38" borderId="209" xfId="2" applyFont="1" applyFill="1" applyBorder="1" applyAlignment="1">
      <alignment horizontal="left" vertical="center"/>
    </xf>
    <xf numFmtId="0" fontId="23" fillId="22" borderId="234" xfId="2" applyFont="1" applyFill="1" applyBorder="1" applyAlignment="1">
      <alignment horizontal="left" vertical="center"/>
    </xf>
    <xf numFmtId="0" fontId="23" fillId="22" borderId="14" xfId="2" applyFont="1" applyFill="1" applyBorder="1" applyAlignment="1">
      <alignment horizontal="left" vertical="center"/>
    </xf>
    <xf numFmtId="0" fontId="23" fillId="6" borderId="14" xfId="2" applyFont="1" applyFill="1" applyBorder="1" applyAlignment="1">
      <alignment horizontal="left" vertical="center"/>
    </xf>
    <xf numFmtId="0" fontId="23" fillId="0" borderId="12" xfId="2" applyFont="1" applyBorder="1" applyAlignment="1">
      <alignment horizontal="left" vertical="center"/>
    </xf>
    <xf numFmtId="0" fontId="23" fillId="6" borderId="16" xfId="2" applyFont="1" applyFill="1" applyBorder="1" applyAlignment="1">
      <alignment horizontal="left" vertical="center"/>
    </xf>
    <xf numFmtId="177" fontId="10" fillId="22" borderId="10" xfId="2" applyNumberFormat="1" applyFont="1" applyFill="1" applyBorder="1" applyAlignment="1">
      <alignment horizontal="center" vertical="center" shrinkToFit="1"/>
    </xf>
    <xf numFmtId="177" fontId="10" fillId="8" borderId="10" xfId="2" applyNumberFormat="1" applyFont="1" applyFill="1" applyBorder="1" applyAlignment="1">
      <alignment horizontal="center" vertical="center" shrinkToFit="1"/>
    </xf>
    <xf numFmtId="177" fontId="10" fillId="0" borderId="10" xfId="2" applyNumberFormat="1" applyFont="1" applyBorder="1" applyAlignment="1">
      <alignment horizontal="center" vertical="center" wrapText="1"/>
    </xf>
    <xf numFmtId="177" fontId="13" fillId="48" borderId="110" xfId="2" applyNumberFormat="1" applyFont="1" applyFill="1" applyBorder="1" applyAlignment="1">
      <alignment horizontal="center" vertical="center" wrapText="1"/>
    </xf>
    <xf numFmtId="177" fontId="13" fillId="48" borderId="10" xfId="2" applyNumberFormat="1" applyFont="1" applyFill="1" applyBorder="1" applyAlignment="1">
      <alignment horizontal="center" vertical="center" shrinkToFit="1"/>
    </xf>
    <xf numFmtId="0" fontId="6" fillId="0" borderId="0" xfId="4"/>
    <xf numFmtId="0" fontId="206" fillId="0" borderId="0" xfId="20" applyFont="1">
      <alignment vertical="center"/>
    </xf>
    <xf numFmtId="0" fontId="207" fillId="0" borderId="0" xfId="20" applyFont="1">
      <alignment vertical="center"/>
    </xf>
    <xf numFmtId="0" fontId="209" fillId="0" borderId="0" xfId="20" applyFont="1">
      <alignment vertical="center"/>
    </xf>
    <xf numFmtId="0" fontId="8" fillId="0" borderId="0" xfId="1" applyAlignment="1" applyProtection="1">
      <alignment vertical="center"/>
    </xf>
    <xf numFmtId="0" fontId="104" fillId="51" borderId="144" xfId="0" applyFont="1" applyFill="1" applyBorder="1" applyAlignment="1">
      <alignment horizontal="center" vertical="center" wrapText="1"/>
    </xf>
    <xf numFmtId="0" fontId="118" fillId="24" borderId="170" xfId="17" applyFont="1" applyFill="1" applyBorder="1" applyAlignment="1">
      <alignment horizontal="center" vertical="center" wrapText="1"/>
    </xf>
    <xf numFmtId="14" fontId="118" fillId="24" borderId="171" xfId="17" applyNumberFormat="1" applyFont="1" applyFill="1" applyBorder="1" applyAlignment="1">
      <alignment horizontal="center" vertical="center" wrapText="1"/>
    </xf>
    <xf numFmtId="14" fontId="118" fillId="24" borderId="171" xfId="17" applyNumberFormat="1" applyFont="1" applyFill="1" applyBorder="1" applyAlignment="1">
      <alignment horizontal="center" vertical="center"/>
    </xf>
    <xf numFmtId="0" fontId="156" fillId="24" borderId="170" xfId="17" applyFont="1" applyFill="1" applyBorder="1" applyAlignment="1">
      <alignment horizontal="center" vertical="center" wrapText="1"/>
    </xf>
    <xf numFmtId="0" fontId="6" fillId="0" borderId="0" xfId="20">
      <alignment vertical="center"/>
    </xf>
    <xf numFmtId="0" fontId="38" fillId="24" borderId="170" xfId="17" applyFont="1" applyFill="1" applyBorder="1" applyAlignment="1">
      <alignment horizontal="center" vertical="center" wrapText="1"/>
    </xf>
    <xf numFmtId="3" fontId="148" fillId="27" borderId="0" xfId="0" applyNumberFormat="1" applyFont="1" applyFill="1" applyBorder="1" applyAlignment="1">
      <alignment vertical="center"/>
    </xf>
    <xf numFmtId="184" fontId="143" fillId="27" borderId="0" xfId="0" applyNumberFormat="1" applyFont="1" applyFill="1" applyAlignment="1">
      <alignment horizontal="center" vertical="center" wrapText="1"/>
    </xf>
    <xf numFmtId="0" fontId="216" fillId="40" borderId="0" xfId="0" applyFont="1" applyFill="1" applyBorder="1" applyAlignment="1">
      <alignment horizontal="left" vertical="center"/>
    </xf>
    <xf numFmtId="3" fontId="163" fillId="40" borderId="0" xfId="0" applyNumberFormat="1" applyFont="1" applyFill="1" applyAlignment="1">
      <alignment vertical="center" wrapText="1"/>
    </xf>
    <xf numFmtId="177" fontId="217" fillId="40" borderId="0" xfId="0" applyNumberFormat="1" applyFont="1" applyFill="1" applyBorder="1">
      <alignment vertical="center"/>
    </xf>
    <xf numFmtId="184" fontId="189" fillId="40" borderId="0" xfId="0" applyNumberFormat="1" applyFont="1" applyFill="1" applyBorder="1" applyAlignment="1">
      <alignment horizontal="center" vertical="center" wrapText="1"/>
    </xf>
    <xf numFmtId="0" fontId="85" fillId="0" borderId="0" xfId="0" applyFont="1" applyAlignment="1">
      <alignment horizontal="left" vertical="center" wrapText="1"/>
    </xf>
    <xf numFmtId="0" fontId="89" fillId="0" borderId="0" xfId="0" applyFont="1" applyAlignment="1">
      <alignment horizontal="left" vertical="center" wrapText="1"/>
    </xf>
    <xf numFmtId="0" fontId="88" fillId="0" borderId="0" xfId="0" applyFont="1" applyBorder="1" applyAlignment="1">
      <alignment horizontal="left" vertical="center" wrapText="1"/>
    </xf>
    <xf numFmtId="0" fontId="89" fillId="0" borderId="0" xfId="0" applyFont="1" applyAlignment="1">
      <alignment horizontal="left" vertical="top" wrapText="1"/>
    </xf>
    <xf numFmtId="0" fontId="85" fillId="0" borderId="0" xfId="0" applyFont="1" applyAlignment="1">
      <alignment horizontal="left" vertical="top" wrapText="1"/>
    </xf>
    <xf numFmtId="0" fontId="86" fillId="0" borderId="0" xfId="0" applyFont="1" applyBorder="1" applyAlignment="1">
      <alignment horizontal="left" vertical="center" wrapText="1"/>
    </xf>
    <xf numFmtId="0" fontId="6" fillId="0" borderId="75" xfId="0" applyFont="1" applyBorder="1" applyAlignment="1">
      <alignment horizontal="left" vertical="center"/>
    </xf>
    <xf numFmtId="0" fontId="6" fillId="0" borderId="0" xfId="0" applyFont="1" applyBorder="1" applyAlignment="1">
      <alignment horizontal="left" vertical="center"/>
    </xf>
    <xf numFmtId="0" fontId="6" fillId="0" borderId="77" xfId="0" applyFont="1" applyBorder="1" applyAlignment="1">
      <alignment horizontal="left" vertical="center"/>
    </xf>
    <xf numFmtId="0" fontId="187" fillId="6" borderId="0" xfId="0" applyFont="1" applyFill="1" applyAlignment="1">
      <alignment horizontal="left" vertical="center" wrapText="1"/>
    </xf>
    <xf numFmtId="0" fontId="187" fillId="6" borderId="77" xfId="0" applyFont="1" applyFill="1" applyBorder="1" applyAlignment="1">
      <alignment horizontal="left" vertical="center" wrapText="1"/>
    </xf>
    <xf numFmtId="0" fontId="187" fillId="6" borderId="0" xfId="0" applyFont="1" applyFill="1" applyAlignment="1">
      <alignment horizontal="left" vertical="center"/>
    </xf>
    <xf numFmtId="0" fontId="187" fillId="6" borderId="0" xfId="0" applyFont="1" applyFill="1" applyAlignment="1">
      <alignment horizontal="left" vertical="top" wrapText="1"/>
    </xf>
    <xf numFmtId="0" fontId="8" fillId="0" borderId="0" xfId="1" applyAlignment="1" applyProtection="1">
      <alignment horizontal="center" vertical="center" wrapText="1"/>
    </xf>
    <xf numFmtId="0" fontId="181" fillId="39" borderId="0" xfId="0" applyFont="1" applyFill="1" applyAlignment="1">
      <alignment horizontal="center" vertical="center" wrapText="1"/>
    </xf>
    <xf numFmtId="0" fontId="181" fillId="46" borderId="0" xfId="0" applyFont="1" applyFill="1" applyBorder="1" applyAlignment="1">
      <alignment horizontal="left" vertical="top"/>
    </xf>
    <xf numFmtId="0" fontId="181" fillId="46" borderId="0" xfId="0" applyFont="1" applyFill="1" applyBorder="1" applyAlignment="1">
      <alignment horizontal="center" vertical="top" wrapText="1"/>
    </xf>
    <xf numFmtId="0" fontId="181" fillId="46" borderId="230" xfId="0" applyFont="1" applyFill="1" applyBorder="1" applyAlignment="1">
      <alignment horizontal="center" vertical="top" wrapText="1"/>
    </xf>
    <xf numFmtId="0" fontId="202" fillId="39" borderId="0" xfId="0" applyFont="1" applyFill="1" applyAlignment="1">
      <alignment horizontal="left" vertical="center" wrapText="1"/>
    </xf>
    <xf numFmtId="0" fontId="200" fillId="39" borderId="0" xfId="1" applyFont="1" applyFill="1" applyAlignment="1" applyProtection="1">
      <alignment horizontal="center" vertical="center" wrapText="1"/>
    </xf>
    <xf numFmtId="0" fontId="181" fillId="44" borderId="0" xfId="0" applyFont="1" applyFill="1" applyAlignment="1">
      <alignment horizontal="center" vertical="top" wrapText="1"/>
    </xf>
    <xf numFmtId="0" fontId="204" fillId="47" borderId="0" xfId="0" applyFont="1" applyFill="1" applyBorder="1" applyAlignment="1">
      <alignment horizontal="center" vertical="top" wrapText="1"/>
    </xf>
    <xf numFmtId="0" fontId="181" fillId="47" borderId="0" xfId="0" applyFont="1" applyFill="1" applyBorder="1" applyAlignment="1">
      <alignment horizontal="center" vertical="top" wrapText="1"/>
    </xf>
    <xf numFmtId="0" fontId="199" fillId="45" borderId="0" xfId="0" applyFont="1" applyFill="1" applyAlignment="1">
      <alignment horizontal="center" vertical="center" wrapText="1"/>
    </xf>
    <xf numFmtId="0" fontId="193" fillId="39" borderId="0" xfId="0" applyFont="1" applyFill="1" applyAlignment="1">
      <alignment horizontal="center" vertical="center"/>
    </xf>
    <xf numFmtId="0" fontId="193" fillId="39" borderId="0" xfId="0" applyFont="1" applyFill="1" applyAlignment="1">
      <alignment horizontal="center" vertical="center" wrapText="1"/>
    </xf>
    <xf numFmtId="0" fontId="194" fillId="46" borderId="0" xfId="0" applyFont="1" applyFill="1" applyBorder="1" applyAlignment="1">
      <alignment horizontal="center" vertical="center" wrapText="1"/>
    </xf>
    <xf numFmtId="0" fontId="194" fillId="46" borderId="230" xfId="0" applyFont="1" applyFill="1" applyBorder="1" applyAlignment="1">
      <alignment horizontal="center" vertical="center" wrapText="1"/>
    </xf>
    <xf numFmtId="0" fontId="181" fillId="39" borderId="0" xfId="0" applyFont="1" applyFill="1" applyAlignment="1">
      <alignment horizontal="left" vertical="top" wrapText="1"/>
    </xf>
    <xf numFmtId="0" fontId="181" fillId="46" borderId="0" xfId="0" applyFont="1" applyFill="1" applyBorder="1" applyAlignment="1">
      <alignment horizontal="left" vertical="top" wrapText="1"/>
    </xf>
    <xf numFmtId="0" fontId="10" fillId="7" borderId="165" xfId="17" applyFont="1" applyFill="1" applyBorder="1" applyAlignment="1">
      <alignment horizontal="left" vertical="center" wrapText="1"/>
    </xf>
    <xf numFmtId="0" fontId="10" fillId="7" borderId="159" xfId="17" applyFont="1" applyFill="1" applyBorder="1" applyAlignment="1">
      <alignment horizontal="left" vertical="center" wrapText="1"/>
    </xf>
    <xf numFmtId="0" fontId="10" fillId="7" borderId="166" xfId="17" applyFont="1" applyFill="1" applyBorder="1" applyAlignment="1">
      <alignment horizontal="left" vertical="center" wrapText="1"/>
    </xf>
    <xf numFmtId="0" fontId="38" fillId="22" borderId="218" xfId="17" applyFont="1" applyFill="1" applyBorder="1" applyAlignment="1">
      <alignment horizontal="left" vertical="top" wrapText="1"/>
    </xf>
    <xf numFmtId="0" fontId="38" fillId="22" borderId="219" xfId="17" applyFont="1" applyFill="1" applyBorder="1" applyAlignment="1">
      <alignment horizontal="left" vertical="top" wrapText="1"/>
    </xf>
    <xf numFmtId="0" fontId="38" fillId="22" borderId="220" xfId="17" applyFont="1" applyFill="1" applyBorder="1" applyAlignment="1">
      <alignment horizontal="left" vertical="top" wrapText="1"/>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51" fillId="0" borderId="57" xfId="17" applyFont="1"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1" fillId="0" borderId="85" xfId="17" applyBorder="1" applyAlignment="1">
      <alignment horizontal="center" vertical="center"/>
    </xf>
    <xf numFmtId="0" fontId="39" fillId="0" borderId="86" xfId="17" applyFont="1" applyBorder="1" applyAlignment="1">
      <alignment horizontal="center" vertical="center" wrapText="1"/>
    </xf>
    <xf numFmtId="0" fontId="39" fillId="0" borderId="51" xfId="17" applyFont="1" applyBorder="1" applyAlignment="1">
      <alignment horizontal="center" vertical="center" wrapText="1"/>
    </xf>
    <xf numFmtId="0" fontId="35" fillId="19" borderId="0" xfId="17" applyFont="1" applyFill="1" applyAlignment="1">
      <alignment horizontal="center" vertical="center"/>
    </xf>
    <xf numFmtId="179" fontId="11" fillId="0" borderId="87" xfId="17" applyNumberFormat="1" applyFont="1" applyBorder="1" applyAlignment="1">
      <alignment horizontal="center" vertical="center" shrinkToFit="1"/>
    </xf>
    <xf numFmtId="179" fontId="11" fillId="0" borderId="88" xfId="17" applyNumberFormat="1" applyFont="1" applyBorder="1" applyAlignment="1">
      <alignment horizontal="center" vertical="center" shrinkToFit="1"/>
    </xf>
    <xf numFmtId="0" fontId="49" fillId="0" borderId="89" xfId="17" applyFont="1" applyBorder="1" applyAlignment="1">
      <alignment horizontal="center" vertical="center"/>
    </xf>
    <xf numFmtId="0" fontId="49" fillId="0" borderId="90" xfId="17" applyFont="1" applyBorder="1" applyAlignment="1">
      <alignment horizontal="center" vertical="center"/>
    </xf>
    <xf numFmtId="0" fontId="38" fillId="24" borderId="218" xfId="17" applyFont="1" applyFill="1" applyBorder="1" applyAlignment="1">
      <alignment horizontal="left" vertical="top" wrapText="1"/>
    </xf>
    <xf numFmtId="0" fontId="38" fillId="24" borderId="219" xfId="17" applyFont="1" applyFill="1" applyBorder="1" applyAlignment="1">
      <alignment horizontal="left" vertical="top" wrapText="1"/>
    </xf>
    <xf numFmtId="0" fontId="38" fillId="24" borderId="220" xfId="17" applyFont="1" applyFill="1" applyBorder="1" applyAlignment="1">
      <alignment horizontal="left" vertical="top" wrapText="1"/>
    </xf>
    <xf numFmtId="0" fontId="38" fillId="12" borderId="91" xfId="18" applyFont="1" applyFill="1" applyBorder="1" applyAlignment="1">
      <alignment horizontal="center" vertical="center"/>
    </xf>
    <xf numFmtId="0" fontId="38" fillId="12" borderId="92" xfId="18" applyFont="1" applyFill="1" applyBorder="1" applyAlignment="1">
      <alignment horizontal="center" vertical="center"/>
    </xf>
    <xf numFmtId="0" fontId="12" fillId="0" borderId="150" xfId="17" applyFont="1" applyBorder="1" applyAlignment="1">
      <alignment horizontal="center" vertical="center" wrapText="1"/>
    </xf>
    <xf numFmtId="0" fontId="12" fillId="0" borderId="151" xfId="17" applyFont="1" applyBorder="1" applyAlignment="1">
      <alignment horizontal="center" vertical="center" wrapText="1"/>
    </xf>
    <xf numFmtId="0" fontId="12" fillId="0" borderId="152" xfId="17" applyFont="1" applyBorder="1" applyAlignment="1">
      <alignment horizontal="center" vertical="center" wrapText="1"/>
    </xf>
    <xf numFmtId="0" fontId="56" fillId="0" borderId="154" xfId="17" applyFont="1" applyBorder="1" applyAlignment="1">
      <alignment horizontal="center" vertical="center"/>
    </xf>
    <xf numFmtId="0" fontId="56" fillId="0" borderId="155" xfId="17" applyFont="1" applyBorder="1" applyAlignment="1">
      <alignment horizontal="center" vertical="center"/>
    </xf>
    <xf numFmtId="0" fontId="56" fillId="0" borderId="156" xfId="17" applyFont="1" applyBorder="1" applyAlignment="1">
      <alignment horizontal="center" vertical="center"/>
    </xf>
    <xf numFmtId="0" fontId="13" fillId="22" borderId="218" xfId="2" applyFont="1" applyFill="1" applyBorder="1" applyAlignment="1">
      <alignment horizontal="left" vertical="top" wrapText="1"/>
    </xf>
    <xf numFmtId="0" fontId="13" fillId="22" borderId="219" xfId="2" applyFont="1" applyFill="1" applyBorder="1" applyAlignment="1">
      <alignment horizontal="left" vertical="top" wrapText="1"/>
    </xf>
    <xf numFmtId="0" fontId="13" fillId="22" borderId="220" xfId="2" applyFont="1" applyFill="1" applyBorder="1" applyAlignment="1">
      <alignment horizontal="left" vertical="top" wrapText="1"/>
    </xf>
    <xf numFmtId="0" fontId="61" fillId="14" borderId="65" xfId="17" applyFont="1" applyFill="1" applyBorder="1" applyAlignment="1">
      <alignment horizontal="right" vertical="center" wrapText="1"/>
    </xf>
    <xf numFmtId="0" fontId="62" fillId="14" borderId="65" xfId="0" applyFont="1" applyFill="1" applyBorder="1" applyAlignment="1">
      <alignment horizontal="right" vertical="center"/>
    </xf>
    <xf numFmtId="0" fontId="0" fillId="14" borderId="65" xfId="0" applyFill="1" applyBorder="1" applyAlignment="1">
      <alignment horizontal="right" vertical="center"/>
    </xf>
    <xf numFmtId="180" fontId="61" fillId="14" borderId="65" xfId="17" applyNumberFormat="1" applyFont="1" applyFill="1" applyBorder="1" applyAlignment="1">
      <alignment horizontal="center" vertical="center" wrapText="1"/>
    </xf>
    <xf numFmtId="180" fontId="0" fillId="14" borderId="65" xfId="0" applyNumberFormat="1" applyFill="1" applyBorder="1" applyAlignment="1">
      <alignment horizontal="center" vertical="center" wrapText="1"/>
    </xf>
    <xf numFmtId="0" fontId="63" fillId="15" borderId="66" xfId="17" applyFont="1" applyFill="1" applyBorder="1" applyAlignment="1">
      <alignment horizontal="center" vertical="center" wrapText="1"/>
    </xf>
    <xf numFmtId="0" fontId="64" fillId="15" borderId="66" xfId="0" applyFont="1" applyFill="1" applyBorder="1" applyAlignment="1">
      <alignment horizontal="center" vertical="center"/>
    </xf>
    <xf numFmtId="0" fontId="63" fillId="11" borderId="66" xfId="0" applyFont="1" applyFill="1" applyBorder="1" applyAlignment="1">
      <alignment horizontal="center" vertical="center"/>
    </xf>
    <xf numFmtId="0" fontId="66" fillId="11" borderId="66" xfId="0" applyFont="1" applyFill="1" applyBorder="1" applyAlignment="1">
      <alignment horizontal="center" vertical="center"/>
    </xf>
    <xf numFmtId="0" fontId="68" fillId="21" borderId="128" xfId="16" applyFont="1" applyFill="1" applyBorder="1" applyAlignment="1">
      <alignment horizontal="center" vertical="center"/>
    </xf>
    <xf numFmtId="0" fontId="68" fillId="21" borderId="133" xfId="16" applyFont="1" applyFill="1" applyBorder="1" applyAlignment="1">
      <alignment horizontal="center" vertical="center"/>
    </xf>
    <xf numFmtId="0" fontId="68" fillId="21" borderId="135" xfId="16" applyFont="1" applyFill="1" applyBorder="1" applyAlignment="1">
      <alignment horizontal="center" vertical="center"/>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31" xfId="16" applyFont="1" applyFill="1" applyBorder="1" applyAlignment="1">
      <alignment vertical="center" wrapText="1"/>
    </xf>
    <xf numFmtId="0" fontId="69" fillId="2" borderId="107" xfId="16" applyFont="1" applyFill="1" applyBorder="1" applyAlignment="1">
      <alignment vertical="center" wrapText="1"/>
    </xf>
    <xf numFmtId="0" fontId="69" fillId="2" borderId="0" xfId="16" applyFont="1" applyFill="1" applyAlignment="1">
      <alignment vertical="center" wrapText="1"/>
    </xf>
    <xf numFmtId="0" fontId="69" fillId="2" borderId="108"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38" xfId="16" applyFont="1" applyFill="1" applyBorder="1" applyAlignment="1">
      <alignment vertical="center" wrapText="1"/>
    </xf>
    <xf numFmtId="0" fontId="69" fillId="2" borderId="129" xfId="16" applyFont="1" applyFill="1" applyBorder="1" applyAlignment="1">
      <alignment horizontal="left" vertical="center" wrapText="1"/>
    </xf>
    <xf numFmtId="0" fontId="69" fillId="2" borderId="130" xfId="16" applyFont="1" applyFill="1" applyBorder="1" applyAlignment="1">
      <alignment horizontal="left" vertical="center" wrapText="1"/>
    </xf>
    <xf numFmtId="0" fontId="69" fillId="2" borderId="132" xfId="16" applyFont="1" applyFill="1" applyBorder="1" applyAlignment="1">
      <alignment horizontal="left" vertical="center" wrapText="1"/>
    </xf>
    <xf numFmtId="0" fontId="69" fillId="2" borderId="107" xfId="16" applyFont="1" applyFill="1" applyBorder="1" applyAlignment="1">
      <alignment horizontal="left" vertical="center" wrapText="1"/>
    </xf>
    <xf numFmtId="0" fontId="69" fillId="2" borderId="0" xfId="16" applyFont="1" applyFill="1" applyAlignment="1">
      <alignment horizontal="left" vertical="center" wrapText="1"/>
    </xf>
    <xf numFmtId="0" fontId="69" fillId="2" borderId="134" xfId="16" applyFont="1" applyFill="1" applyBorder="1" applyAlignment="1">
      <alignment horizontal="left" vertical="center" wrapText="1"/>
    </xf>
    <xf numFmtId="0" fontId="69" fillId="2" borderId="136" xfId="16" applyFont="1" applyFill="1" applyBorder="1" applyAlignment="1">
      <alignment horizontal="left" vertical="center" wrapText="1"/>
    </xf>
    <xf numFmtId="0" fontId="69" fillId="2" borderId="137" xfId="16" applyFont="1" applyFill="1" applyBorder="1" applyAlignment="1">
      <alignment horizontal="left" vertical="center" wrapText="1"/>
    </xf>
    <xf numFmtId="0" fontId="69" fillId="2" borderId="139" xfId="16" applyFont="1" applyFill="1" applyBorder="1" applyAlignment="1">
      <alignment horizontal="left" vertical="center" wrapText="1"/>
    </xf>
    <xf numFmtId="0" fontId="7" fillId="6" borderId="41" xfId="17" applyFont="1" applyFill="1" applyBorder="1" applyAlignment="1">
      <alignment horizontal="center" vertical="center" wrapText="1"/>
    </xf>
    <xf numFmtId="0" fontId="61" fillId="31" borderId="79" xfId="17" applyFont="1" applyFill="1" applyBorder="1" applyAlignment="1">
      <alignment horizontal="center" vertical="center" wrapText="1"/>
    </xf>
    <xf numFmtId="0" fontId="59" fillId="18" borderId="79" xfId="17" applyFont="1" applyFill="1" applyBorder="1" applyAlignment="1">
      <alignment horizontal="center" vertical="center" wrapText="1"/>
    </xf>
    <xf numFmtId="0" fontId="0" fillId="18" borderId="79" xfId="0"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0" fontId="69" fillId="3" borderId="82" xfId="17" applyFont="1" applyFill="1" applyBorder="1" applyAlignment="1">
      <alignment horizontal="center" vertical="center" wrapText="1"/>
    </xf>
    <xf numFmtId="180" fontId="61" fillId="3" borderId="80" xfId="17" applyNumberFormat="1" applyFont="1" applyFill="1" applyBorder="1" applyAlignment="1">
      <alignment horizontal="center" vertical="center" wrapText="1"/>
    </xf>
    <xf numFmtId="180" fontId="61" fillId="3" borderId="82" xfId="17" applyNumberFormat="1" applyFont="1" applyFill="1" applyBorder="1" applyAlignment="1">
      <alignment horizontal="center" vertical="center" wrapText="1"/>
    </xf>
    <xf numFmtId="0" fontId="124" fillId="22" borderId="218" xfId="2" applyFont="1" applyFill="1" applyBorder="1" applyAlignment="1">
      <alignment horizontal="left" vertical="top" wrapText="1"/>
    </xf>
    <xf numFmtId="0" fontId="124" fillId="22" borderId="219" xfId="2" applyFont="1" applyFill="1" applyBorder="1" applyAlignment="1">
      <alignment horizontal="left" vertical="top" wrapText="1"/>
    </xf>
    <xf numFmtId="0" fontId="124" fillId="22" borderId="220" xfId="2" applyFont="1" applyFill="1" applyBorder="1" applyAlignment="1">
      <alignment horizontal="left" vertical="top" wrapText="1"/>
    </xf>
    <xf numFmtId="0" fontId="205" fillId="49" borderId="0" xfId="20" applyFont="1" applyFill="1" applyAlignment="1">
      <alignment horizontal="center" vertical="center"/>
    </xf>
    <xf numFmtId="0" fontId="6" fillId="0" borderId="0" xfId="20">
      <alignment vertical="center"/>
    </xf>
    <xf numFmtId="0" fontId="109" fillId="0" borderId="0" xfId="20" applyFont="1" applyAlignment="1">
      <alignment horizontal="center" vertical="center"/>
    </xf>
    <xf numFmtId="0" fontId="21" fillId="0" borderId="0" xfId="20" applyFont="1" applyAlignment="1">
      <alignment horizontal="center" vertical="center"/>
    </xf>
    <xf numFmtId="0" fontId="109" fillId="50" borderId="0" xfId="20" applyFont="1" applyFill="1" applyAlignment="1">
      <alignment horizontal="center" vertical="center" wrapText="1" shrinkToFit="1"/>
    </xf>
    <xf numFmtId="0" fontId="21" fillId="50" borderId="0" xfId="20" applyFont="1" applyFill="1" applyAlignment="1">
      <alignment horizontal="center" vertical="center" wrapText="1" shrinkToFit="1"/>
    </xf>
    <xf numFmtId="0" fontId="208" fillId="0" borderId="0" xfId="20" applyFont="1" applyAlignment="1">
      <alignment horizontal="center" vertical="center"/>
    </xf>
    <xf numFmtId="0" fontId="6" fillId="0" borderId="0" xfId="20" applyAlignment="1">
      <alignment horizontal="center" vertical="center"/>
    </xf>
    <xf numFmtId="0" fontId="157" fillId="22" borderId="0" xfId="0" applyFont="1" applyFill="1" applyAlignment="1">
      <alignment horizontal="left" vertical="top" wrapText="1"/>
    </xf>
    <xf numFmtId="0" fontId="80" fillId="22" borderId="118" xfId="0" applyFont="1" applyFill="1" applyBorder="1" applyAlignment="1">
      <alignment horizontal="left" vertical="center"/>
    </xf>
    <xf numFmtId="0" fontId="80" fillId="0" borderId="118" xfId="0" applyFont="1" applyBorder="1" applyAlignment="1">
      <alignment horizontal="left" vertical="center"/>
    </xf>
    <xf numFmtId="0" fontId="106" fillId="33" borderId="0" xfId="0" applyFont="1" applyFill="1" applyAlignment="1">
      <alignment horizontal="left" vertical="center" wrapText="1"/>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80" fillId="25" borderId="121" xfId="0" applyFont="1" applyFill="1" applyBorder="1" applyAlignment="1">
      <alignment horizontal="left"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108" fillId="26" borderId="121" xfId="0" applyFont="1" applyFill="1" applyBorder="1" applyAlignment="1">
      <alignment horizontal="left" vertical="center"/>
    </xf>
    <xf numFmtId="0" fontId="105" fillId="22" borderId="0" xfId="0" applyFont="1" applyFill="1" applyAlignment="1">
      <alignment horizontal="left" vertical="center"/>
    </xf>
    <xf numFmtId="0" fontId="130" fillId="22" borderId="0" xfId="0" applyFont="1" applyFill="1" applyAlignment="1">
      <alignment horizontal="center" vertical="top" wrapText="1"/>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7" xfId="0" applyFont="1" applyFill="1" applyBorder="1" applyAlignment="1">
      <alignment horizontal="left" vertical="center"/>
    </xf>
    <xf numFmtId="0" fontId="80" fillId="25" borderId="125" xfId="0" applyFont="1" applyFill="1" applyBorder="1" applyAlignment="1">
      <alignment horizontal="left" vertical="center"/>
    </xf>
    <xf numFmtId="0" fontId="80" fillId="25" borderId="126" xfId="0" applyFont="1" applyFill="1" applyBorder="1" applyAlignment="1">
      <alignment horizontal="left" vertical="center"/>
    </xf>
    <xf numFmtId="0" fontId="82" fillId="0" borderId="116" xfId="0" applyFont="1" applyBorder="1" applyAlignment="1">
      <alignment horizontal="justify" vertical="center" wrapText="1"/>
    </xf>
    <xf numFmtId="0" fontId="82" fillId="0" borderId="117" xfId="0" applyFont="1" applyBorder="1" applyAlignment="1">
      <alignment horizontal="justify" vertical="center" wrapText="1"/>
    </xf>
    <xf numFmtId="0" fontId="80" fillId="0" borderId="116" xfId="0" applyFont="1" applyBorder="1" applyAlignment="1">
      <alignment horizontal="justify" vertical="center" wrapText="1"/>
    </xf>
    <xf numFmtId="0" fontId="80" fillId="0" borderId="117" xfId="0" applyFont="1" applyBorder="1" applyAlignment="1">
      <alignment horizontal="justify" vertical="center" wrapText="1"/>
    </xf>
    <xf numFmtId="0" fontId="149" fillId="28" borderId="0" xfId="0" applyFont="1" applyFill="1" applyAlignment="1">
      <alignment horizontal="left" vertical="center" wrapText="1"/>
    </xf>
    <xf numFmtId="0" fontId="144" fillId="26" borderId="0" xfId="0" applyFont="1" applyFill="1" applyAlignment="1">
      <alignment horizontal="left" vertical="center"/>
    </xf>
    <xf numFmtId="0" fontId="145"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19" fillId="32" borderId="0" xfId="0" applyFont="1" applyFill="1" applyAlignment="1">
      <alignment horizontal="center" vertical="top" wrapText="1"/>
    </xf>
    <xf numFmtId="0" fontId="106" fillId="32" borderId="0" xfId="0" applyFont="1" applyFill="1" applyAlignment="1">
      <alignment horizontal="center" vertical="top" wrapText="1"/>
    </xf>
    <xf numFmtId="0" fontId="74" fillId="27" borderId="0" xfId="0" applyFont="1" applyFill="1" applyAlignment="1">
      <alignment horizontal="left" vertical="top" wrapText="1"/>
    </xf>
    <xf numFmtId="0" fontId="160" fillId="36" borderId="0" xfId="0" applyFont="1" applyFill="1" applyAlignment="1">
      <alignment horizontal="left" vertical="top" wrapText="1"/>
    </xf>
    <xf numFmtId="0" fontId="139" fillId="36" borderId="0" xfId="0" applyFont="1" applyFill="1" applyAlignment="1">
      <alignment horizontal="left" vertical="top" wrapText="1"/>
    </xf>
    <xf numFmtId="0" fontId="18" fillId="36" borderId="0" xfId="0" applyFont="1" applyFill="1" applyAlignment="1">
      <alignment horizontal="center" vertical="center"/>
    </xf>
    <xf numFmtId="0" fontId="119" fillId="36" borderId="0" xfId="0" applyFont="1" applyFill="1" applyAlignment="1">
      <alignment horizontal="center" vertical="center"/>
    </xf>
    <xf numFmtId="0" fontId="172" fillId="27" borderId="0" xfId="0" applyFont="1" applyFill="1" applyAlignment="1">
      <alignment horizontal="center" vertical="top" wrapText="1"/>
    </xf>
    <xf numFmtId="0" fontId="130" fillId="26" borderId="0" xfId="0" applyFont="1" applyFill="1" applyAlignment="1">
      <alignment horizontal="center" vertical="center" wrapText="1"/>
    </xf>
    <xf numFmtId="0" fontId="197" fillId="22" borderId="0" xfId="0" applyFont="1" applyFill="1" applyAlignment="1">
      <alignment horizontal="center" vertical="top" wrapText="1"/>
    </xf>
    <xf numFmtId="0" fontId="0" fillId="22" borderId="0" xfId="0" applyFill="1" applyAlignment="1">
      <alignment horizontal="center" vertical="center" wrapText="1"/>
    </xf>
    <xf numFmtId="0" fontId="180" fillId="22" borderId="0" xfId="0" applyFont="1" applyFill="1" applyAlignment="1">
      <alignment horizontal="center" vertical="center" wrapText="1"/>
    </xf>
    <xf numFmtId="56" fontId="109" fillId="24" borderId="46" xfId="1" applyNumberFormat="1" applyFont="1" applyFill="1" applyBorder="1" applyAlignment="1" applyProtection="1">
      <alignment horizontal="center" vertical="center" wrapText="1"/>
    </xf>
    <xf numFmtId="56" fontId="109" fillId="24" borderId="2" xfId="1" applyNumberFormat="1" applyFont="1" applyFill="1" applyBorder="1" applyAlignment="1" applyProtection="1">
      <alignment horizontal="center" vertical="center" wrapText="1"/>
    </xf>
    <xf numFmtId="56" fontId="109" fillId="24" borderId="3" xfId="1" applyNumberFormat="1" applyFont="1" applyFill="1" applyBorder="1" applyAlignment="1" applyProtection="1">
      <alignment horizontal="center" vertical="center" wrapText="1"/>
    </xf>
    <xf numFmtId="14" fontId="21" fillId="24" borderId="196" xfId="1" applyNumberFormat="1" applyFont="1" applyFill="1" applyBorder="1" applyAlignment="1" applyProtection="1">
      <alignment horizontal="center" vertical="center" wrapText="1"/>
    </xf>
    <xf numFmtId="0" fontId="21" fillId="24" borderId="196" xfId="2" applyFont="1" applyFill="1" applyBorder="1" applyAlignment="1">
      <alignment horizontal="center" vertical="center"/>
    </xf>
    <xf numFmtId="14" fontId="21" fillId="24" borderId="178" xfId="1" applyNumberFormat="1" applyFont="1" applyFill="1" applyBorder="1" applyAlignment="1" applyProtection="1">
      <alignment horizontal="center" vertical="center" wrapText="1" shrinkToFit="1"/>
    </xf>
    <xf numFmtId="14" fontId="21" fillId="24" borderId="176" xfId="1" applyNumberFormat="1" applyFont="1" applyFill="1" applyBorder="1" applyAlignment="1" applyProtection="1">
      <alignment horizontal="center" vertical="center" wrapText="1" shrinkToFit="1"/>
    </xf>
    <xf numFmtId="14" fontId="21" fillId="24" borderId="179" xfId="1" applyNumberFormat="1" applyFont="1" applyFill="1" applyBorder="1" applyAlignment="1" applyProtection="1">
      <alignment horizontal="center" vertical="center" wrapText="1" shrinkToFit="1"/>
    </xf>
    <xf numFmtId="56" fontId="21" fillId="24" borderId="46"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14" fontId="109" fillId="24" borderId="178" xfId="2" applyNumberFormat="1" applyFont="1" applyFill="1" applyBorder="1" applyAlignment="1">
      <alignment horizontal="center" vertical="center" wrapText="1" shrinkToFit="1"/>
    </xf>
    <xf numFmtId="14" fontId="109" fillId="24" borderId="176" xfId="2" applyNumberFormat="1" applyFont="1" applyFill="1" applyBorder="1" applyAlignment="1">
      <alignment horizontal="center" vertical="center" wrapText="1" shrinkToFit="1"/>
    </xf>
    <xf numFmtId="14" fontId="109" fillId="24" borderId="177" xfId="2" applyNumberFormat="1" applyFont="1" applyFill="1" applyBorder="1" applyAlignment="1">
      <alignment horizontal="center" vertical="center" wrapText="1" shrinkToFit="1"/>
    </xf>
    <xf numFmtId="0" fontId="21" fillId="24" borderId="201" xfId="2" applyFont="1" applyFill="1" applyBorder="1" applyAlignment="1">
      <alignment horizontal="center" vertical="center"/>
    </xf>
    <xf numFmtId="56" fontId="21" fillId="24" borderId="46"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75" xfId="2" applyNumberFormat="1" applyFont="1" applyFill="1" applyBorder="1" applyAlignment="1">
      <alignment horizontal="center" vertical="center" wrapText="1"/>
    </xf>
    <xf numFmtId="14" fontId="21" fillId="24" borderId="180" xfId="1" applyNumberFormat="1" applyFont="1" applyFill="1" applyBorder="1" applyAlignment="1" applyProtection="1">
      <alignment horizontal="center" vertical="center" wrapText="1" shrinkToFit="1"/>
    </xf>
    <xf numFmtId="14" fontId="21" fillId="24" borderId="182" xfId="1" applyNumberFormat="1" applyFont="1" applyFill="1" applyBorder="1" applyAlignment="1" applyProtection="1">
      <alignment horizontal="center" vertical="center" wrapText="1" shrinkToFit="1"/>
    </xf>
    <xf numFmtId="14" fontId="21" fillId="24" borderId="181" xfId="1" applyNumberFormat="1" applyFont="1" applyFill="1" applyBorder="1" applyAlignment="1" applyProtection="1">
      <alignment horizontal="center" vertical="center" wrapText="1" shrinkToFit="1"/>
    </xf>
    <xf numFmtId="56" fontId="21" fillId="24" borderId="3" xfId="2" applyNumberFormat="1" applyFont="1" applyFill="1" applyBorder="1" applyAlignment="1">
      <alignment horizontal="center" vertical="center" wrapText="1"/>
    </xf>
    <xf numFmtId="14" fontId="29" fillId="24" borderId="46"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204" xfId="2" applyNumberFormat="1" applyFont="1" applyFill="1" applyBorder="1" applyAlignment="1">
      <alignment horizontal="center" vertical="center" shrinkToFit="1"/>
    </xf>
    <xf numFmtId="14" fontId="21" fillId="3" borderId="1" xfId="1" applyNumberFormat="1" applyFont="1" applyFill="1" applyBorder="1" applyAlignment="1" applyProtection="1">
      <alignment horizontal="center" vertical="center" wrapText="1"/>
    </xf>
    <xf numFmtId="14" fontId="21" fillId="3" borderId="3" xfId="1" applyNumberFormat="1" applyFont="1" applyFill="1" applyBorder="1" applyAlignment="1" applyProtection="1">
      <alignment horizontal="center" vertical="center" wrapText="1"/>
    </xf>
    <xf numFmtId="14" fontId="19" fillId="3" borderId="46" xfId="2" applyNumberFormat="1" applyFont="1" applyFill="1" applyBorder="1" applyAlignment="1">
      <alignment horizontal="center" vertical="center" shrinkToFit="1"/>
    </xf>
    <xf numFmtId="14" fontId="19" fillId="3" borderId="3" xfId="2" applyNumberFormat="1" applyFont="1" applyFill="1" applyBorder="1" applyAlignment="1">
      <alignment horizontal="center" vertical="center" shrinkToFit="1"/>
    </xf>
    <xf numFmtId="56" fontId="21" fillId="3" borderId="46" xfId="2" applyNumberFormat="1" applyFont="1" applyFill="1" applyBorder="1" applyAlignment="1">
      <alignment horizontal="center" vertical="center" wrapText="1"/>
    </xf>
    <xf numFmtId="56" fontId="21" fillId="3" borderId="3" xfId="2" applyNumberFormat="1" applyFont="1" applyFill="1" applyBorder="1" applyAlignment="1">
      <alignment horizontal="center" vertical="center" wrapText="1"/>
    </xf>
    <xf numFmtId="0" fontId="21" fillId="24" borderId="205" xfId="2" applyFont="1" applyFill="1" applyBorder="1" applyAlignment="1">
      <alignment horizontal="center" vertical="center"/>
    </xf>
    <xf numFmtId="14" fontId="21" fillId="24" borderId="46" xfId="2" applyNumberFormat="1" applyFont="1" applyFill="1" applyBorder="1" applyAlignment="1">
      <alignment horizontal="center" vertical="center" wrapText="1" shrinkToFit="1"/>
    </xf>
    <xf numFmtId="14" fontId="21" fillId="24" borderId="2" xfId="2" applyNumberFormat="1" applyFont="1" applyFill="1" applyBorder="1" applyAlignment="1">
      <alignment horizontal="center" vertical="center" shrinkToFit="1"/>
    </xf>
    <xf numFmtId="14" fontId="21" fillId="24" borderId="204" xfId="2" applyNumberFormat="1" applyFont="1" applyFill="1" applyBorder="1" applyAlignment="1">
      <alignment horizontal="center" vertical="center" shrinkToFit="1"/>
    </xf>
    <xf numFmtId="0" fontId="10" fillId="0" borderId="63" xfId="2" applyFont="1" applyFill="1" applyBorder="1" applyAlignment="1">
      <alignment vertical="center"/>
    </xf>
    <xf numFmtId="0" fontId="10" fillId="0" borderId="63"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4" fillId="6" borderId="21" xfId="2" applyFont="1" applyFill="1" applyBorder="1" applyAlignment="1">
      <alignment horizontal="left" vertical="center"/>
    </xf>
    <xf numFmtId="0" fontId="14" fillId="6" borderId="6" xfId="2" applyFont="1" applyFill="1" applyBorder="1" applyAlignment="1">
      <alignment horizontal="left" vertical="center"/>
    </xf>
    <xf numFmtId="0" fontId="6" fillId="6" borderId="93" xfId="2" applyFill="1" applyBorder="1">
      <alignment vertical="center"/>
    </xf>
    <xf numFmtId="0" fontId="6" fillId="6" borderId="28"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6" fillId="6" borderId="97" xfId="2" applyFill="1" applyBorder="1">
      <alignment vertical="center"/>
    </xf>
    <xf numFmtId="0" fontId="22" fillId="6" borderId="98" xfId="2" applyFont="1" applyFill="1" applyBorder="1" applyAlignment="1">
      <alignment horizontal="center" vertical="top" wrapText="1"/>
    </xf>
    <xf numFmtId="0" fontId="22" fillId="6" borderId="90"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22" fillId="6" borderId="101" xfId="2" applyFont="1" applyFill="1" applyBorder="1" applyAlignment="1">
      <alignment horizontal="center" vertical="top" wrapText="1"/>
    </xf>
    <xf numFmtId="0" fontId="1" fillId="6" borderId="18" xfId="2" applyFont="1" applyFill="1" applyBorder="1" applyAlignment="1">
      <alignment vertical="top" wrapText="1"/>
    </xf>
    <xf numFmtId="0" fontId="6" fillId="6" borderId="0" xfId="2" applyFill="1" applyAlignment="1">
      <alignment vertical="top" wrapText="1"/>
    </xf>
    <xf numFmtId="0" fontId="6" fillId="6" borderId="19" xfId="2" applyFill="1" applyBorder="1" applyAlignment="1">
      <alignment vertical="top" wrapText="1"/>
    </xf>
    <xf numFmtId="0" fontId="1" fillId="17" borderId="73" xfId="2" applyFont="1" applyFill="1" applyBorder="1" applyAlignment="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1" xfId="2" applyFill="1" applyBorder="1" applyAlignment="1">
      <alignment horizontal="left" vertical="top" wrapText="1"/>
    </xf>
    <xf numFmtId="0" fontId="6" fillId="29" borderId="153" xfId="2" applyFill="1" applyBorder="1" applyAlignment="1">
      <alignment horizontal="left" vertical="top" wrapText="1"/>
    </xf>
    <xf numFmtId="0" fontId="6" fillId="29" borderId="184" xfId="2" applyFill="1" applyBorder="1" applyAlignment="1">
      <alignment horizontal="left" vertical="top" wrapText="1"/>
    </xf>
    <xf numFmtId="0" fontId="1" fillId="38" borderId="61" xfId="2" applyFont="1" applyFill="1" applyBorder="1" applyAlignment="1">
      <alignment horizontal="left" vertical="top" wrapText="1"/>
    </xf>
    <xf numFmtId="0" fontId="1" fillId="38" borderId="72" xfId="2" applyFont="1" applyFill="1" applyBorder="1" applyAlignment="1">
      <alignment horizontal="left" vertical="top" wrapText="1"/>
    </xf>
    <xf numFmtId="0" fontId="8" fillId="38" borderId="153" xfId="1" applyFill="1" applyBorder="1" applyAlignment="1" applyProtection="1">
      <alignment horizontal="left" vertical="top"/>
    </xf>
    <xf numFmtId="0" fontId="6" fillId="38" borderId="183" xfId="2" applyFill="1" applyBorder="1" applyAlignment="1">
      <alignment horizontal="left" vertical="top"/>
    </xf>
    <xf numFmtId="0" fontId="6" fillId="2" borderId="78" xfId="2" applyFill="1" applyBorder="1" applyAlignment="1">
      <alignment vertical="top" wrapText="1"/>
    </xf>
    <xf numFmtId="0" fontId="15" fillId="2" borderId="69" xfId="0" applyFont="1" applyFill="1" applyBorder="1" applyAlignment="1">
      <alignment vertical="top" wrapText="1"/>
    </xf>
    <xf numFmtId="0" fontId="1" fillId="2" borderId="78" xfId="2" applyFont="1" applyFill="1" applyBorder="1" applyAlignment="1">
      <alignment horizontal="left" vertical="top" wrapText="1"/>
    </xf>
    <xf numFmtId="0" fontId="1" fillId="2" borderId="69" xfId="2" applyFont="1" applyFill="1" applyBorder="1" applyAlignment="1">
      <alignment horizontal="left" vertical="top" wrapText="1"/>
    </xf>
    <xf numFmtId="0" fontId="26" fillId="0" borderId="0" xfId="19" applyFont="1" applyAlignment="1">
      <alignment vertical="center" wrapText="1"/>
    </xf>
    <xf numFmtId="0" fontId="190" fillId="0" borderId="105" xfId="2" applyFont="1" applyBorder="1" applyAlignment="1">
      <alignment horizontal="center" vertical="center" wrapText="1" shrinkToFit="1"/>
    </xf>
    <xf numFmtId="0" fontId="110" fillId="0" borderId="32" xfId="2" applyFont="1" applyBorder="1" applyAlignment="1">
      <alignment horizontal="center" vertical="center" wrapText="1" shrinkToFit="1"/>
    </xf>
    <xf numFmtId="0" fontId="110" fillId="0" borderId="106" xfId="2" applyFont="1" applyBorder="1" applyAlignment="1">
      <alignment horizontal="center" vertical="center" wrapText="1" shrinkToFit="1"/>
    </xf>
    <xf numFmtId="0" fontId="28" fillId="24" borderId="105" xfId="2" applyFont="1" applyFill="1" applyBorder="1" applyAlignment="1">
      <alignment horizontal="center" vertical="center" shrinkToFit="1"/>
    </xf>
    <xf numFmtId="0" fontId="18" fillId="24" borderId="32" xfId="2" applyFont="1" applyFill="1" applyBorder="1" applyAlignment="1">
      <alignment horizontal="center" vertical="center" shrinkToFit="1"/>
    </xf>
    <xf numFmtId="0" fontId="18" fillId="24" borderId="106" xfId="2" applyFont="1" applyFill="1" applyBorder="1" applyAlignment="1">
      <alignment horizontal="center" vertical="center" shrinkToFit="1"/>
    </xf>
    <xf numFmtId="0" fontId="153" fillId="42" borderId="105" xfId="2" applyFont="1" applyFill="1" applyBorder="1" applyAlignment="1">
      <alignment horizontal="center" vertical="center" wrapText="1" shrinkToFit="1"/>
    </xf>
    <xf numFmtId="0" fontId="33" fillId="42" borderId="32" xfId="2" applyFont="1" applyFill="1" applyBorder="1" applyAlignment="1">
      <alignment horizontal="center" vertical="center" shrinkToFit="1"/>
    </xf>
    <xf numFmtId="0" fontId="33" fillId="42" borderId="106" xfId="2" applyFont="1" applyFill="1" applyBorder="1" applyAlignment="1">
      <alignment horizontal="center" vertical="center" shrinkToFit="1"/>
    </xf>
    <xf numFmtId="0" fontId="21" fillId="42" borderId="102" xfId="1" applyFont="1" applyFill="1" applyBorder="1" applyAlignment="1" applyProtection="1">
      <alignment vertical="top" wrapText="1"/>
    </xf>
    <xf numFmtId="0" fontId="21" fillId="42" borderId="103" xfId="2" applyFont="1" applyFill="1" applyBorder="1" applyAlignment="1">
      <alignment vertical="top" wrapText="1"/>
    </xf>
    <xf numFmtId="0" fontId="21" fillId="42" borderId="104" xfId="2" applyFont="1" applyFill="1" applyBorder="1" applyAlignment="1">
      <alignment vertical="top" wrapText="1"/>
    </xf>
    <xf numFmtId="0" fontId="28" fillId="0" borderId="105" xfId="2" applyFont="1" applyBorder="1" applyAlignment="1">
      <alignment horizontal="center" vertical="center" wrapText="1" shrinkToFit="1"/>
    </xf>
    <xf numFmtId="0" fontId="110" fillId="0" borderId="32" xfId="2" applyFont="1" applyBorder="1" applyAlignment="1">
      <alignment horizontal="center" vertical="center" shrinkToFit="1"/>
    </xf>
    <xf numFmtId="0" fontId="110" fillId="0" borderId="106" xfId="2" applyFont="1" applyBorder="1" applyAlignment="1">
      <alignment horizontal="center" vertical="center" shrinkToFit="1"/>
    </xf>
    <xf numFmtId="0" fontId="21" fillId="0" borderId="212" xfId="1" applyFont="1" applyBorder="1" applyAlignment="1" applyProtection="1">
      <alignment horizontal="left" vertical="top" wrapText="1"/>
    </xf>
    <xf numFmtId="0" fontId="21" fillId="0" borderId="213" xfId="1" applyFont="1" applyBorder="1" applyAlignment="1" applyProtection="1">
      <alignment horizontal="left" vertical="top" wrapText="1"/>
    </xf>
    <xf numFmtId="0" fontId="21" fillId="0" borderId="214" xfId="1" applyFont="1" applyBorder="1" applyAlignment="1" applyProtection="1">
      <alignment horizontal="left" vertical="top" wrapText="1"/>
    </xf>
    <xf numFmtId="0" fontId="28" fillId="42" borderId="186" xfId="2" applyFont="1" applyFill="1" applyBorder="1" applyAlignment="1">
      <alignment horizontal="center" vertical="center" wrapText="1" shrinkToFit="1"/>
    </xf>
    <xf numFmtId="0" fontId="28" fillId="42" borderId="187" xfId="2" applyFont="1" applyFill="1" applyBorder="1" applyAlignment="1">
      <alignment horizontal="center" vertical="center" wrapText="1" shrinkToFit="1"/>
    </xf>
    <xf numFmtId="0" fontId="28" fillId="42" borderId="188" xfId="2" applyFont="1" applyFill="1" applyBorder="1" applyAlignment="1">
      <alignment horizontal="center" vertical="center" wrapText="1" shrinkToFit="1"/>
    </xf>
    <xf numFmtId="0" fontId="20" fillId="42" borderId="62" xfId="2" applyFont="1" applyFill="1" applyBorder="1" applyAlignment="1">
      <alignment horizontal="left" vertical="top" wrapText="1" shrinkToFit="1"/>
    </xf>
    <xf numFmtId="0" fontId="20" fillId="42" borderId="63" xfId="2" applyFont="1" applyFill="1" applyBorder="1" applyAlignment="1">
      <alignment horizontal="left" vertical="top" wrapText="1" shrinkToFit="1"/>
    </xf>
    <xf numFmtId="0" fontId="20" fillId="42" borderId="64" xfId="2" applyFont="1" applyFill="1" applyBorder="1" applyAlignment="1">
      <alignment horizontal="left" vertical="top" wrapText="1" shrinkToFit="1"/>
    </xf>
    <xf numFmtId="0" fontId="21" fillId="0" borderId="102" xfId="1" applyFont="1" applyBorder="1" applyAlignment="1" applyProtection="1">
      <alignment vertical="top" wrapText="1"/>
    </xf>
    <xf numFmtId="0" fontId="21" fillId="0" borderId="206" xfId="1" applyFont="1" applyBorder="1" applyAlignment="1" applyProtection="1">
      <alignment vertical="top" wrapText="1"/>
    </xf>
    <xf numFmtId="0" fontId="21" fillId="0" borderId="207" xfId="1" applyFont="1" applyBorder="1" applyAlignment="1" applyProtection="1">
      <alignmen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25" fillId="22" borderId="115" xfId="2" applyFont="1" applyFill="1" applyBorder="1" applyAlignment="1">
      <alignment horizontal="left" vertical="top" wrapText="1"/>
    </xf>
    <xf numFmtId="0" fontId="112" fillId="42" borderId="105" xfId="2" applyFont="1" applyFill="1" applyBorder="1" applyAlignment="1">
      <alignment horizontal="center" vertical="center" wrapText="1" shrinkToFit="1"/>
    </xf>
    <xf numFmtId="0" fontId="28" fillId="20" borderId="63" xfId="2" applyFont="1" applyFill="1" applyBorder="1" applyAlignment="1">
      <alignment horizontal="center" vertical="center" shrinkToFit="1"/>
    </xf>
    <xf numFmtId="0" fontId="28" fillId="20" borderId="64" xfId="2" applyFont="1" applyFill="1" applyBorder="1" applyAlignment="1">
      <alignment horizontal="center" vertical="center" shrinkToFit="1"/>
    </xf>
    <xf numFmtId="0" fontId="7" fillId="8" borderId="186" xfId="2" applyFont="1" applyFill="1" applyBorder="1" applyAlignment="1">
      <alignment horizontal="left" vertical="top" wrapText="1"/>
    </xf>
    <xf numFmtId="0" fontId="7" fillId="8" borderId="187" xfId="2" applyFont="1" applyFill="1" applyBorder="1" applyAlignment="1">
      <alignment horizontal="left" vertical="top" wrapText="1"/>
    </xf>
    <xf numFmtId="0" fontId="7" fillId="8" borderId="188" xfId="2" applyFont="1" applyFill="1" applyBorder="1" applyAlignment="1">
      <alignment horizontal="left" vertical="top" wrapTex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xf numFmtId="0" fontId="13" fillId="24" borderId="209" xfId="2" applyFont="1" applyFill="1" applyBorder="1" applyAlignment="1">
      <alignment horizontal="left" vertical="center"/>
    </xf>
    <xf numFmtId="0" fontId="13" fillId="52" borderId="209" xfId="2" applyFont="1" applyFill="1" applyBorder="1" applyAlignment="1">
      <alignment horizontal="left" vertical="center"/>
    </xf>
    <xf numFmtId="0" fontId="13" fillId="53" borderId="209" xfId="2" applyFont="1" applyFill="1" applyBorder="1" applyAlignment="1">
      <alignment horizontal="left" vertical="center"/>
    </xf>
    <xf numFmtId="0" fontId="13" fillId="54" borderId="209" xfId="2" applyFont="1" applyFill="1" applyBorder="1" applyAlignment="1">
      <alignment horizontal="left" vertical="center"/>
    </xf>
    <xf numFmtId="0" fontId="7" fillId="5" borderId="0" xfId="4" applyFont="1" applyFill="1" applyAlignment="1">
      <alignment vertical="top"/>
    </xf>
    <xf numFmtId="0" fontId="114" fillId="5" borderId="0" xfId="20" applyFont="1" applyFill="1" applyAlignment="1">
      <alignment vertical="top"/>
    </xf>
    <xf numFmtId="0" fontId="7" fillId="5" borderId="0" xfId="20" applyFont="1" applyFill="1" applyAlignment="1">
      <alignment vertical="top"/>
    </xf>
    <xf numFmtId="0" fontId="210" fillId="55" borderId="0" xfId="20" applyFont="1" applyFill="1" applyAlignment="1">
      <alignment vertical="top" wrapText="1"/>
    </xf>
    <xf numFmtId="0" fontId="211" fillId="55" borderId="0" xfId="20" applyFont="1" applyFill="1" applyAlignment="1">
      <alignment vertical="top" wrapText="1"/>
    </xf>
    <xf numFmtId="0" fontId="52" fillId="56" borderId="0" xfId="20" applyFont="1" applyFill="1" applyAlignment="1">
      <alignment horizontal="left" vertical="center" wrapText="1" indent="1"/>
    </xf>
    <xf numFmtId="0" fontId="213" fillId="56" borderId="0" xfId="20" applyFont="1" applyFill="1" applyAlignment="1">
      <alignment horizontal="left" vertical="center" wrapText="1" indent="1"/>
    </xf>
    <xf numFmtId="0" fontId="220" fillId="0" borderId="0" xfId="20" applyFont="1">
      <alignment vertical="center"/>
    </xf>
    <xf numFmtId="0" fontId="214" fillId="5" borderId="0" xfId="20" applyFont="1" applyFill="1" applyAlignment="1">
      <alignment vertical="top"/>
    </xf>
    <xf numFmtId="0" fontId="35" fillId="5" borderId="0" xfId="20" applyFont="1" applyFill="1" applyAlignment="1">
      <alignment vertical="top"/>
    </xf>
    <xf numFmtId="0" fontId="6" fillId="55" borderId="0" xfId="20" applyFill="1" applyAlignment="1">
      <alignment vertical="top" wrapText="1"/>
    </xf>
    <xf numFmtId="0" fontId="215" fillId="5" borderId="0" xfId="20" applyFont="1" applyFill="1" applyAlignment="1">
      <alignment vertical="top"/>
    </xf>
    <xf numFmtId="0" fontId="35" fillId="57" borderId="0" xfId="4" applyFont="1" applyFill="1"/>
    <xf numFmtId="0" fontId="221" fillId="57" borderId="0" xfId="4" applyFont="1" applyFill="1"/>
    <xf numFmtId="0" fontId="17" fillId="57" borderId="0" xfId="4" applyFont="1" applyFill="1"/>
    <xf numFmtId="0" fontId="52" fillId="58" borderId="0" xfId="4" applyFont="1" applyFill="1" applyAlignment="1">
      <alignment vertical="center" wrapText="1"/>
    </xf>
    <xf numFmtId="0" fontId="17" fillId="58" borderId="0" xfId="20" applyFont="1" applyFill="1" applyAlignment="1">
      <alignment vertical="center" wrapText="1"/>
    </xf>
  </cellXfs>
  <cellStyles count="22">
    <cellStyle name="ハイパーリンク" xfId="1" builtinId="8"/>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6CCFF"/>
      <color rgb="FF00CC00"/>
      <color rgb="FFBB1F05"/>
      <color rgb="FF6EF729"/>
      <color rgb="FFFFE7FF"/>
      <color rgb="FFFF99FF"/>
      <color rgb="FFFF0066"/>
      <color rgb="FF3399FF"/>
      <color rgb="FFF6B30A"/>
      <color rgb="FFEBA9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　感染症統計'!$A$7</c:f>
              <c:strCache>
                <c:ptCount val="1"/>
                <c:pt idx="0">
                  <c:v>2022年</c:v>
                </c:pt>
              </c:strCache>
            </c:strRef>
          </c:tx>
          <c:spPr>
            <a:ln w="63500" cap="rnd">
              <a:solidFill>
                <a:srgbClr val="FF0000"/>
              </a:solidFill>
              <a:round/>
            </a:ln>
            <a:effectLst/>
          </c:spPr>
          <c:marker>
            <c:symbol val="none"/>
          </c:marker>
          <c:val>
            <c:numRef>
              <c:f>'2　感染症統計'!$B$7:$M$7</c:f>
              <c:numCache>
                <c:formatCode>#,##0_ </c:formatCode>
                <c:ptCount val="12"/>
                <c:pt idx="0" formatCode="General">
                  <c:v>33</c:v>
                </c:pt>
              </c:numCache>
            </c:numRef>
          </c:val>
          <c:smooth val="0"/>
          <c:extLst>
            <c:ext xmlns:c16="http://schemas.microsoft.com/office/drawing/2014/chart" uri="{C3380CC4-5D6E-409C-BE32-E72D297353CC}">
              <c16:uniqueId val="{00000001-42D4-4AED-AFC2-AA712B5910F5}"/>
            </c:ext>
          </c:extLst>
        </c:ser>
        <c:ser>
          <c:idx val="7"/>
          <c:order val="1"/>
          <c:tx>
            <c:strRef>
              <c:f>'2　感染症統計'!$A$8</c:f>
              <c:strCache>
                <c:ptCount val="1"/>
                <c:pt idx="0">
                  <c:v>2021年</c:v>
                </c:pt>
              </c:strCache>
            </c:strRef>
          </c:tx>
          <c:spPr>
            <a:ln w="25400" cap="rnd">
              <a:solidFill>
                <a:schemeClr val="accent6">
                  <a:lumMod val="75000"/>
                </a:schemeClr>
              </a:solidFill>
              <a:round/>
            </a:ln>
            <a:effectLst/>
          </c:spPr>
          <c:marker>
            <c:symbol val="none"/>
          </c:marker>
          <c:val>
            <c:numRef>
              <c:f>'2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0-C787-4C46-91A4-F2CCA7AB2E20}"/>
            </c:ext>
          </c:extLst>
        </c:ser>
        <c:ser>
          <c:idx val="0"/>
          <c:order val="2"/>
          <c:tx>
            <c:strRef>
              <c:f>'2　感染症統計'!$A$9</c:f>
              <c:strCache>
                <c:ptCount val="1"/>
                <c:pt idx="0">
                  <c:v>2020年</c:v>
                </c:pt>
              </c:strCache>
            </c:strRef>
          </c:tx>
          <c:spPr>
            <a:ln w="19050" cap="rnd">
              <a:solidFill>
                <a:schemeClr val="accent1"/>
              </a:solidFill>
              <a:round/>
            </a:ln>
            <a:effectLst/>
          </c:spPr>
          <c:marker>
            <c:symbol val="none"/>
          </c:marker>
          <c:val>
            <c:numRef>
              <c:f>'2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1-C787-4C46-91A4-F2CCA7AB2E20}"/>
            </c:ext>
          </c:extLst>
        </c:ser>
        <c:ser>
          <c:idx val="1"/>
          <c:order val="3"/>
          <c:tx>
            <c:strRef>
              <c:f>'2　感染症統計'!$A$10</c:f>
              <c:strCache>
                <c:ptCount val="1"/>
                <c:pt idx="0">
                  <c:v>2019年</c:v>
                </c:pt>
              </c:strCache>
            </c:strRef>
          </c:tx>
          <c:spPr>
            <a:ln w="12700" cap="rnd">
              <a:solidFill>
                <a:srgbClr val="FF0066"/>
              </a:solidFill>
              <a:round/>
            </a:ln>
            <a:effectLst/>
          </c:spPr>
          <c:marker>
            <c:symbol val="none"/>
          </c:marker>
          <c:val>
            <c:numRef>
              <c:f>'2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2-C787-4C46-91A4-F2CCA7AB2E20}"/>
            </c:ext>
          </c:extLst>
        </c:ser>
        <c:ser>
          <c:idx val="2"/>
          <c:order val="4"/>
          <c:tx>
            <c:strRef>
              <c:f>'2　感染症統計'!$A$11</c:f>
              <c:strCache>
                <c:ptCount val="1"/>
                <c:pt idx="0">
                  <c:v>2018年</c:v>
                </c:pt>
              </c:strCache>
            </c:strRef>
          </c:tx>
          <c:spPr>
            <a:ln w="12700" cap="rnd">
              <a:solidFill>
                <a:schemeClr val="accent3"/>
              </a:solidFill>
              <a:round/>
            </a:ln>
            <a:effectLst/>
          </c:spPr>
          <c:marker>
            <c:symbol val="none"/>
          </c:marker>
          <c:val>
            <c:numRef>
              <c:f>'2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3-C787-4C46-91A4-F2CCA7AB2E20}"/>
            </c:ext>
          </c:extLst>
        </c:ser>
        <c:ser>
          <c:idx val="3"/>
          <c:order val="5"/>
          <c:tx>
            <c:strRef>
              <c:f>'2　感染症統計'!$A$12</c:f>
              <c:strCache>
                <c:ptCount val="1"/>
                <c:pt idx="0">
                  <c:v>2017年</c:v>
                </c:pt>
              </c:strCache>
            </c:strRef>
          </c:tx>
          <c:spPr>
            <a:ln w="12700" cap="rnd">
              <a:solidFill>
                <a:schemeClr val="accent4"/>
              </a:solidFill>
              <a:round/>
            </a:ln>
            <a:effectLst/>
          </c:spPr>
          <c:marker>
            <c:symbol val="none"/>
          </c:marker>
          <c:val>
            <c:numRef>
              <c:f>'2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4-C787-4C46-91A4-F2CCA7AB2E20}"/>
            </c:ext>
          </c:extLst>
        </c:ser>
        <c:ser>
          <c:idx val="4"/>
          <c:order val="6"/>
          <c:tx>
            <c:strRef>
              <c:f>'2　感染症統計'!$A$13</c:f>
              <c:strCache>
                <c:ptCount val="1"/>
                <c:pt idx="0">
                  <c:v>2016年</c:v>
                </c:pt>
              </c:strCache>
            </c:strRef>
          </c:tx>
          <c:spPr>
            <a:ln w="12700" cap="rnd">
              <a:solidFill>
                <a:schemeClr val="accent5"/>
              </a:solidFill>
              <a:round/>
            </a:ln>
            <a:effectLst/>
          </c:spPr>
          <c:marker>
            <c:symbol val="none"/>
          </c:marker>
          <c:val>
            <c:numRef>
              <c:f>'2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5-C787-4C46-91A4-F2CCA7AB2E20}"/>
            </c:ext>
          </c:extLst>
        </c:ser>
        <c:ser>
          <c:idx val="5"/>
          <c:order val="7"/>
          <c:tx>
            <c:strRef>
              <c:f>'2　感染症統計'!$A$14</c:f>
              <c:strCache>
                <c:ptCount val="1"/>
                <c:pt idx="0">
                  <c:v>2015年</c:v>
                </c:pt>
              </c:strCache>
            </c:strRef>
          </c:tx>
          <c:spPr>
            <a:ln w="12700" cap="rnd">
              <a:solidFill>
                <a:schemeClr val="accent6"/>
              </a:solidFill>
              <a:round/>
            </a:ln>
            <a:effectLst/>
          </c:spPr>
          <c:marker>
            <c:symbol val="none"/>
          </c:marker>
          <c:val>
            <c:numRef>
              <c:f>'2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6-C787-4C46-91A4-F2CCA7AB2E20}"/>
            </c:ext>
          </c:extLst>
        </c:ser>
        <c:dLbls>
          <c:showLegendKey val="0"/>
          <c:showVal val="0"/>
          <c:showCatName val="0"/>
          <c:showSerName val="0"/>
          <c:showPercent val="0"/>
          <c:showBubbleSize val="0"/>
        </c:dLbls>
        <c:smooth val="0"/>
        <c:axId val="1234518832"/>
        <c:axId val="1234519248"/>
      </c:lineChart>
      <c:catAx>
        <c:axId val="12345188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9248"/>
        <c:crosses val="autoZero"/>
        <c:auto val="1"/>
        <c:lblAlgn val="ctr"/>
        <c:lblOffset val="100"/>
        <c:noMultiLvlLbl val="0"/>
      </c:catAx>
      <c:valAx>
        <c:axId val="123451924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883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14637447241E-2"/>
          <c:y val="0.14181128806596868"/>
          <c:w val="0.71832911183304882"/>
          <c:h val="0.62589415129079018"/>
        </c:manualLayout>
      </c:layout>
      <c:lineChart>
        <c:grouping val="standard"/>
        <c:varyColors val="0"/>
        <c:ser>
          <c:idx val="6"/>
          <c:order val="0"/>
          <c:tx>
            <c:strRef>
              <c:f>'2　感染症統計'!$P$7</c:f>
              <c:strCache>
                <c:ptCount val="1"/>
                <c:pt idx="0">
                  <c:v>2022年</c:v>
                </c:pt>
              </c:strCache>
            </c:strRef>
          </c:tx>
          <c:spPr>
            <a:ln w="63500" cap="rnd">
              <a:solidFill>
                <a:srgbClr val="FF0000"/>
              </a:solidFill>
              <a:round/>
            </a:ln>
            <a:effectLst/>
          </c:spPr>
          <c:marker>
            <c:symbol val="none"/>
          </c:marker>
          <c:val>
            <c:numRef>
              <c:f>'2　感染症統計'!$Q$7:$AC$7</c:f>
              <c:numCache>
                <c:formatCode>#,##0_ </c:formatCode>
                <c:ptCount val="13"/>
                <c:pt idx="0" formatCode="General">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6CF-4200-A1D5-D7C8F85BFD59}"/>
            </c:ext>
          </c:extLst>
        </c:ser>
        <c:ser>
          <c:idx val="7"/>
          <c:order val="1"/>
          <c:tx>
            <c:strRef>
              <c:f>'2　感染症統計'!$P$8</c:f>
              <c:strCache>
                <c:ptCount val="1"/>
                <c:pt idx="0">
                  <c:v>2021年</c:v>
                </c:pt>
              </c:strCache>
            </c:strRef>
          </c:tx>
          <c:spPr>
            <a:ln w="25400" cap="rnd">
              <a:solidFill>
                <a:schemeClr val="accent6">
                  <a:lumMod val="75000"/>
                </a:schemeClr>
              </a:solidFill>
              <a:round/>
            </a:ln>
            <a:effectLst/>
          </c:spPr>
          <c:marker>
            <c:symbol val="none"/>
          </c:marker>
          <c:val>
            <c:numRef>
              <c:f>'2　感染症統計'!$Q$8:$AC$8</c:f>
              <c:numCache>
                <c:formatCode>#,##0_ </c:formatCode>
                <c:ptCount val="13"/>
                <c:pt idx="0">
                  <c:v>1</c:v>
                </c:pt>
                <c:pt idx="1">
                  <c:v>2</c:v>
                </c:pt>
                <c:pt idx="2">
                  <c:v>1</c:v>
                </c:pt>
                <c:pt idx="3">
                  <c:v>0</c:v>
                </c:pt>
                <c:pt idx="4">
                  <c:v>0</c:v>
                </c:pt>
                <c:pt idx="5">
                  <c:v>0</c:v>
                </c:pt>
                <c:pt idx="6">
                  <c:v>1</c:v>
                </c:pt>
                <c:pt idx="7">
                  <c:v>1</c:v>
                </c:pt>
                <c:pt idx="8">
                  <c:v>0</c:v>
                </c:pt>
                <c:pt idx="9">
                  <c:v>1</c:v>
                </c:pt>
                <c:pt idx="10">
                  <c:v>0</c:v>
                </c:pt>
                <c:pt idx="11">
                  <c:v>0</c:v>
                </c:pt>
                <c:pt idx="12">
                  <c:v>7</c:v>
                </c:pt>
              </c:numCache>
            </c:numRef>
          </c:val>
          <c:smooth val="0"/>
          <c:extLst>
            <c:ext xmlns:c16="http://schemas.microsoft.com/office/drawing/2014/chart" uri="{C3380CC4-5D6E-409C-BE32-E72D297353CC}">
              <c16:uniqueId val="{00000000-B61C-425D-92FC-66BD9BB69044}"/>
            </c:ext>
          </c:extLst>
        </c:ser>
        <c:ser>
          <c:idx val="0"/>
          <c:order val="2"/>
          <c:tx>
            <c:strRef>
              <c:f>'2　感染症統計'!$P$9</c:f>
              <c:strCache>
                <c:ptCount val="1"/>
                <c:pt idx="0">
                  <c:v>2020年</c:v>
                </c:pt>
              </c:strCache>
            </c:strRef>
          </c:tx>
          <c:spPr>
            <a:ln w="19050" cap="rnd">
              <a:solidFill>
                <a:schemeClr val="accent1"/>
              </a:solidFill>
              <a:round/>
            </a:ln>
            <a:effectLst/>
          </c:spPr>
          <c:marker>
            <c:symbol val="none"/>
          </c:marker>
          <c:val>
            <c:numRef>
              <c:f>'2　感染症統計'!$Q$9:$AC$9</c:f>
              <c:numCache>
                <c:formatCode>#,##0_ </c:formatCode>
                <c:ptCount val="13"/>
                <c:pt idx="0">
                  <c:v>16</c:v>
                </c:pt>
                <c:pt idx="1">
                  <c:v>1</c:v>
                </c:pt>
                <c:pt idx="2">
                  <c:v>19</c:v>
                </c:pt>
                <c:pt idx="3">
                  <c:v>3</c:v>
                </c:pt>
                <c:pt idx="4">
                  <c:v>13</c:v>
                </c:pt>
                <c:pt idx="5">
                  <c:v>1</c:v>
                </c:pt>
                <c:pt idx="6">
                  <c:v>2</c:v>
                </c:pt>
                <c:pt idx="7">
                  <c:v>2</c:v>
                </c:pt>
                <c:pt idx="8">
                  <c:v>0</c:v>
                </c:pt>
                <c:pt idx="9">
                  <c:v>24</c:v>
                </c:pt>
                <c:pt idx="10">
                  <c:v>4</c:v>
                </c:pt>
                <c:pt idx="11">
                  <c:v>1</c:v>
                </c:pt>
                <c:pt idx="12">
                  <c:v>86</c:v>
                </c:pt>
              </c:numCache>
            </c:numRef>
          </c:val>
          <c:smooth val="0"/>
          <c:extLst>
            <c:ext xmlns:c16="http://schemas.microsoft.com/office/drawing/2014/chart" uri="{C3380CC4-5D6E-409C-BE32-E72D297353CC}">
              <c16:uniqueId val="{00000001-B61C-425D-92FC-66BD9BB69044}"/>
            </c:ext>
          </c:extLst>
        </c:ser>
        <c:ser>
          <c:idx val="1"/>
          <c:order val="3"/>
          <c:tx>
            <c:strRef>
              <c:f>'2　感染症統計'!$P$10</c:f>
              <c:strCache>
                <c:ptCount val="1"/>
                <c:pt idx="0">
                  <c:v>2019年</c:v>
                </c:pt>
              </c:strCache>
            </c:strRef>
          </c:tx>
          <c:spPr>
            <a:ln w="12700" cap="rnd">
              <a:solidFill>
                <a:schemeClr val="accent2"/>
              </a:solidFill>
              <a:round/>
            </a:ln>
            <a:effectLst/>
          </c:spPr>
          <c:marker>
            <c:symbol val="none"/>
          </c:marker>
          <c:val>
            <c:numRef>
              <c:f>'2　感染症統計'!$Q$10:$AC$10</c:f>
              <c:numCache>
                <c:formatCode>#,##0_ </c:formatCode>
                <c:ptCount val="13"/>
                <c:pt idx="0">
                  <c:v>7</c:v>
                </c:pt>
                <c:pt idx="1">
                  <c:v>7</c:v>
                </c:pt>
                <c:pt idx="2">
                  <c:v>13</c:v>
                </c:pt>
                <c:pt idx="3">
                  <c:v>3</c:v>
                </c:pt>
                <c:pt idx="4">
                  <c:v>8</c:v>
                </c:pt>
                <c:pt idx="5">
                  <c:v>11</c:v>
                </c:pt>
                <c:pt idx="6">
                  <c:v>5</c:v>
                </c:pt>
                <c:pt idx="7">
                  <c:v>11</c:v>
                </c:pt>
                <c:pt idx="8">
                  <c:v>9</c:v>
                </c:pt>
                <c:pt idx="9">
                  <c:v>9</c:v>
                </c:pt>
                <c:pt idx="10">
                  <c:v>20</c:v>
                </c:pt>
                <c:pt idx="11">
                  <c:v>35</c:v>
                </c:pt>
                <c:pt idx="12">
                  <c:v>138</c:v>
                </c:pt>
              </c:numCache>
            </c:numRef>
          </c:val>
          <c:smooth val="0"/>
          <c:extLst>
            <c:ext xmlns:c16="http://schemas.microsoft.com/office/drawing/2014/chart" uri="{C3380CC4-5D6E-409C-BE32-E72D297353CC}">
              <c16:uniqueId val="{00000002-B61C-425D-92FC-66BD9BB69044}"/>
            </c:ext>
          </c:extLst>
        </c:ser>
        <c:ser>
          <c:idx val="2"/>
          <c:order val="4"/>
          <c:tx>
            <c:strRef>
              <c:f>'2　感染症統計'!$P$11</c:f>
              <c:strCache>
                <c:ptCount val="1"/>
                <c:pt idx="0">
                  <c:v>2018年</c:v>
                </c:pt>
              </c:strCache>
            </c:strRef>
          </c:tx>
          <c:spPr>
            <a:ln w="12700" cap="rnd">
              <a:solidFill>
                <a:schemeClr val="accent3"/>
              </a:solidFill>
              <a:round/>
            </a:ln>
            <a:effectLst/>
          </c:spPr>
          <c:marker>
            <c:symbol val="none"/>
          </c:marker>
          <c:val>
            <c:numRef>
              <c:f>'2　感染症統計'!$Q$11:$AC$11</c:f>
              <c:numCache>
                <c:formatCode>#,##0_ </c:formatCode>
                <c:ptCount val="13"/>
                <c:pt idx="0">
                  <c:v>9</c:v>
                </c:pt>
                <c:pt idx="1">
                  <c:v>22</c:v>
                </c:pt>
                <c:pt idx="2">
                  <c:v>18</c:v>
                </c:pt>
                <c:pt idx="3">
                  <c:v>9</c:v>
                </c:pt>
                <c:pt idx="4">
                  <c:v>21</c:v>
                </c:pt>
                <c:pt idx="5">
                  <c:v>14</c:v>
                </c:pt>
                <c:pt idx="6">
                  <c:v>6</c:v>
                </c:pt>
                <c:pt idx="7">
                  <c:v>13</c:v>
                </c:pt>
                <c:pt idx="8">
                  <c:v>7</c:v>
                </c:pt>
                <c:pt idx="9">
                  <c:v>81</c:v>
                </c:pt>
                <c:pt idx="10">
                  <c:v>31</c:v>
                </c:pt>
                <c:pt idx="11">
                  <c:v>37</c:v>
                </c:pt>
                <c:pt idx="12">
                  <c:v>268</c:v>
                </c:pt>
              </c:numCache>
            </c:numRef>
          </c:val>
          <c:smooth val="0"/>
          <c:extLst>
            <c:ext xmlns:c16="http://schemas.microsoft.com/office/drawing/2014/chart" uri="{C3380CC4-5D6E-409C-BE32-E72D297353CC}">
              <c16:uniqueId val="{00000003-B61C-425D-92FC-66BD9BB69044}"/>
            </c:ext>
          </c:extLst>
        </c:ser>
        <c:ser>
          <c:idx val="3"/>
          <c:order val="5"/>
          <c:tx>
            <c:strRef>
              <c:f>'2　感染症統計'!$P$12</c:f>
              <c:strCache>
                <c:ptCount val="1"/>
                <c:pt idx="0">
                  <c:v>2017年</c:v>
                </c:pt>
              </c:strCache>
            </c:strRef>
          </c:tx>
          <c:spPr>
            <a:ln w="12700" cap="rnd">
              <a:solidFill>
                <a:schemeClr val="accent4"/>
              </a:solidFill>
              <a:round/>
            </a:ln>
            <a:effectLst/>
          </c:spPr>
          <c:marker>
            <c:symbol val="none"/>
          </c:marker>
          <c:val>
            <c:numRef>
              <c:f>'2　感染症統計'!$Q$12:$AC$12</c:f>
              <c:numCache>
                <c:formatCode>#,##0_ </c:formatCode>
                <c:ptCount val="13"/>
                <c:pt idx="0">
                  <c:v>19</c:v>
                </c:pt>
                <c:pt idx="1">
                  <c:v>12</c:v>
                </c:pt>
                <c:pt idx="2">
                  <c:v>8</c:v>
                </c:pt>
                <c:pt idx="3">
                  <c:v>12</c:v>
                </c:pt>
                <c:pt idx="4">
                  <c:v>7</c:v>
                </c:pt>
                <c:pt idx="5">
                  <c:v>15</c:v>
                </c:pt>
                <c:pt idx="6" formatCode="General">
                  <c:v>16</c:v>
                </c:pt>
                <c:pt idx="7" formatCode="General">
                  <c:v>12</c:v>
                </c:pt>
                <c:pt idx="8">
                  <c:v>16</c:v>
                </c:pt>
                <c:pt idx="9">
                  <c:v>6</c:v>
                </c:pt>
                <c:pt idx="10">
                  <c:v>12</c:v>
                </c:pt>
                <c:pt idx="11">
                  <c:v>6</c:v>
                </c:pt>
                <c:pt idx="12">
                  <c:v>141</c:v>
                </c:pt>
              </c:numCache>
            </c:numRef>
          </c:val>
          <c:smooth val="0"/>
          <c:extLst>
            <c:ext xmlns:c16="http://schemas.microsoft.com/office/drawing/2014/chart" uri="{C3380CC4-5D6E-409C-BE32-E72D297353CC}">
              <c16:uniqueId val="{00000004-B61C-425D-92FC-66BD9BB69044}"/>
            </c:ext>
          </c:extLst>
        </c:ser>
        <c:ser>
          <c:idx val="4"/>
          <c:order val="6"/>
          <c:tx>
            <c:strRef>
              <c:f>'2　感染症統計'!$P$13</c:f>
              <c:strCache>
                <c:ptCount val="1"/>
                <c:pt idx="0">
                  <c:v>2016年</c:v>
                </c:pt>
              </c:strCache>
            </c:strRef>
          </c:tx>
          <c:spPr>
            <a:ln w="12700" cap="rnd">
              <a:solidFill>
                <a:schemeClr val="accent5"/>
              </a:solidFill>
              <a:round/>
            </a:ln>
            <a:effectLst/>
          </c:spPr>
          <c:marker>
            <c:symbol val="none"/>
          </c:marker>
          <c:val>
            <c:numRef>
              <c:f>'2　感染症統計'!$Q$13:$AC$13</c:f>
              <c:numCache>
                <c:formatCode>#,##0_ </c:formatCode>
                <c:ptCount val="13"/>
                <c:pt idx="0" formatCode="General">
                  <c:v>9</c:v>
                </c:pt>
                <c:pt idx="1">
                  <c:v>16</c:v>
                </c:pt>
                <c:pt idx="2">
                  <c:v>12</c:v>
                </c:pt>
                <c:pt idx="3">
                  <c:v>6</c:v>
                </c:pt>
                <c:pt idx="4">
                  <c:v>7</c:v>
                </c:pt>
                <c:pt idx="5">
                  <c:v>14</c:v>
                </c:pt>
                <c:pt idx="6">
                  <c:v>9</c:v>
                </c:pt>
                <c:pt idx="7">
                  <c:v>14</c:v>
                </c:pt>
                <c:pt idx="8">
                  <c:v>9</c:v>
                </c:pt>
                <c:pt idx="9">
                  <c:v>9</c:v>
                </c:pt>
                <c:pt idx="10">
                  <c:v>8</c:v>
                </c:pt>
                <c:pt idx="11">
                  <c:v>7</c:v>
                </c:pt>
                <c:pt idx="12">
                  <c:v>120</c:v>
                </c:pt>
              </c:numCache>
            </c:numRef>
          </c:val>
          <c:smooth val="0"/>
          <c:extLst>
            <c:ext xmlns:c16="http://schemas.microsoft.com/office/drawing/2014/chart" uri="{C3380CC4-5D6E-409C-BE32-E72D297353CC}">
              <c16:uniqueId val="{00000005-B61C-425D-92FC-66BD9BB69044}"/>
            </c:ext>
          </c:extLst>
        </c:ser>
        <c:ser>
          <c:idx val="5"/>
          <c:order val="7"/>
          <c:tx>
            <c:strRef>
              <c:f>'2　感染症統計'!$P$14</c:f>
              <c:strCache>
                <c:ptCount val="1"/>
                <c:pt idx="0">
                  <c:v>2015年</c:v>
                </c:pt>
              </c:strCache>
            </c:strRef>
          </c:tx>
          <c:spPr>
            <a:ln w="12700" cap="rnd">
              <a:solidFill>
                <a:schemeClr val="accent6"/>
              </a:solidFill>
              <a:round/>
            </a:ln>
            <a:effectLst/>
          </c:spPr>
          <c:marker>
            <c:symbol val="none"/>
          </c:marker>
          <c:val>
            <c:numRef>
              <c:f>'2　感染症統計'!$Q$14:$AC$14</c:f>
              <c:numCache>
                <c:formatCode>#,##0_ </c:formatCode>
                <c:ptCount val="13"/>
                <c:pt idx="0">
                  <c:v>7</c:v>
                </c:pt>
                <c:pt idx="1">
                  <c:v>13</c:v>
                </c:pt>
                <c:pt idx="2">
                  <c:v>11</c:v>
                </c:pt>
                <c:pt idx="3">
                  <c:v>11</c:v>
                </c:pt>
                <c:pt idx="4">
                  <c:v>12</c:v>
                </c:pt>
                <c:pt idx="5">
                  <c:v>15</c:v>
                </c:pt>
                <c:pt idx="6">
                  <c:v>20</c:v>
                </c:pt>
                <c:pt idx="7">
                  <c:v>15</c:v>
                </c:pt>
                <c:pt idx="8">
                  <c:v>15</c:v>
                </c:pt>
                <c:pt idx="9">
                  <c:v>20</c:v>
                </c:pt>
                <c:pt idx="10">
                  <c:v>9</c:v>
                </c:pt>
                <c:pt idx="11">
                  <c:v>7</c:v>
                </c:pt>
                <c:pt idx="12">
                  <c:v>155</c:v>
                </c:pt>
              </c:numCache>
            </c:numRef>
          </c:val>
          <c:smooth val="0"/>
          <c:extLst>
            <c:ext xmlns:c16="http://schemas.microsoft.com/office/drawing/2014/chart" uri="{C3380CC4-5D6E-409C-BE32-E72D297353CC}">
              <c16:uniqueId val="{00000006-B61C-425D-92FC-66BD9BB69044}"/>
            </c:ext>
          </c:extLst>
        </c:ser>
        <c:dLbls>
          <c:showLegendKey val="0"/>
          <c:showVal val="0"/>
          <c:showCatName val="0"/>
          <c:showSerName val="0"/>
          <c:showPercent val="0"/>
          <c:showBubbleSize val="0"/>
        </c:dLbls>
        <c:smooth val="0"/>
        <c:axId val="1415465776"/>
        <c:axId val="1415475760"/>
        <c:extLst/>
      </c:lineChart>
      <c:catAx>
        <c:axId val="1415465776"/>
        <c:scaling>
          <c:orientation val="minMax"/>
        </c:scaling>
        <c:delete val="1"/>
        <c:axPos val="b"/>
        <c:numFmt formatCode="g/&quot;標&quot;&quot;準&quot;" sourceLinked="1"/>
        <c:majorTickMark val="none"/>
        <c:minorTickMark val="none"/>
        <c:tickLblPos val="nextTo"/>
        <c:crossAx val="1415475760"/>
        <c:crosses val="autoZero"/>
        <c:auto val="0"/>
        <c:lblAlgn val="ctr"/>
        <c:lblOffset val="100"/>
        <c:noMultiLvlLbl val="0"/>
      </c:catAx>
      <c:valAx>
        <c:axId val="141547576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15465776"/>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5" Type="http://schemas.openxmlformats.org/officeDocument/2006/relationships/image" Target="../media/image10.jpeg"/><Relationship Id="rId4" Type="http://schemas.openxmlformats.org/officeDocument/2006/relationships/image" Target="../media/image9.jpeg"/></Relationships>
</file>

<file path=xl/drawings/_rels/drawing5.xml.rels><?xml version="1.0" encoding="UTF-8" standalone="yes"?>
<Relationships xmlns="http://schemas.openxmlformats.org/package/2006/relationships"><Relationship Id="rId8" Type="http://schemas.openxmlformats.org/officeDocument/2006/relationships/image" Target="../media/image18.png"/><Relationship Id="rId3" Type="http://schemas.openxmlformats.org/officeDocument/2006/relationships/image" Target="../media/image13.png"/><Relationship Id="rId7" Type="http://schemas.openxmlformats.org/officeDocument/2006/relationships/image" Target="../media/image17.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svg"/><Relationship Id="rId5" Type="http://schemas.openxmlformats.org/officeDocument/2006/relationships/image" Target="../media/image15.png"/><Relationship Id="rId10" Type="http://schemas.openxmlformats.org/officeDocument/2006/relationships/image" Target="../media/image20.png"/><Relationship Id="rId4" Type="http://schemas.openxmlformats.org/officeDocument/2006/relationships/image" Target="../media/image14.svg"/><Relationship Id="rId9" Type="http://schemas.openxmlformats.org/officeDocument/2006/relationships/image" Target="../media/image19.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488356</xdr:colOff>
      <xdr:row>14</xdr:row>
      <xdr:rowOff>8172</xdr:rowOff>
    </xdr:to>
    <xdr:pic>
      <xdr:nvPicPr>
        <xdr:cNvPr id="2" name="図 1">
          <a:extLst>
            <a:ext uri="{FF2B5EF4-FFF2-40B4-BE49-F238E27FC236}">
              <a16:creationId xmlns:a16="http://schemas.microsoft.com/office/drawing/2014/main" id="{540F8493-64E8-4649-87CC-7D14C1390EAA}"/>
            </a:ext>
          </a:extLst>
        </xdr:cNvPr>
        <xdr:cNvPicPr>
          <a:picLocks noChangeAspect="1"/>
        </xdr:cNvPicPr>
      </xdr:nvPicPr>
      <xdr:blipFill>
        <a:blip xmlns:r="http://schemas.openxmlformats.org/officeDocument/2006/relationships" r:embed="rId1"/>
        <a:stretch>
          <a:fillRect/>
        </a:stretch>
      </xdr:blipFill>
      <xdr:spPr>
        <a:xfrm>
          <a:off x="1005191" y="1386191"/>
          <a:ext cx="2514951" cy="3372321"/>
        </a:xfrm>
        <a:prstGeom prst="rect">
          <a:avLst/>
        </a:prstGeom>
      </xdr:spPr>
    </xdr:pic>
    <xdr:clientData/>
  </xdr:twoCellAnchor>
  <xdr:twoCellAnchor editAs="oneCell">
    <xdr:from>
      <xdr:col>7</xdr:col>
      <xdr:colOff>0</xdr:colOff>
      <xdr:row>3</xdr:row>
      <xdr:rowOff>0</xdr:rowOff>
    </xdr:from>
    <xdr:to>
      <xdr:col>12</xdr:col>
      <xdr:colOff>64851</xdr:colOff>
      <xdr:row>14</xdr:row>
      <xdr:rowOff>2931</xdr:rowOff>
    </xdr:to>
    <xdr:pic>
      <xdr:nvPicPr>
        <xdr:cNvPr id="7" name="図 6">
          <a:extLst>
            <a:ext uri="{FF2B5EF4-FFF2-40B4-BE49-F238E27FC236}">
              <a16:creationId xmlns:a16="http://schemas.microsoft.com/office/drawing/2014/main" id="{858C18AF-5811-4139-A934-200A47AA60B8}"/>
            </a:ext>
          </a:extLst>
        </xdr:cNvPr>
        <xdr:cNvPicPr>
          <a:picLocks noChangeAspect="1"/>
        </xdr:cNvPicPr>
      </xdr:nvPicPr>
      <xdr:blipFill>
        <a:blip xmlns:r="http://schemas.openxmlformats.org/officeDocument/2006/relationships" r:embed="rId2"/>
        <a:stretch>
          <a:fillRect/>
        </a:stretch>
      </xdr:blipFill>
      <xdr:spPr>
        <a:xfrm>
          <a:off x="4653064" y="1386191"/>
          <a:ext cx="3185808" cy="3363838"/>
        </a:xfrm>
        <a:prstGeom prst="rect">
          <a:avLst/>
        </a:prstGeom>
      </xdr:spPr>
    </xdr:pic>
    <xdr:clientData/>
  </xdr:twoCellAnchor>
  <xdr:twoCellAnchor editAs="oneCell">
    <xdr:from>
      <xdr:col>13</xdr:col>
      <xdr:colOff>299935</xdr:colOff>
      <xdr:row>3</xdr:row>
      <xdr:rowOff>0</xdr:rowOff>
    </xdr:from>
    <xdr:to>
      <xdr:col>18</xdr:col>
      <xdr:colOff>384432</xdr:colOff>
      <xdr:row>13</xdr:row>
      <xdr:rowOff>291830</xdr:rowOff>
    </xdr:to>
    <xdr:pic>
      <xdr:nvPicPr>
        <xdr:cNvPr id="8" name="図 7">
          <a:extLst>
            <a:ext uri="{FF2B5EF4-FFF2-40B4-BE49-F238E27FC236}">
              <a16:creationId xmlns:a16="http://schemas.microsoft.com/office/drawing/2014/main" id="{8AAFF345-3ABA-4A59-B7C6-9AF1C2DB1B97}"/>
            </a:ext>
          </a:extLst>
        </xdr:cNvPr>
        <xdr:cNvPicPr>
          <a:picLocks noChangeAspect="1"/>
        </xdr:cNvPicPr>
      </xdr:nvPicPr>
      <xdr:blipFill>
        <a:blip xmlns:r="http://schemas.openxmlformats.org/officeDocument/2006/relationships" r:embed="rId3"/>
        <a:stretch>
          <a:fillRect/>
        </a:stretch>
      </xdr:blipFill>
      <xdr:spPr>
        <a:xfrm>
          <a:off x="8430637" y="1386191"/>
          <a:ext cx="2654221" cy="3347937"/>
        </a:xfrm>
        <a:prstGeom prst="rect">
          <a:avLst/>
        </a:prstGeom>
      </xdr:spPr>
    </xdr:pic>
    <xdr:clientData/>
  </xdr:twoCellAnchor>
  <xdr:twoCellAnchor>
    <xdr:from>
      <xdr:col>14</xdr:col>
      <xdr:colOff>396240</xdr:colOff>
      <xdr:row>10</xdr:row>
      <xdr:rowOff>556260</xdr:rowOff>
    </xdr:from>
    <xdr:to>
      <xdr:col>17</xdr:col>
      <xdr:colOff>495300</xdr:colOff>
      <xdr:row>12</xdr:row>
      <xdr:rowOff>91440</xdr:rowOff>
    </xdr:to>
    <xdr:sp macro="" textlink="">
      <xdr:nvSpPr>
        <xdr:cNvPr id="3" name="テキスト ボックス 2">
          <a:extLst>
            <a:ext uri="{FF2B5EF4-FFF2-40B4-BE49-F238E27FC236}">
              <a16:creationId xmlns:a16="http://schemas.microsoft.com/office/drawing/2014/main" id="{505EC80B-8597-4DFC-9050-2BBBEFD30C3D}"/>
            </a:ext>
          </a:extLst>
        </xdr:cNvPr>
        <xdr:cNvSpPr txBox="1"/>
      </xdr:nvSpPr>
      <xdr:spPr>
        <a:xfrm>
          <a:off x="8831580" y="3291840"/>
          <a:ext cx="1760220" cy="1104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小分け容器　　　　　は購入者が　　　　　ご用意ください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175260</xdr:colOff>
      <xdr:row>18</xdr:row>
      <xdr:rowOff>0</xdr:rowOff>
    </xdr:to>
    <xdr:pic>
      <xdr:nvPicPr>
        <xdr:cNvPr id="15" name="図 14" descr="感染性胃腸炎患者報告数　直近5シーズン">
          <a:extLst>
            <a:ext uri="{FF2B5EF4-FFF2-40B4-BE49-F238E27FC236}">
              <a16:creationId xmlns:a16="http://schemas.microsoft.com/office/drawing/2014/main" id="{BD00046A-BAFB-4351-AAC3-1A2F4E817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23138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6.65</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775162</xdr:colOff>
      <xdr:row>4</xdr:row>
      <xdr:rowOff>7991</xdr:rowOff>
    </xdr:from>
    <xdr:to>
      <xdr:col>12</xdr:col>
      <xdr:colOff>908891</xdr:colOff>
      <xdr:row>7</xdr:row>
      <xdr:rowOff>45903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34302" y="998591"/>
          <a:ext cx="2457829" cy="594172"/>
        </a:xfrm>
        <a:prstGeom prst="borderCallout2">
          <a:avLst>
            <a:gd name="adj1" fmla="val 103844"/>
            <a:gd name="adj2" fmla="val 52920"/>
            <a:gd name="adj3" fmla="val 210486"/>
            <a:gd name="adj4" fmla="val 51057"/>
            <a:gd name="adj5" fmla="val 296789"/>
            <a:gd name="adj6" fmla="val -63420"/>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散発事故事例の報告がでてきています。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99784</xdr:colOff>
      <xdr:row>13</xdr:row>
      <xdr:rowOff>54467</xdr:rowOff>
    </xdr:from>
    <xdr:to>
      <xdr:col>9</xdr:col>
      <xdr:colOff>422602</xdr:colOff>
      <xdr:row>15</xdr:row>
      <xdr:rowOff>18586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354024" y="2607167"/>
          <a:ext cx="322818" cy="299399"/>
        </a:xfrm>
        <a:prstGeom prst="ellipse">
          <a:avLst/>
        </a:prstGeom>
        <a:noFill/>
        <a:ln w="25400" algn="ctr">
          <a:solidFill>
            <a:srgbClr val="000000"/>
          </a:solidFill>
          <a:round/>
          <a:headEnd/>
          <a:tailEnd/>
        </a:ln>
      </xdr:spPr>
    </xdr:sp>
    <xdr:clientData/>
  </xdr:twoCellAnchor>
  <xdr:twoCellAnchor editAs="oneCell">
    <xdr:from>
      <xdr:col>5</xdr:col>
      <xdr:colOff>60960</xdr:colOff>
      <xdr:row>2</xdr:row>
      <xdr:rowOff>1</xdr:rowOff>
    </xdr:from>
    <xdr:to>
      <xdr:col>6</xdr:col>
      <xdr:colOff>763497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18460" y="548641"/>
          <a:ext cx="1601697" cy="2514600"/>
        </a:xfrm>
        <a:prstGeom prst="rect">
          <a:avLst/>
        </a:prstGeom>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17" name="図 16">
          <a:extLst>
            <a:ext uri="{FF2B5EF4-FFF2-40B4-BE49-F238E27FC236}">
              <a16:creationId xmlns:a16="http://schemas.microsoft.com/office/drawing/2014/main" id="{F729ECAD-E5CD-44D4-8F96-D943399B1C29}"/>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16</xdr:row>
      <xdr:rowOff>304800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5DA1F57C-5C23-4944-BD0B-5D1DF2F25089}"/>
            </a:ext>
          </a:extLst>
        </xdr:cNvPr>
        <xdr:cNvSpPr>
          <a:spLocks noChangeAspect="1" noChangeArrowheads="1"/>
        </xdr:cNvSpPr>
      </xdr:nvSpPr>
      <xdr:spPr bwMode="auto">
        <a:xfrm>
          <a:off x="4655820" y="4244340"/>
          <a:ext cx="304800" cy="304800"/>
        </a:xfrm>
        <a:prstGeom prst="rect">
          <a:avLst/>
        </a:prstGeom>
        <a:noFill/>
        <a:ln w="9525">
          <a:noFill/>
          <a:miter lim="800000"/>
          <a:headEnd/>
          <a:tailEnd/>
        </a:ln>
      </xdr:spPr>
    </xdr:sp>
    <xdr:clientData/>
  </xdr:twoCellAnchor>
  <xdr:twoCellAnchor>
    <xdr:from>
      <xdr:col>5</xdr:col>
      <xdr:colOff>180975</xdr:colOff>
      <xdr:row>7</xdr:row>
      <xdr:rowOff>142875</xdr:rowOff>
    </xdr:from>
    <xdr:to>
      <xdr:col>6</xdr:col>
      <xdr:colOff>409575</xdr:colOff>
      <xdr:row>10</xdr:row>
      <xdr:rowOff>219075</xdr:rowOff>
    </xdr:to>
    <xdr:sp macro="" textlink="">
      <xdr:nvSpPr>
        <xdr:cNvPr id="3" name="右矢印 2">
          <a:extLst>
            <a:ext uri="{FF2B5EF4-FFF2-40B4-BE49-F238E27FC236}">
              <a16:creationId xmlns:a16="http://schemas.microsoft.com/office/drawing/2014/main" id="{61E9F02E-905E-4777-BC3C-8AF7AF546BB9}"/>
            </a:ext>
          </a:extLst>
        </xdr:cNvPr>
        <xdr:cNvSpPr/>
      </xdr:nvSpPr>
      <xdr:spPr>
        <a:xfrm>
          <a:off x="2985135" y="1986915"/>
          <a:ext cx="845820" cy="899160"/>
        </a:xfrm>
        <a:prstGeom prst="rightArrow">
          <a:avLst/>
        </a:prstGeom>
        <a:solidFill>
          <a:schemeClr val="bg1">
            <a:lumMod val="85000"/>
          </a:schemeClr>
        </a:solidFill>
        <a:ln>
          <a:solidFill>
            <a:schemeClr val="bg1">
              <a:alpha val="90000"/>
            </a:schemeClr>
          </a:solidFill>
        </a:ln>
        <a:effectLst>
          <a:outerShdw blurRad="25400" dist="76200" dir="5340000" algn="l" rotWithShape="0">
            <a:schemeClr val="bg1">
              <a:lumMod val="95000"/>
              <a:alpha val="4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120818</xdr:colOff>
      <xdr:row>4</xdr:row>
      <xdr:rowOff>177466</xdr:rowOff>
    </xdr:from>
    <xdr:to>
      <xdr:col>5</xdr:col>
      <xdr:colOff>80212</xdr:colOff>
      <xdr:row>14</xdr:row>
      <xdr:rowOff>200526</xdr:rowOff>
    </xdr:to>
    <xdr:grpSp>
      <xdr:nvGrpSpPr>
        <xdr:cNvPr id="4" name="グループ化 3">
          <a:extLst>
            <a:ext uri="{FF2B5EF4-FFF2-40B4-BE49-F238E27FC236}">
              <a16:creationId xmlns:a16="http://schemas.microsoft.com/office/drawing/2014/main" id="{62033F1D-B5A3-4E22-B510-DA279F54F0EA}"/>
            </a:ext>
          </a:extLst>
        </xdr:cNvPr>
        <xdr:cNvGrpSpPr/>
      </xdr:nvGrpSpPr>
      <xdr:grpSpPr>
        <a:xfrm>
          <a:off x="120818" y="1252287"/>
          <a:ext cx="2766762" cy="2702092"/>
          <a:chOff x="257175" y="1284371"/>
          <a:chExt cx="2550193" cy="2479007"/>
        </a:xfrm>
      </xdr:grpSpPr>
      <xdr:pic>
        <xdr:nvPicPr>
          <xdr:cNvPr id="5" name="図 8" descr="https://encrypted-tbn2.gstatic.com/images?q=tbn:ANd9GcRvUAMiwBcNIcTDEJXz91cjfMJr9rOABWhNdFl8DoYZu2mzKT0VCg">
            <a:extLst>
              <a:ext uri="{FF2B5EF4-FFF2-40B4-BE49-F238E27FC236}">
                <a16:creationId xmlns:a16="http://schemas.microsoft.com/office/drawing/2014/main" id="{C905A6CB-8E8E-4C31-A831-5A6295DC8F2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7405" y="1284371"/>
            <a:ext cx="1509963" cy="1229728"/>
          </a:xfrm>
          <a:prstGeom prst="rect">
            <a:avLst/>
          </a:prstGeom>
          <a:noFill/>
          <a:ln w="9525">
            <a:noFill/>
            <a:miter lim="800000"/>
            <a:headEnd/>
            <a:tailEnd/>
          </a:ln>
        </xdr:spPr>
      </xdr:pic>
      <xdr:pic>
        <xdr:nvPicPr>
          <xdr:cNvPr id="6" name="図 13" descr="https://encrypted-tbn3.gstatic.com/images?q=tbn:ANd9GcQWsvwzFsjo4h3oY9s20artRxXgdAzzTtpFXkDn83SCTkmOl3Jx">
            <a:extLst>
              <a:ext uri="{FF2B5EF4-FFF2-40B4-BE49-F238E27FC236}">
                <a16:creationId xmlns:a16="http://schemas.microsoft.com/office/drawing/2014/main" id="{D6A3BD06-BFE1-427A-B9CD-F654CA8BE06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57175" y="2418849"/>
            <a:ext cx="1476876" cy="1328988"/>
          </a:xfrm>
          <a:prstGeom prst="rect">
            <a:avLst/>
          </a:prstGeom>
          <a:noFill/>
          <a:ln w="9525">
            <a:noFill/>
            <a:miter lim="800000"/>
            <a:headEnd/>
            <a:tailEnd/>
          </a:ln>
        </xdr:spPr>
      </xdr:pic>
      <xdr:pic>
        <xdr:nvPicPr>
          <xdr:cNvPr id="7" name="図 15" descr="https://encrypted-tbn0.gstatic.com/images?q=tbn:ANd9GcSCmpUnGxDjpGr--vE-rKaIn1G6n6z9iAwBswsNgY2cDaz_TaRdgg">
            <a:extLst>
              <a:ext uri="{FF2B5EF4-FFF2-40B4-BE49-F238E27FC236}">
                <a16:creationId xmlns:a16="http://schemas.microsoft.com/office/drawing/2014/main" id="{4E0943CD-014E-487B-B2B8-ADBC1DEE5FAD}"/>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57175" y="1293896"/>
            <a:ext cx="1314951" cy="1144003"/>
          </a:xfrm>
          <a:prstGeom prst="rect">
            <a:avLst/>
          </a:prstGeom>
          <a:noFill/>
          <a:ln w="9525">
            <a:noFill/>
            <a:miter lim="800000"/>
            <a:headEnd/>
            <a:tailEnd/>
          </a:ln>
        </xdr:spPr>
      </xdr:pic>
      <xdr:pic>
        <xdr:nvPicPr>
          <xdr:cNvPr id="8" name="図 11" descr="https://encrypted-tbn2.gstatic.com/images?q=tbn:ANd9GcTb9nPhuGHiuBfOlBgWXyT7Ct2s1zFGfRVq-48G5pqqSEQgT8OFdA">
            <a:extLst>
              <a:ext uri="{FF2B5EF4-FFF2-40B4-BE49-F238E27FC236}">
                <a16:creationId xmlns:a16="http://schemas.microsoft.com/office/drawing/2014/main" id="{203557FB-5FBD-4C10-A853-023A2ABEBB76}"/>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581651" y="2418849"/>
            <a:ext cx="1225717" cy="1344529"/>
          </a:xfrm>
          <a:prstGeom prst="rect">
            <a:avLst/>
          </a:prstGeom>
          <a:noFill/>
          <a:ln w="9525">
            <a:noFill/>
            <a:miter lim="800000"/>
            <a:headEnd/>
            <a:tailEnd/>
          </a:ln>
        </xdr:spPr>
      </xdr:pic>
    </xdr:grpSp>
    <xdr:clientData/>
  </xdr:twoCellAnchor>
  <xdr:twoCellAnchor>
    <xdr:from>
      <xdr:col>3</xdr:col>
      <xdr:colOff>85725</xdr:colOff>
      <xdr:row>9</xdr:row>
      <xdr:rowOff>47625</xdr:rowOff>
    </xdr:from>
    <xdr:to>
      <xdr:col>4</xdr:col>
      <xdr:colOff>609600</xdr:colOff>
      <xdr:row>9</xdr:row>
      <xdr:rowOff>257175</xdr:rowOff>
    </xdr:to>
    <xdr:sp macro="" textlink="">
      <xdr:nvSpPr>
        <xdr:cNvPr id="9" name="テキスト ボックス 8">
          <a:extLst>
            <a:ext uri="{FF2B5EF4-FFF2-40B4-BE49-F238E27FC236}">
              <a16:creationId xmlns:a16="http://schemas.microsoft.com/office/drawing/2014/main" id="{47664A42-903C-477B-B552-BA4B537458B3}"/>
            </a:ext>
          </a:extLst>
        </xdr:cNvPr>
        <xdr:cNvSpPr txBox="1"/>
      </xdr:nvSpPr>
      <xdr:spPr>
        <a:xfrm>
          <a:off x="1655445" y="2440305"/>
          <a:ext cx="114109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配線と壁の隙間</a:t>
          </a:r>
        </a:p>
      </xdr:txBody>
    </xdr:sp>
    <xdr:clientData/>
  </xdr:twoCellAnchor>
  <xdr:twoCellAnchor>
    <xdr:from>
      <xdr:col>0</xdr:col>
      <xdr:colOff>247650</xdr:colOff>
      <xdr:row>5</xdr:row>
      <xdr:rowOff>57150</xdr:rowOff>
    </xdr:from>
    <xdr:to>
      <xdr:col>2</xdr:col>
      <xdr:colOff>676275</xdr:colOff>
      <xdr:row>6</xdr:row>
      <xdr:rowOff>28575</xdr:rowOff>
    </xdr:to>
    <xdr:sp macro="" textlink="">
      <xdr:nvSpPr>
        <xdr:cNvPr id="10" name="テキスト ボックス 9">
          <a:extLst>
            <a:ext uri="{FF2B5EF4-FFF2-40B4-BE49-F238E27FC236}">
              <a16:creationId xmlns:a16="http://schemas.microsoft.com/office/drawing/2014/main" id="{8AD88BD7-E33E-41D6-9E66-33D31B9BA6FD}"/>
            </a:ext>
          </a:extLst>
        </xdr:cNvPr>
        <xdr:cNvSpPr txBox="1"/>
      </xdr:nvSpPr>
      <xdr:spPr>
        <a:xfrm>
          <a:off x="247650" y="1352550"/>
          <a:ext cx="1320165" cy="2457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喚起孔の覆いが無い</a:t>
          </a:r>
        </a:p>
        <a:p>
          <a:endParaRPr kumimoji="1" lang="ja-JP" altLang="en-US" sz="1100"/>
        </a:p>
      </xdr:txBody>
    </xdr:sp>
    <xdr:clientData/>
  </xdr:twoCellAnchor>
  <xdr:twoCellAnchor>
    <xdr:from>
      <xdr:col>3</xdr:col>
      <xdr:colOff>66675</xdr:colOff>
      <xdr:row>5</xdr:row>
      <xdr:rowOff>66675</xdr:rowOff>
    </xdr:from>
    <xdr:to>
      <xdr:col>4</xdr:col>
      <xdr:colOff>590550</xdr:colOff>
      <xdr:row>6</xdr:row>
      <xdr:rowOff>0</xdr:rowOff>
    </xdr:to>
    <xdr:sp macro="" textlink="">
      <xdr:nvSpPr>
        <xdr:cNvPr id="11" name="テキスト ボックス 10">
          <a:extLst>
            <a:ext uri="{FF2B5EF4-FFF2-40B4-BE49-F238E27FC236}">
              <a16:creationId xmlns:a16="http://schemas.microsoft.com/office/drawing/2014/main" id="{286C7EA2-7C99-4303-9F32-02C183E46498}"/>
            </a:ext>
          </a:extLst>
        </xdr:cNvPr>
        <xdr:cNvSpPr txBox="1"/>
      </xdr:nvSpPr>
      <xdr:spPr>
        <a:xfrm>
          <a:off x="1636395" y="1362075"/>
          <a:ext cx="1141095" cy="207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扉の破損</a:t>
          </a:r>
        </a:p>
      </xdr:txBody>
    </xdr:sp>
    <xdr:clientData/>
  </xdr:twoCellAnchor>
  <xdr:twoCellAnchor>
    <xdr:from>
      <xdr:col>1</xdr:col>
      <xdr:colOff>28574</xdr:colOff>
      <xdr:row>9</xdr:row>
      <xdr:rowOff>76200</xdr:rowOff>
    </xdr:from>
    <xdr:to>
      <xdr:col>2</xdr:col>
      <xdr:colOff>552449</xdr:colOff>
      <xdr:row>10</xdr:row>
      <xdr:rowOff>9525</xdr:rowOff>
    </xdr:to>
    <xdr:sp macro="" textlink="">
      <xdr:nvSpPr>
        <xdr:cNvPr id="12" name="テキスト ボックス 11">
          <a:extLst>
            <a:ext uri="{FF2B5EF4-FFF2-40B4-BE49-F238E27FC236}">
              <a16:creationId xmlns:a16="http://schemas.microsoft.com/office/drawing/2014/main" id="{6E123C83-50C7-46CF-B5B2-4149CE36BBB8}"/>
            </a:ext>
          </a:extLst>
        </xdr:cNvPr>
        <xdr:cNvSpPr txBox="1"/>
      </xdr:nvSpPr>
      <xdr:spPr>
        <a:xfrm>
          <a:off x="363854" y="2468880"/>
          <a:ext cx="1141095" cy="207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網戸・窓の破損</a:t>
          </a:r>
        </a:p>
      </xdr:txBody>
    </xdr:sp>
    <xdr:clientData/>
  </xdr:twoCellAnchor>
  <xdr:twoCellAnchor editAs="oneCell">
    <xdr:from>
      <xdr:col>8</xdr:col>
      <xdr:colOff>0</xdr:colOff>
      <xdr:row>16</xdr:row>
      <xdr:rowOff>0</xdr:rowOff>
    </xdr:from>
    <xdr:to>
      <xdr:col>8</xdr:col>
      <xdr:colOff>304800</xdr:colOff>
      <xdr:row>16</xdr:row>
      <xdr:rowOff>304800</xdr:rowOff>
    </xdr:to>
    <xdr:sp macro="" textlink="">
      <xdr:nvSpPr>
        <xdr:cNvPr id="13"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1F4A84FC-5713-4EA7-ADFA-7264A589B82F}"/>
            </a:ext>
          </a:extLst>
        </xdr:cNvPr>
        <xdr:cNvSpPr>
          <a:spLocks noChangeAspect="1" noChangeArrowheads="1"/>
        </xdr:cNvSpPr>
      </xdr:nvSpPr>
      <xdr:spPr bwMode="auto">
        <a:xfrm>
          <a:off x="4655820" y="4244340"/>
          <a:ext cx="304800" cy="30480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1239520</xdr:colOff>
      <xdr:row>48</xdr:row>
      <xdr:rowOff>355600</xdr:rowOff>
    </xdr:from>
    <xdr:to>
      <xdr:col>12</xdr:col>
      <xdr:colOff>1097280</xdr:colOff>
      <xdr:row>59</xdr:row>
      <xdr:rowOff>447040</xdr:rowOff>
    </xdr:to>
    <xdr:pic>
      <xdr:nvPicPr>
        <xdr:cNvPr id="19" name="図 18">
          <a:extLst>
            <a:ext uri="{FF2B5EF4-FFF2-40B4-BE49-F238E27FC236}">
              <a16:creationId xmlns:a16="http://schemas.microsoft.com/office/drawing/2014/main" id="{9E3490DA-FFF6-49E4-A3D5-EE2D4AF39C42}"/>
            </a:ext>
          </a:extLst>
        </xdr:cNvPr>
        <xdr:cNvPicPr>
          <a:picLocks noChangeAspect="1"/>
        </xdr:cNvPicPr>
      </xdr:nvPicPr>
      <xdr:blipFill>
        <a:blip xmlns:r="http://schemas.openxmlformats.org/officeDocument/2006/relationships" r:embed="rId1"/>
        <a:stretch>
          <a:fillRect/>
        </a:stretch>
      </xdr:blipFill>
      <xdr:spPr>
        <a:xfrm>
          <a:off x="10657840" y="20299680"/>
          <a:ext cx="3708400" cy="4744720"/>
        </a:xfrm>
        <a:prstGeom prst="rect">
          <a:avLst/>
        </a:prstGeom>
      </xdr:spPr>
    </xdr:pic>
    <xdr:clientData/>
  </xdr:twoCellAnchor>
  <xdr:twoCellAnchor editAs="oneCell">
    <xdr:from>
      <xdr:col>1</xdr:col>
      <xdr:colOff>1412241</xdr:colOff>
      <xdr:row>33</xdr:row>
      <xdr:rowOff>83334</xdr:rowOff>
    </xdr:from>
    <xdr:to>
      <xdr:col>10</xdr:col>
      <xdr:colOff>680723</xdr:colOff>
      <xdr:row>43</xdr:row>
      <xdr:rowOff>20320</xdr:rowOff>
    </xdr:to>
    <xdr:pic>
      <xdr:nvPicPr>
        <xdr:cNvPr id="4" name="図 3">
          <a:extLst>
            <a:ext uri="{FF2B5EF4-FFF2-40B4-BE49-F238E27FC236}">
              <a16:creationId xmlns:a16="http://schemas.microsoft.com/office/drawing/2014/main" id="{B74C2D55-47F8-40DD-A55D-902C746F54CA}"/>
            </a:ext>
          </a:extLst>
        </xdr:cNvPr>
        <xdr:cNvPicPr>
          <a:picLocks noChangeAspect="1"/>
        </xdr:cNvPicPr>
      </xdr:nvPicPr>
      <xdr:blipFill>
        <a:blip xmlns:r="http://schemas.openxmlformats.org/officeDocument/2006/relationships" r:embed="rId2"/>
        <a:stretch>
          <a:fillRect/>
        </a:stretch>
      </xdr:blipFill>
      <xdr:spPr>
        <a:xfrm>
          <a:off x="2286001" y="15912614"/>
          <a:ext cx="10017762" cy="2680186"/>
        </a:xfrm>
        <a:prstGeom prst="rect">
          <a:avLst/>
        </a:prstGeom>
      </xdr:spPr>
    </xdr:pic>
    <xdr:clientData/>
  </xdr:twoCellAnchor>
  <xdr:twoCellAnchor>
    <xdr:from>
      <xdr:col>12</xdr:col>
      <xdr:colOff>29211</xdr:colOff>
      <xdr:row>6</xdr:row>
      <xdr:rowOff>1389382</xdr:rowOff>
    </xdr:from>
    <xdr:to>
      <xdr:col>14</xdr:col>
      <xdr:colOff>10160</xdr:colOff>
      <xdr:row>10</xdr:row>
      <xdr:rowOff>182880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298171" y="9791702"/>
          <a:ext cx="3059429" cy="1008378"/>
        </a:xfrm>
        <a:prstGeom prst="wedgeRectCallout">
          <a:avLst>
            <a:gd name="adj1" fmla="val -47553"/>
            <a:gd name="adj2" fmla="val 72953"/>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6.7% </a:t>
          </a:r>
          <a:r>
            <a:rPr kumimoji="1" lang="ja-JP" altLang="en-US" sz="1400" b="1">
              <a:solidFill>
                <a:srgbClr val="FFFF00"/>
              </a:solidFill>
            </a:rPr>
            <a:t>急増</a:t>
          </a:r>
          <a:r>
            <a:rPr kumimoji="1" lang="en-US" altLang="ja-JP" sz="1400" b="1">
              <a:solidFill>
                <a:srgbClr val="FFFF00"/>
              </a:solidFill>
            </a:rPr>
            <a:t> </a:t>
          </a:r>
          <a:endParaRPr kumimoji="1" lang="ja-JP" altLang="en-US" sz="1400" b="1">
            <a:solidFill>
              <a:srgbClr val="FFFF00"/>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1.7%(</a:t>
          </a:r>
          <a:r>
            <a:rPr kumimoji="1" lang="ja-JP" altLang="en-US" sz="1400" b="1" i="0" u="sng">
              <a:solidFill>
                <a:srgbClr val="FFC000"/>
              </a:solidFill>
            </a:rPr>
            <a:t>▲</a:t>
          </a:r>
          <a:r>
            <a:rPr kumimoji="1" lang="en-US" altLang="ja-JP" sz="1400" b="1" i="0" u="sng">
              <a:solidFill>
                <a:srgbClr val="FFC000"/>
              </a:solidFill>
            </a:rPr>
            <a:t>0.</a:t>
          </a:r>
          <a:r>
            <a:rPr kumimoji="1" lang="ja-JP" altLang="en-US" sz="1400" b="1" i="0" u="sng">
              <a:solidFill>
                <a:srgbClr val="FFC000"/>
              </a:solidFill>
            </a:rPr>
            <a:t>１</a:t>
          </a:r>
          <a:r>
            <a:rPr kumimoji="1" lang="en-US" altLang="ja-JP" sz="1400" b="1" i="0" u="sng">
              <a:solidFill>
                <a:srgbClr val="FFC000"/>
              </a:solidFill>
            </a:rPr>
            <a:t>%)</a:t>
          </a: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65</xdr:row>
      <xdr:rowOff>265814</xdr:rowOff>
    </xdr:from>
    <xdr:to>
      <xdr:col>5</xdr:col>
      <xdr:colOff>593651</xdr:colOff>
      <xdr:row>86</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530421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オミクン株</a:t>
          </a: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4</a:t>
          </a:r>
          <a:r>
            <a:rPr kumimoji="1" lang="ja-JP" altLang="en-US" sz="2000" b="1">
              <a:solidFill>
                <a:srgbClr val="FFFF00"/>
              </a:solidFill>
            </a:rPr>
            <a:t>波ピークにさしかかり　今週は毎日</a:t>
          </a:r>
          <a:r>
            <a:rPr kumimoji="1" lang="en-US" altLang="ja-JP" sz="2000" b="1">
              <a:solidFill>
                <a:srgbClr val="FFFF00"/>
              </a:solidFill>
            </a:rPr>
            <a:t>315</a:t>
          </a:r>
          <a:r>
            <a:rPr kumimoji="1" lang="ja-JP" altLang="en-US" sz="2000" b="1">
              <a:solidFill>
                <a:srgbClr val="FFFF00"/>
              </a:solidFill>
            </a:rPr>
            <a:t>万人が新規感染状態。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1151271" y="5110007"/>
          <a:ext cx="912510" cy="914400"/>
        </a:xfrm>
        <a:prstGeom prst="rect">
          <a:avLst/>
        </a:prstGeom>
      </xdr:spPr>
    </xdr:pic>
    <xdr:clientData/>
  </xdr:twoCellAnchor>
  <xdr:twoCellAnchor editAs="oneCell">
    <xdr:from>
      <xdr:col>1</xdr:col>
      <xdr:colOff>1011275</xdr:colOff>
      <xdr:row>31</xdr:row>
      <xdr:rowOff>0</xdr:rowOff>
    </xdr:from>
    <xdr:to>
      <xdr:col>2</xdr:col>
      <xdr:colOff>206745</xdr:colOff>
      <xdr:row>34</xdr:row>
      <xdr:rowOff>133615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 uri="{96DAC541-7B7A-43D3-8B79-37D633B846F1}">
              <asvg:svgBlip xmlns:asvg="http://schemas.microsoft.com/office/drawing/2016/SVG/main" r:embed="rId6"/>
            </a:ext>
          </a:extLst>
        </a:blip>
        <a:stretch>
          <a:fillRect/>
        </a:stretch>
      </xdr:blipFill>
      <xdr:spPr>
        <a:xfrm rot="10800000">
          <a:off x="1885035" y="15449463"/>
          <a:ext cx="912510" cy="936255"/>
        </a:xfrm>
        <a:prstGeom prst="rect">
          <a:avLst/>
        </a:prstGeom>
      </xdr:spPr>
    </xdr:pic>
    <xdr:clientData/>
  </xdr:twoCellAnchor>
  <xdr:twoCellAnchor>
    <xdr:from>
      <xdr:col>5</xdr:col>
      <xdr:colOff>711200</xdr:colOff>
      <xdr:row>1</xdr:row>
      <xdr:rowOff>50800</xdr:rowOff>
    </xdr:from>
    <xdr:to>
      <xdr:col>13</xdr:col>
      <xdr:colOff>1351280</xdr:colOff>
      <xdr:row>2</xdr:row>
      <xdr:rowOff>3098800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664960" y="447040"/>
          <a:ext cx="8432800" cy="344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000" b="0" i="0">
              <a:solidFill>
                <a:schemeClr val="dk1"/>
              </a:solidFill>
              <a:effectLst/>
              <a:latin typeface="+mn-lt"/>
              <a:ea typeface="+mn-ea"/>
              <a:cs typeface="+mn-cs"/>
            </a:rPr>
            <a:t>ο(</a:t>
          </a:r>
          <a:r>
            <a:rPr lang="ja-JP" altLang="en-US" sz="2000" b="0" i="0">
              <a:solidFill>
                <a:schemeClr val="dk1"/>
              </a:solidFill>
              <a:effectLst/>
              <a:latin typeface="+mn-lt"/>
              <a:ea typeface="+mn-ea"/>
              <a:cs typeface="+mn-cs"/>
            </a:rPr>
            <a:t>オミクロン</a:t>
          </a:r>
          <a:r>
            <a:rPr lang="en-US" altLang="ja-JP" sz="2000" b="0" i="0">
              <a:solidFill>
                <a:schemeClr val="dk1"/>
              </a:solidFill>
              <a:effectLst/>
              <a:latin typeface="+mn-lt"/>
              <a:ea typeface="+mn-ea"/>
              <a:cs typeface="+mn-cs"/>
            </a:rPr>
            <a:t>)</a:t>
          </a:r>
          <a:r>
            <a:rPr lang="ja-JP" altLang="en-US" sz="2000" b="0" i="0">
              <a:solidFill>
                <a:schemeClr val="dk1"/>
              </a:solidFill>
              <a:effectLst/>
              <a:latin typeface="+mn-lt"/>
              <a:ea typeface="+mn-ea"/>
              <a:cs typeface="+mn-cs"/>
            </a:rPr>
            <a:t>株の感染スピードは、これまでの変異株の中で驚異的に早い。感染力が格段に強いことを示している。一方で感染部位は主に上気道にとどまること、肺胞部への感染侵入が弱く、重症化傾向は低いとされる、臨床報告が各方面からなされている。また変異発祥の南アフリカでは、感染ピークが約一ヵ月と短期で終息した。イギリスでも年初日</a:t>
          </a:r>
          <a:r>
            <a:rPr lang="en-US" altLang="ja-JP" sz="2000" b="0" i="0">
              <a:solidFill>
                <a:schemeClr val="dk1"/>
              </a:solidFill>
              <a:effectLst/>
              <a:latin typeface="+mn-lt"/>
              <a:ea typeface="+mn-ea"/>
              <a:cs typeface="+mn-cs"/>
            </a:rPr>
            <a:t>20</a:t>
          </a:r>
          <a:r>
            <a:rPr lang="ja-JP" altLang="en-US" sz="2000" b="0" i="0">
              <a:solidFill>
                <a:schemeClr val="dk1"/>
              </a:solidFill>
              <a:effectLst/>
              <a:latin typeface="+mn-lt"/>
              <a:ea typeface="+mn-ea"/>
              <a:cs typeface="+mn-cs"/>
            </a:rPr>
            <a:t>万人の感染者数は、</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日には</a:t>
          </a:r>
          <a:r>
            <a:rPr lang="en-US" altLang="ja-JP" sz="2000" b="0" i="0">
              <a:solidFill>
                <a:schemeClr val="dk1"/>
              </a:solidFill>
              <a:effectLst/>
              <a:latin typeface="+mn-lt"/>
              <a:ea typeface="+mn-ea"/>
              <a:cs typeface="+mn-cs"/>
            </a:rPr>
            <a:t>14</a:t>
          </a:r>
          <a:r>
            <a:rPr lang="ja-JP" altLang="en-US" sz="2000" b="0" i="0">
              <a:solidFill>
                <a:schemeClr val="dk1"/>
              </a:solidFill>
              <a:effectLst/>
              <a:latin typeface="+mn-lt"/>
              <a:ea typeface="+mn-ea"/>
              <a:cs typeface="+mn-cs"/>
            </a:rPr>
            <a:t>万人まで減少している。　　　　　　　　　　　　　　　　　　　　　　　　　　　　　　　　　　　　　　　　　　　　　　　　未成人へのワクチン接種の推移と、人口に占める年齢構成で重症化の差があることも予想されるが、感染者数の多さにだけ目を奪われると、社会生活や経済への過度な負担がその後に大きくのしかかることも、十分ら考慮すべきだ局面だ。</a:t>
          </a:r>
        </a:p>
        <a:p>
          <a:endParaRPr lang="en-US" altLang="ja-JP" sz="2000" b="0" i="0">
            <a:solidFill>
              <a:schemeClr val="dk1"/>
            </a:solidFill>
            <a:effectLst/>
            <a:latin typeface="+mn-lt"/>
            <a:ea typeface="+mn-ea"/>
            <a:cs typeface="+mn-cs"/>
          </a:endParaRPr>
        </a:p>
      </xdr:txBody>
    </xdr:sp>
    <xdr:clientData/>
  </xdr:twoCellAnchor>
  <xdr:twoCellAnchor>
    <xdr:from>
      <xdr:col>4</xdr:col>
      <xdr:colOff>1036320</xdr:colOff>
      <xdr:row>17</xdr:row>
      <xdr:rowOff>10160</xdr:rowOff>
    </xdr:from>
    <xdr:to>
      <xdr:col>4</xdr:col>
      <xdr:colOff>1215390</xdr:colOff>
      <xdr:row>18</xdr:row>
      <xdr:rowOff>10159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5831840" y="1208024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1056640</xdr:colOff>
      <xdr:row>12</xdr:row>
      <xdr:rowOff>203200</xdr:rowOff>
    </xdr:from>
    <xdr:to>
      <xdr:col>4</xdr:col>
      <xdr:colOff>1235710</xdr:colOff>
      <xdr:row>13</xdr:row>
      <xdr:rowOff>182171</xdr:rowOff>
    </xdr:to>
    <xdr:sp macro="" textlink="">
      <xdr:nvSpPr>
        <xdr:cNvPr id="28" name="右矢印 11">
          <a:extLst>
            <a:ext uri="{FF2B5EF4-FFF2-40B4-BE49-F238E27FC236}">
              <a16:creationId xmlns:a16="http://schemas.microsoft.com/office/drawing/2014/main" id="{176A9FB3-0E2C-4FFC-A5F4-7F8D470D0741}"/>
            </a:ext>
          </a:extLst>
        </xdr:cNvPr>
        <xdr:cNvSpPr/>
      </xdr:nvSpPr>
      <xdr:spPr>
        <a:xfrm>
          <a:off x="5852160" y="11186160"/>
          <a:ext cx="179070" cy="212651"/>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xdr:colOff>
      <xdr:row>33</xdr:row>
      <xdr:rowOff>243840</xdr:rowOff>
    </xdr:from>
    <xdr:to>
      <xdr:col>9</xdr:col>
      <xdr:colOff>782320</xdr:colOff>
      <xdr:row>39</xdr:row>
      <xdr:rowOff>40640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795525" y="16073120"/>
          <a:ext cx="6705595" cy="1442720"/>
          <a:chOff x="4817781" y="22175840"/>
          <a:chExt cx="7982617" cy="1090560"/>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5782943" y="21315480"/>
            <a:ext cx="609600" cy="2539923"/>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357467" y="21413632"/>
            <a:ext cx="701040" cy="222545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7983967" y="21643251"/>
            <a:ext cx="670560" cy="1802138"/>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60" y="22880320"/>
            <a:ext cx="6745038"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a:t>
            </a:r>
          </a:p>
        </xdr:txBody>
      </xdr:sp>
    </xdr:grpSp>
    <xdr:clientData/>
  </xdr:twoCellAnchor>
  <xdr:twoCellAnchor>
    <xdr:from>
      <xdr:col>4</xdr:col>
      <xdr:colOff>1026160</xdr:colOff>
      <xdr:row>26</xdr:row>
      <xdr:rowOff>20320</xdr:rowOff>
    </xdr:from>
    <xdr:to>
      <xdr:col>4</xdr:col>
      <xdr:colOff>1205230</xdr:colOff>
      <xdr:row>27</xdr:row>
      <xdr:rowOff>12699</xdr:rowOff>
    </xdr:to>
    <xdr:sp macro="" textlink="">
      <xdr:nvSpPr>
        <xdr:cNvPr id="23" name="右矢印 11">
          <a:extLst>
            <a:ext uri="{FF2B5EF4-FFF2-40B4-BE49-F238E27FC236}">
              <a16:creationId xmlns:a16="http://schemas.microsoft.com/office/drawing/2014/main" id="{62CDBF4E-019C-48A6-AB53-4296FC770297}"/>
            </a:ext>
          </a:extLst>
        </xdr:cNvPr>
        <xdr:cNvSpPr/>
      </xdr:nvSpPr>
      <xdr:spPr>
        <a:xfrm>
          <a:off x="5821680" y="1401064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4</xdr:col>
      <xdr:colOff>1056640</xdr:colOff>
      <xdr:row>27</xdr:row>
      <xdr:rowOff>264160</xdr:rowOff>
    </xdr:from>
    <xdr:to>
      <xdr:col>4</xdr:col>
      <xdr:colOff>1263922</xdr:colOff>
      <xdr:row>28</xdr:row>
      <xdr:rowOff>266217</xdr:rowOff>
    </xdr:to>
    <xdr:pic>
      <xdr:nvPicPr>
        <xdr:cNvPr id="9" name="図 8">
          <a:extLst>
            <a:ext uri="{FF2B5EF4-FFF2-40B4-BE49-F238E27FC236}">
              <a16:creationId xmlns:a16="http://schemas.microsoft.com/office/drawing/2014/main" id="{838DBEEE-DCC2-4ED9-865D-37D7635D5293}"/>
            </a:ext>
          </a:extLst>
        </xdr:cNvPr>
        <xdr:cNvPicPr>
          <a:picLocks noChangeAspect="1"/>
        </xdr:cNvPicPr>
      </xdr:nvPicPr>
      <xdr:blipFill>
        <a:blip xmlns:r="http://schemas.openxmlformats.org/officeDocument/2006/relationships" r:embed="rId7"/>
        <a:stretch>
          <a:fillRect/>
        </a:stretch>
      </xdr:blipFill>
      <xdr:spPr>
        <a:xfrm>
          <a:off x="5852160" y="14467840"/>
          <a:ext cx="207282" cy="286537"/>
        </a:xfrm>
        <a:prstGeom prst="rect">
          <a:avLst/>
        </a:prstGeom>
      </xdr:spPr>
    </xdr:pic>
    <xdr:clientData/>
  </xdr:twoCellAnchor>
  <xdr:twoCellAnchor>
    <xdr:from>
      <xdr:col>10</xdr:col>
      <xdr:colOff>91440</xdr:colOff>
      <xdr:row>33</xdr:row>
      <xdr:rowOff>193040</xdr:rowOff>
    </xdr:from>
    <xdr:to>
      <xdr:col>10</xdr:col>
      <xdr:colOff>497840</xdr:colOff>
      <xdr:row>38</xdr:row>
      <xdr:rowOff>20320</xdr:rowOff>
    </xdr:to>
    <xdr:cxnSp macro="">
      <xdr:nvCxnSpPr>
        <xdr:cNvPr id="14" name="直線矢印コネクタ 13">
          <a:extLst>
            <a:ext uri="{FF2B5EF4-FFF2-40B4-BE49-F238E27FC236}">
              <a16:creationId xmlns:a16="http://schemas.microsoft.com/office/drawing/2014/main" id="{4259E5AE-E008-4717-A015-6F80E7E98513}"/>
            </a:ext>
          </a:extLst>
        </xdr:cNvPr>
        <xdr:cNvCxnSpPr/>
      </xdr:nvCxnSpPr>
      <xdr:spPr>
        <a:xfrm flipV="1">
          <a:off x="11714480" y="16022320"/>
          <a:ext cx="406400" cy="1198880"/>
        </a:xfrm>
        <a:prstGeom prst="straightConnector1">
          <a:avLst/>
        </a:prstGeom>
        <a:ln w="5715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619760</xdr:colOff>
      <xdr:row>31</xdr:row>
      <xdr:rowOff>182880</xdr:rowOff>
    </xdr:from>
    <xdr:to>
      <xdr:col>9</xdr:col>
      <xdr:colOff>883920</xdr:colOff>
      <xdr:row>33</xdr:row>
      <xdr:rowOff>91440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038080" y="15463520"/>
          <a:ext cx="1564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世界は第</a:t>
          </a:r>
          <a:r>
            <a:rPr kumimoji="1" lang="en-US" altLang="ja-JP" sz="1800">
              <a:solidFill>
                <a:srgbClr val="FFFF00"/>
              </a:solidFill>
            </a:rPr>
            <a:t>4</a:t>
          </a:r>
          <a:r>
            <a:rPr kumimoji="1" lang="ja-JP" altLang="en-US" sz="1800">
              <a:solidFill>
                <a:srgbClr val="FFFF00"/>
              </a:solidFill>
            </a:rPr>
            <a:t>波</a:t>
          </a:r>
        </a:p>
      </xdr:txBody>
    </xdr:sp>
    <xdr:clientData/>
  </xdr:twoCellAnchor>
  <xdr:twoCellAnchor>
    <xdr:from>
      <xdr:col>4</xdr:col>
      <xdr:colOff>1026160</xdr:colOff>
      <xdr:row>25</xdr:row>
      <xdr:rowOff>30480</xdr:rowOff>
    </xdr:from>
    <xdr:to>
      <xdr:col>4</xdr:col>
      <xdr:colOff>1205230</xdr:colOff>
      <xdr:row>26</xdr:row>
      <xdr:rowOff>22859</xdr:rowOff>
    </xdr:to>
    <xdr:sp macro="" textlink="">
      <xdr:nvSpPr>
        <xdr:cNvPr id="26" name="右矢印 11">
          <a:extLst>
            <a:ext uri="{FF2B5EF4-FFF2-40B4-BE49-F238E27FC236}">
              <a16:creationId xmlns:a16="http://schemas.microsoft.com/office/drawing/2014/main" id="{7C259670-DFF8-4379-879F-71FD48FE93BE}"/>
            </a:ext>
          </a:extLst>
        </xdr:cNvPr>
        <xdr:cNvSpPr/>
      </xdr:nvSpPr>
      <xdr:spPr>
        <a:xfrm>
          <a:off x="5821680" y="1380744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772160</xdr:colOff>
      <xdr:row>33</xdr:row>
      <xdr:rowOff>142240</xdr:rowOff>
    </xdr:from>
    <xdr:to>
      <xdr:col>10</xdr:col>
      <xdr:colOff>640080</xdr:colOff>
      <xdr:row>37</xdr:row>
      <xdr:rowOff>182880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11308080" y="16154400"/>
          <a:ext cx="1137920" cy="7721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0</xdr:col>
      <xdr:colOff>568960</xdr:colOff>
      <xdr:row>48</xdr:row>
      <xdr:rowOff>71120</xdr:rowOff>
    </xdr:from>
    <xdr:to>
      <xdr:col>4</xdr:col>
      <xdr:colOff>546131</xdr:colOff>
      <xdr:row>52</xdr:row>
      <xdr:rowOff>451816</xdr:rowOff>
    </xdr:to>
    <xdr:pic>
      <xdr:nvPicPr>
        <xdr:cNvPr id="7" name="図 6">
          <a:extLst>
            <a:ext uri="{FF2B5EF4-FFF2-40B4-BE49-F238E27FC236}">
              <a16:creationId xmlns:a16="http://schemas.microsoft.com/office/drawing/2014/main" id="{D6B68FC3-1EE7-454C-BDF9-C5FE1E4DD298}"/>
            </a:ext>
          </a:extLst>
        </xdr:cNvPr>
        <xdr:cNvPicPr>
          <a:picLocks noChangeAspect="1"/>
        </xdr:cNvPicPr>
      </xdr:nvPicPr>
      <xdr:blipFill>
        <a:blip xmlns:r="http://schemas.openxmlformats.org/officeDocument/2006/relationships" r:embed="rId8"/>
        <a:stretch>
          <a:fillRect/>
        </a:stretch>
      </xdr:blipFill>
      <xdr:spPr>
        <a:xfrm>
          <a:off x="568960" y="20015200"/>
          <a:ext cx="4772691" cy="2372056"/>
        </a:xfrm>
        <a:prstGeom prst="rect">
          <a:avLst/>
        </a:prstGeom>
      </xdr:spPr>
    </xdr:pic>
    <xdr:clientData/>
  </xdr:twoCellAnchor>
  <xdr:twoCellAnchor>
    <xdr:from>
      <xdr:col>4</xdr:col>
      <xdr:colOff>172720</xdr:colOff>
      <xdr:row>50</xdr:row>
      <xdr:rowOff>233680</xdr:rowOff>
    </xdr:from>
    <xdr:to>
      <xdr:col>4</xdr:col>
      <xdr:colOff>1259840</xdr:colOff>
      <xdr:row>51</xdr:row>
      <xdr:rowOff>132080</xdr:rowOff>
    </xdr:to>
    <xdr:cxnSp macro="">
      <xdr:nvCxnSpPr>
        <xdr:cNvPr id="25" name="直線矢印コネクタ 24">
          <a:extLst>
            <a:ext uri="{FF2B5EF4-FFF2-40B4-BE49-F238E27FC236}">
              <a16:creationId xmlns:a16="http://schemas.microsoft.com/office/drawing/2014/main" id="{758C7223-2C83-478E-9810-A6583C0599F8}"/>
            </a:ext>
          </a:extLst>
        </xdr:cNvPr>
        <xdr:cNvCxnSpPr/>
      </xdr:nvCxnSpPr>
      <xdr:spPr>
        <a:xfrm flipH="1">
          <a:off x="4968240" y="21173440"/>
          <a:ext cx="1087120" cy="3962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558800</xdr:colOff>
      <xdr:row>53</xdr:row>
      <xdr:rowOff>60960</xdr:rowOff>
    </xdr:from>
    <xdr:to>
      <xdr:col>4</xdr:col>
      <xdr:colOff>414685</xdr:colOff>
      <xdr:row>59</xdr:row>
      <xdr:rowOff>259410</xdr:rowOff>
    </xdr:to>
    <xdr:pic>
      <xdr:nvPicPr>
        <xdr:cNvPr id="27" name="図 26">
          <a:extLst>
            <a:ext uri="{FF2B5EF4-FFF2-40B4-BE49-F238E27FC236}">
              <a16:creationId xmlns:a16="http://schemas.microsoft.com/office/drawing/2014/main" id="{0614841A-BE31-45B8-B982-4054AB0AFF92}"/>
            </a:ext>
          </a:extLst>
        </xdr:cNvPr>
        <xdr:cNvPicPr>
          <a:picLocks noChangeAspect="1"/>
        </xdr:cNvPicPr>
      </xdr:nvPicPr>
      <xdr:blipFill>
        <a:blip xmlns:r="http://schemas.openxmlformats.org/officeDocument/2006/relationships" r:embed="rId9"/>
        <a:stretch>
          <a:fillRect/>
        </a:stretch>
      </xdr:blipFill>
      <xdr:spPr>
        <a:xfrm>
          <a:off x="558800" y="22494240"/>
          <a:ext cx="4651405" cy="2362530"/>
        </a:xfrm>
        <a:prstGeom prst="rect">
          <a:avLst/>
        </a:prstGeom>
      </xdr:spPr>
    </xdr:pic>
    <xdr:clientData/>
  </xdr:twoCellAnchor>
  <xdr:twoCellAnchor>
    <xdr:from>
      <xdr:col>4</xdr:col>
      <xdr:colOff>78763</xdr:colOff>
      <xdr:row>53</xdr:row>
      <xdr:rowOff>71121</xdr:rowOff>
    </xdr:from>
    <xdr:to>
      <xdr:col>4</xdr:col>
      <xdr:colOff>416560</xdr:colOff>
      <xdr:row>58</xdr:row>
      <xdr:rowOff>284481</xdr:rowOff>
    </xdr:to>
    <xdr:sp macro="" textlink="">
      <xdr:nvSpPr>
        <xdr:cNvPr id="34" name="フリーフォーム: 図形 33">
          <a:extLst>
            <a:ext uri="{FF2B5EF4-FFF2-40B4-BE49-F238E27FC236}">
              <a16:creationId xmlns:a16="http://schemas.microsoft.com/office/drawing/2014/main" id="{B4FF7152-A57D-4F53-8554-4CC99BA99567}"/>
            </a:ext>
          </a:extLst>
        </xdr:cNvPr>
        <xdr:cNvSpPr/>
      </xdr:nvSpPr>
      <xdr:spPr>
        <a:xfrm>
          <a:off x="4874283" y="22504401"/>
          <a:ext cx="337797" cy="2072640"/>
        </a:xfrm>
        <a:custGeom>
          <a:avLst/>
          <a:gdLst>
            <a:gd name="connsiteX0" fmla="*/ 43157 w 429153"/>
            <a:gd name="connsiteY0" fmla="*/ 1494015 h 1554975"/>
            <a:gd name="connsiteX1" fmla="*/ 93957 w 429153"/>
            <a:gd name="connsiteY1" fmla="*/ 1483855 h 1554975"/>
            <a:gd name="connsiteX2" fmla="*/ 419077 w 429153"/>
            <a:gd name="connsiteY2" fmla="*/ 1473695 h 1554975"/>
            <a:gd name="connsiteX3" fmla="*/ 408917 w 429153"/>
            <a:gd name="connsiteY3" fmla="*/ 1402575 h 1554975"/>
            <a:gd name="connsiteX4" fmla="*/ 337797 w 429153"/>
            <a:gd name="connsiteY4" fmla="*/ 1351775 h 1554975"/>
            <a:gd name="connsiteX5" fmla="*/ 236197 w 429153"/>
            <a:gd name="connsiteY5" fmla="*/ 1260335 h 1554975"/>
            <a:gd name="connsiteX6" fmla="*/ 215877 w 429153"/>
            <a:gd name="connsiteY6" fmla="*/ 894575 h 1554975"/>
            <a:gd name="connsiteX7" fmla="*/ 195557 w 429153"/>
            <a:gd name="connsiteY7" fmla="*/ 701535 h 1554975"/>
            <a:gd name="connsiteX8" fmla="*/ 185397 w 429153"/>
            <a:gd name="connsiteY8" fmla="*/ 589775 h 1554975"/>
            <a:gd name="connsiteX9" fmla="*/ 175237 w 429153"/>
            <a:gd name="connsiteY9" fmla="*/ 173215 h 1554975"/>
            <a:gd name="connsiteX10" fmla="*/ 165077 w 429153"/>
            <a:gd name="connsiteY10" fmla="*/ 495 h 1554975"/>
            <a:gd name="connsiteX11" fmla="*/ 104117 w 429153"/>
            <a:gd name="connsiteY11" fmla="*/ 81775 h 1554975"/>
            <a:gd name="connsiteX12" fmla="*/ 93957 w 429153"/>
            <a:gd name="connsiteY12" fmla="*/ 335775 h 1554975"/>
            <a:gd name="connsiteX13" fmla="*/ 83797 w 429153"/>
            <a:gd name="connsiteY13" fmla="*/ 376415 h 1554975"/>
            <a:gd name="connsiteX14" fmla="*/ 73637 w 429153"/>
            <a:gd name="connsiteY14" fmla="*/ 447535 h 1554975"/>
            <a:gd name="connsiteX15" fmla="*/ 53317 w 429153"/>
            <a:gd name="connsiteY15" fmla="*/ 569455 h 1554975"/>
            <a:gd name="connsiteX16" fmla="*/ 43157 w 429153"/>
            <a:gd name="connsiteY16" fmla="*/ 1504175 h 1554975"/>
            <a:gd name="connsiteX17" fmla="*/ 2517 w 429153"/>
            <a:gd name="connsiteY17" fmla="*/ 1534655 h 1554975"/>
            <a:gd name="connsiteX18" fmla="*/ 114277 w 429153"/>
            <a:gd name="connsiteY18" fmla="*/ 1544815 h 1554975"/>
            <a:gd name="connsiteX19" fmla="*/ 286997 w 429153"/>
            <a:gd name="connsiteY19" fmla="*/ 1554975 h 1554975"/>
            <a:gd name="connsiteX20" fmla="*/ 408917 w 429153"/>
            <a:gd name="connsiteY20" fmla="*/ 1534655 h 1554975"/>
            <a:gd name="connsiteX21" fmla="*/ 408917 w 429153"/>
            <a:gd name="connsiteY21" fmla="*/ 1443215 h 1554975"/>
            <a:gd name="connsiteX22" fmla="*/ 347957 w 429153"/>
            <a:gd name="connsiteY22" fmla="*/ 1382255 h 1554975"/>
            <a:gd name="connsiteX23" fmla="*/ 286997 w 429153"/>
            <a:gd name="connsiteY23" fmla="*/ 1300975 h 1554975"/>
            <a:gd name="connsiteX24" fmla="*/ 266677 w 429153"/>
            <a:gd name="connsiteY24" fmla="*/ 1270495 h 1554975"/>
            <a:gd name="connsiteX25" fmla="*/ 256517 w 429153"/>
            <a:gd name="connsiteY25" fmla="*/ 1229855 h 1554975"/>
            <a:gd name="connsiteX26" fmla="*/ 246357 w 429153"/>
            <a:gd name="connsiteY26" fmla="*/ 1189215 h 1554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429153" h="1554975">
              <a:moveTo>
                <a:pt x="43157" y="1494015"/>
              </a:moveTo>
              <a:cubicBezTo>
                <a:pt x="60090" y="1490628"/>
                <a:pt x="76713" y="1484787"/>
                <a:pt x="93957" y="1483855"/>
              </a:cubicBezTo>
              <a:cubicBezTo>
                <a:pt x="202225" y="1478003"/>
                <a:pt x="314090" y="1500788"/>
                <a:pt x="419077" y="1473695"/>
              </a:cubicBezTo>
              <a:cubicBezTo>
                <a:pt x="442265" y="1467711"/>
                <a:pt x="419627" y="1423994"/>
                <a:pt x="408917" y="1402575"/>
              </a:cubicBezTo>
              <a:cubicBezTo>
                <a:pt x="402680" y="1390102"/>
                <a:pt x="350513" y="1363220"/>
                <a:pt x="337797" y="1351775"/>
              </a:cubicBezTo>
              <a:cubicBezTo>
                <a:pt x="223862" y="1249234"/>
                <a:pt x="307022" y="1307551"/>
                <a:pt x="236197" y="1260335"/>
              </a:cubicBezTo>
              <a:cubicBezTo>
                <a:pt x="204422" y="1101462"/>
                <a:pt x="232764" y="1257646"/>
                <a:pt x="215877" y="894575"/>
              </a:cubicBezTo>
              <a:cubicBezTo>
                <a:pt x="208622" y="738584"/>
                <a:pt x="208611" y="819019"/>
                <a:pt x="195557" y="701535"/>
              </a:cubicBezTo>
              <a:cubicBezTo>
                <a:pt x="191426" y="664357"/>
                <a:pt x="188784" y="627028"/>
                <a:pt x="185397" y="589775"/>
              </a:cubicBezTo>
              <a:cubicBezTo>
                <a:pt x="182010" y="450922"/>
                <a:pt x="180024" y="312027"/>
                <a:pt x="175237" y="173215"/>
              </a:cubicBezTo>
              <a:cubicBezTo>
                <a:pt x="173249" y="115576"/>
                <a:pt x="187259" y="53731"/>
                <a:pt x="165077" y="495"/>
              </a:cubicBezTo>
              <a:cubicBezTo>
                <a:pt x="161983" y="-6931"/>
                <a:pt x="111029" y="71407"/>
                <a:pt x="104117" y="81775"/>
              </a:cubicBezTo>
              <a:cubicBezTo>
                <a:pt x="100730" y="166442"/>
                <a:pt x="99787" y="251241"/>
                <a:pt x="93957" y="335775"/>
              </a:cubicBezTo>
              <a:cubicBezTo>
                <a:pt x="92996" y="349705"/>
                <a:pt x="86295" y="362677"/>
                <a:pt x="83797" y="376415"/>
              </a:cubicBezTo>
              <a:cubicBezTo>
                <a:pt x="79513" y="399976"/>
                <a:pt x="77921" y="423974"/>
                <a:pt x="73637" y="447535"/>
              </a:cubicBezTo>
              <a:cubicBezTo>
                <a:pt x="46785" y="595219"/>
                <a:pt x="84898" y="316804"/>
                <a:pt x="53317" y="569455"/>
              </a:cubicBezTo>
              <a:cubicBezTo>
                <a:pt x="49930" y="881028"/>
                <a:pt x="59534" y="1193014"/>
                <a:pt x="43157" y="1504175"/>
              </a:cubicBezTo>
              <a:cubicBezTo>
                <a:pt x="42267" y="1521085"/>
                <a:pt x="-12185" y="1526254"/>
                <a:pt x="2517" y="1534655"/>
              </a:cubicBezTo>
              <a:cubicBezTo>
                <a:pt x="34995" y="1553214"/>
                <a:pt x="76965" y="1542150"/>
                <a:pt x="114277" y="1544815"/>
              </a:cubicBezTo>
              <a:cubicBezTo>
                <a:pt x="171803" y="1548924"/>
                <a:pt x="229424" y="1551588"/>
                <a:pt x="286997" y="1554975"/>
              </a:cubicBezTo>
              <a:cubicBezTo>
                <a:pt x="327637" y="1548202"/>
                <a:pt x="373828" y="1556248"/>
                <a:pt x="408917" y="1534655"/>
              </a:cubicBezTo>
              <a:cubicBezTo>
                <a:pt x="425679" y="1524340"/>
                <a:pt x="423074" y="1461417"/>
                <a:pt x="408917" y="1443215"/>
              </a:cubicBezTo>
              <a:cubicBezTo>
                <a:pt x="391274" y="1420532"/>
                <a:pt x="363897" y="1406165"/>
                <a:pt x="347957" y="1382255"/>
              </a:cubicBezTo>
              <a:cubicBezTo>
                <a:pt x="302019" y="1313347"/>
                <a:pt x="359399" y="1397511"/>
                <a:pt x="286997" y="1300975"/>
              </a:cubicBezTo>
              <a:cubicBezTo>
                <a:pt x="279671" y="1291206"/>
                <a:pt x="273450" y="1280655"/>
                <a:pt x="266677" y="1270495"/>
              </a:cubicBezTo>
              <a:cubicBezTo>
                <a:pt x="263290" y="1256948"/>
                <a:pt x="260353" y="1243281"/>
                <a:pt x="256517" y="1229855"/>
              </a:cubicBezTo>
              <a:cubicBezTo>
                <a:pt x="245286" y="1190547"/>
                <a:pt x="246357" y="1211860"/>
                <a:pt x="246357" y="1189215"/>
              </a:cubicBezTo>
            </a:path>
          </a:pathLst>
        </a:custGeom>
        <a:pattFill prst="smCheck">
          <a:fgClr>
            <a:srgbClr val="FF0000"/>
          </a:fgClr>
          <a:bgClr>
            <a:schemeClr val="bg1"/>
          </a:bgClr>
        </a:pattFill>
        <a:ln>
          <a:solidFill>
            <a:srgbClr val="C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4</xdr:col>
      <xdr:colOff>101600</xdr:colOff>
      <xdr:row>57</xdr:row>
      <xdr:rowOff>254000</xdr:rowOff>
    </xdr:from>
    <xdr:to>
      <xdr:col>4</xdr:col>
      <xdr:colOff>444954</xdr:colOff>
      <xdr:row>58</xdr:row>
      <xdr:rowOff>267540</xdr:rowOff>
    </xdr:to>
    <xdr:sp macro="" textlink="">
      <xdr:nvSpPr>
        <xdr:cNvPr id="35" name="フリーフォーム: 図形 34">
          <a:extLst>
            <a:ext uri="{FF2B5EF4-FFF2-40B4-BE49-F238E27FC236}">
              <a16:creationId xmlns:a16="http://schemas.microsoft.com/office/drawing/2014/main" id="{46347946-7A03-4A7F-9730-0A80F5E16248}"/>
            </a:ext>
          </a:extLst>
        </xdr:cNvPr>
        <xdr:cNvSpPr/>
      </xdr:nvSpPr>
      <xdr:spPr>
        <a:xfrm>
          <a:off x="4897120" y="24241760"/>
          <a:ext cx="343354" cy="318340"/>
        </a:xfrm>
        <a:custGeom>
          <a:avLst/>
          <a:gdLst>
            <a:gd name="connsiteX0" fmla="*/ 152400 w 343354"/>
            <a:gd name="connsiteY0" fmla="*/ 10160 h 318340"/>
            <a:gd name="connsiteX1" fmla="*/ 203200 w 343354"/>
            <a:gd name="connsiteY1" fmla="*/ 142240 h 318340"/>
            <a:gd name="connsiteX2" fmla="*/ 243840 w 343354"/>
            <a:gd name="connsiteY2" fmla="*/ 172720 h 318340"/>
            <a:gd name="connsiteX3" fmla="*/ 274320 w 343354"/>
            <a:gd name="connsiteY3" fmla="*/ 182880 h 318340"/>
            <a:gd name="connsiteX4" fmla="*/ 335280 w 343354"/>
            <a:gd name="connsiteY4" fmla="*/ 264160 h 318340"/>
            <a:gd name="connsiteX5" fmla="*/ 304800 w 343354"/>
            <a:gd name="connsiteY5" fmla="*/ 274320 h 318340"/>
            <a:gd name="connsiteX6" fmla="*/ 254000 w 343354"/>
            <a:gd name="connsiteY6" fmla="*/ 284480 h 318340"/>
            <a:gd name="connsiteX7" fmla="*/ 335280 w 343354"/>
            <a:gd name="connsiteY7" fmla="*/ 274320 h 318340"/>
            <a:gd name="connsiteX8" fmla="*/ 304800 w 343354"/>
            <a:gd name="connsiteY8" fmla="*/ 193040 h 318340"/>
            <a:gd name="connsiteX9" fmla="*/ 274320 w 343354"/>
            <a:gd name="connsiteY9" fmla="*/ 172720 h 318340"/>
            <a:gd name="connsiteX10" fmla="*/ 213360 w 343354"/>
            <a:gd name="connsiteY10" fmla="*/ 71120 h 318340"/>
            <a:gd name="connsiteX11" fmla="*/ 193040 w 343354"/>
            <a:gd name="connsiteY11" fmla="*/ 40640 h 318340"/>
            <a:gd name="connsiteX12" fmla="*/ 142240 w 343354"/>
            <a:gd name="connsiteY12" fmla="*/ 0 h 318340"/>
            <a:gd name="connsiteX13" fmla="*/ 91440 w 343354"/>
            <a:gd name="connsiteY13" fmla="*/ 101600 h 318340"/>
            <a:gd name="connsiteX14" fmla="*/ 60960 w 343354"/>
            <a:gd name="connsiteY14" fmla="*/ 142240 h 318340"/>
            <a:gd name="connsiteX15" fmla="*/ 10160 w 343354"/>
            <a:gd name="connsiteY15" fmla="*/ 213360 h 318340"/>
            <a:gd name="connsiteX16" fmla="*/ 0 w 343354"/>
            <a:gd name="connsiteY16" fmla="*/ 243840 h 318340"/>
            <a:gd name="connsiteX17" fmla="*/ 314960 w 343354"/>
            <a:gd name="connsiteY17" fmla="*/ 284480 h 3183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3354" h="318340">
              <a:moveTo>
                <a:pt x="152400" y="10160"/>
              </a:moveTo>
              <a:cubicBezTo>
                <a:pt x="170987" y="103096"/>
                <a:pt x="150192" y="96804"/>
                <a:pt x="203200" y="142240"/>
              </a:cubicBezTo>
              <a:cubicBezTo>
                <a:pt x="216057" y="153260"/>
                <a:pt x="229138" y="164319"/>
                <a:pt x="243840" y="172720"/>
              </a:cubicBezTo>
              <a:cubicBezTo>
                <a:pt x="253139" y="178033"/>
                <a:pt x="264160" y="179493"/>
                <a:pt x="274320" y="182880"/>
              </a:cubicBezTo>
              <a:cubicBezTo>
                <a:pt x="294640" y="209973"/>
                <a:pt x="367409" y="253450"/>
                <a:pt x="335280" y="264160"/>
              </a:cubicBezTo>
              <a:cubicBezTo>
                <a:pt x="325120" y="267547"/>
                <a:pt x="315190" y="271723"/>
                <a:pt x="304800" y="274320"/>
              </a:cubicBezTo>
              <a:cubicBezTo>
                <a:pt x="288047" y="278508"/>
                <a:pt x="236731" y="284480"/>
                <a:pt x="254000" y="284480"/>
              </a:cubicBezTo>
              <a:cubicBezTo>
                <a:pt x="281304" y="284480"/>
                <a:pt x="308187" y="277707"/>
                <a:pt x="335280" y="274320"/>
              </a:cubicBezTo>
              <a:cubicBezTo>
                <a:pt x="328011" y="237974"/>
                <a:pt x="330962" y="219202"/>
                <a:pt x="304800" y="193040"/>
              </a:cubicBezTo>
              <a:cubicBezTo>
                <a:pt x="296166" y="184406"/>
                <a:pt x="284480" y="179493"/>
                <a:pt x="274320" y="172720"/>
              </a:cubicBezTo>
              <a:cubicBezTo>
                <a:pt x="243078" y="110237"/>
                <a:pt x="262401" y="144682"/>
                <a:pt x="213360" y="71120"/>
              </a:cubicBezTo>
              <a:cubicBezTo>
                <a:pt x="206587" y="60960"/>
                <a:pt x="202575" y="48268"/>
                <a:pt x="193040" y="40640"/>
              </a:cubicBezTo>
              <a:lnTo>
                <a:pt x="142240" y="0"/>
              </a:lnTo>
              <a:cubicBezTo>
                <a:pt x="68462" y="98371"/>
                <a:pt x="155627" y="-26774"/>
                <a:pt x="91440" y="101600"/>
              </a:cubicBezTo>
              <a:cubicBezTo>
                <a:pt x="83867" y="116746"/>
                <a:pt x="70802" y="128461"/>
                <a:pt x="60960" y="142240"/>
              </a:cubicBezTo>
              <a:cubicBezTo>
                <a:pt x="-13322" y="246235"/>
                <a:pt x="109773" y="80543"/>
                <a:pt x="10160" y="213360"/>
              </a:cubicBezTo>
              <a:cubicBezTo>
                <a:pt x="6773" y="223520"/>
                <a:pt x="0" y="233130"/>
                <a:pt x="0" y="243840"/>
              </a:cubicBezTo>
              <a:cubicBezTo>
                <a:pt x="0" y="383046"/>
                <a:pt x="249415" y="284480"/>
                <a:pt x="314960" y="284480"/>
              </a:cubicBezTo>
            </a:path>
          </a:pathLst>
        </a:custGeom>
        <a:pattFill prst="smCheck">
          <a:fgClr>
            <a:srgbClr val="FF0000"/>
          </a:fgClr>
          <a:bgClr>
            <a:schemeClr val="bg1"/>
          </a:bgClr>
        </a:patt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11</xdr:col>
      <xdr:colOff>233680</xdr:colOff>
      <xdr:row>50</xdr:row>
      <xdr:rowOff>274320</xdr:rowOff>
    </xdr:from>
    <xdr:to>
      <xdr:col>12</xdr:col>
      <xdr:colOff>294640</xdr:colOff>
      <xdr:row>54</xdr:row>
      <xdr:rowOff>20320</xdr:rowOff>
    </xdr:to>
    <xdr:cxnSp macro="">
      <xdr:nvCxnSpPr>
        <xdr:cNvPr id="38" name="直線矢印コネクタ 37">
          <a:extLst>
            <a:ext uri="{FF2B5EF4-FFF2-40B4-BE49-F238E27FC236}">
              <a16:creationId xmlns:a16="http://schemas.microsoft.com/office/drawing/2014/main" id="{41009026-9871-401A-8B22-D39F708297C8}"/>
            </a:ext>
          </a:extLst>
        </xdr:cNvPr>
        <xdr:cNvCxnSpPr/>
      </xdr:nvCxnSpPr>
      <xdr:spPr>
        <a:xfrm>
          <a:off x="12608560" y="21214080"/>
          <a:ext cx="955040" cy="1737360"/>
        </a:xfrm>
        <a:prstGeom prst="straightConnector1">
          <a:avLst/>
        </a:prstGeom>
        <a:ln>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2</xdr:col>
      <xdr:colOff>314960</xdr:colOff>
      <xdr:row>1</xdr:row>
      <xdr:rowOff>30480</xdr:rowOff>
    </xdr:from>
    <xdr:to>
      <xdr:col>5</xdr:col>
      <xdr:colOff>10160</xdr:colOff>
      <xdr:row>2</xdr:row>
      <xdr:rowOff>3307707</xdr:rowOff>
    </xdr:to>
    <xdr:pic>
      <xdr:nvPicPr>
        <xdr:cNvPr id="39" name="図 38">
          <a:extLst>
            <a:ext uri="{FF2B5EF4-FFF2-40B4-BE49-F238E27FC236}">
              <a16:creationId xmlns:a16="http://schemas.microsoft.com/office/drawing/2014/main" id="{AED4C90A-78D8-43B9-98A0-7F3B58CD8EEA}"/>
            </a:ext>
          </a:extLst>
        </xdr:cNvPr>
        <xdr:cNvPicPr>
          <a:picLocks noChangeAspect="1"/>
        </xdr:cNvPicPr>
      </xdr:nvPicPr>
      <xdr:blipFill>
        <a:blip xmlns:r="http://schemas.openxmlformats.org/officeDocument/2006/relationships" r:embed="rId10"/>
        <a:stretch>
          <a:fillRect/>
        </a:stretch>
      </xdr:blipFill>
      <xdr:spPr>
        <a:xfrm>
          <a:off x="2905760" y="426720"/>
          <a:ext cx="3230880" cy="3673467"/>
        </a:xfrm>
        <a:prstGeom prst="rect">
          <a:avLst/>
        </a:prstGeom>
      </xdr:spPr>
    </xdr:pic>
    <xdr:clientData/>
  </xdr:twoCellAnchor>
  <xdr:twoCellAnchor>
    <xdr:from>
      <xdr:col>4</xdr:col>
      <xdr:colOff>924560</xdr:colOff>
      <xdr:row>2</xdr:row>
      <xdr:rowOff>1452880</xdr:rowOff>
    </xdr:from>
    <xdr:to>
      <xdr:col>5</xdr:col>
      <xdr:colOff>71120</xdr:colOff>
      <xdr:row>2</xdr:row>
      <xdr:rowOff>1920240</xdr:rowOff>
    </xdr:to>
    <xdr:sp macro="" textlink="">
      <xdr:nvSpPr>
        <xdr:cNvPr id="40" name="楕円 39">
          <a:extLst>
            <a:ext uri="{FF2B5EF4-FFF2-40B4-BE49-F238E27FC236}">
              <a16:creationId xmlns:a16="http://schemas.microsoft.com/office/drawing/2014/main" id="{B9C923AD-8FF8-4C39-A60D-7E37417E3F57}"/>
            </a:ext>
          </a:extLst>
        </xdr:cNvPr>
        <xdr:cNvSpPr/>
      </xdr:nvSpPr>
      <xdr:spPr>
        <a:xfrm>
          <a:off x="5720080" y="2245360"/>
          <a:ext cx="477520" cy="467360"/>
        </a:xfrm>
        <a:prstGeom prst="ellipse">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121920</xdr:colOff>
      <xdr:row>2</xdr:row>
      <xdr:rowOff>894080</xdr:rowOff>
    </xdr:from>
    <xdr:to>
      <xdr:col>4</xdr:col>
      <xdr:colOff>853440</xdr:colOff>
      <xdr:row>2</xdr:row>
      <xdr:rowOff>1879600</xdr:rowOff>
    </xdr:to>
    <xdr:cxnSp macro="">
      <xdr:nvCxnSpPr>
        <xdr:cNvPr id="42" name="直線矢印コネクタ 41">
          <a:extLst>
            <a:ext uri="{FF2B5EF4-FFF2-40B4-BE49-F238E27FC236}">
              <a16:creationId xmlns:a16="http://schemas.microsoft.com/office/drawing/2014/main" id="{4D523AE9-070B-4FA9-8B2A-17FF97C38FFD}"/>
            </a:ext>
          </a:extLst>
        </xdr:cNvPr>
        <xdr:cNvCxnSpPr/>
      </xdr:nvCxnSpPr>
      <xdr:spPr>
        <a:xfrm>
          <a:off x="3342640" y="1686560"/>
          <a:ext cx="2306320" cy="985520"/>
        </a:xfrm>
        <a:prstGeom prst="straightConnector1">
          <a:avLst/>
        </a:prstGeom>
        <a:ln>
          <a:solidFill>
            <a:schemeClr val="bg1"/>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0</xdr:col>
      <xdr:colOff>47625</xdr:colOff>
      <xdr:row>34</xdr:row>
      <xdr:rowOff>9525</xdr:rowOff>
    </xdr:to>
    <xdr:pic>
      <xdr:nvPicPr>
        <xdr:cNvPr id="2" name="図 4" descr="http://www1.pref.shimane.lg.jp/contents/kansen/dis/zensu/sp.gif">
          <a:extLst>
            <a:ext uri="{FF2B5EF4-FFF2-40B4-BE49-F238E27FC236}">
              <a16:creationId xmlns:a16="http://schemas.microsoft.com/office/drawing/2014/main" id="{7AA6369B-2241-4342-B538-C17AA8AE2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520447"/>
          <a:ext cx="47625" cy="9525"/>
        </a:xfrm>
        <a:prstGeom prst="rect">
          <a:avLst/>
        </a:prstGeom>
        <a:noFill/>
        <a:ln w="9525">
          <a:noFill/>
          <a:miter lim="800000"/>
          <a:headEnd/>
          <a:tailEnd/>
        </a:ln>
      </xdr:spPr>
    </xdr:pic>
    <xdr:clientData/>
  </xdr:two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B46E2CBE-9C96-406C-9505-6C968386BAD6}"/>
            </a:ext>
          </a:extLst>
        </xdr:cNvPr>
        <xdr:cNvSpPr txBox="1"/>
      </xdr:nvSpPr>
      <xdr:spPr>
        <a:xfrm>
          <a:off x="3229582" y="3568632"/>
          <a:ext cx="1376666" cy="24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54122596-3751-4BB3-AA42-0B0FB486CFE8}"/>
            </a:ext>
          </a:extLst>
        </xdr:cNvPr>
        <xdr:cNvCxnSpPr>
          <a:stCxn id="5" idx="1"/>
        </xdr:cNvCxnSpPr>
      </xdr:nvCxnSpPr>
      <xdr:spPr>
        <a:xfrm flipV="1">
          <a:off x="9814803" y="2772383"/>
          <a:ext cx="1291793" cy="430956"/>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2D634D18-447B-4974-AA3B-B7A924E24138}"/>
            </a:ext>
          </a:extLst>
        </xdr:cNvPr>
        <xdr:cNvSpPr txBox="1"/>
      </xdr:nvSpPr>
      <xdr:spPr>
        <a:xfrm>
          <a:off x="9814803" y="2867633"/>
          <a:ext cx="2848583" cy="66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07120D97-181C-4867-AA11-E2F94E389077}"/>
            </a:ext>
          </a:extLst>
        </xdr:cNvPr>
        <xdr:cNvGrpSpPr>
          <a:grpSpLocks/>
        </xdr:cNvGrpSpPr>
      </xdr:nvGrpSpPr>
      <xdr:grpSpPr bwMode="auto">
        <a:xfrm>
          <a:off x="11859841"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EA819E1B-FBF3-4325-9312-FE3C87071241}"/>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401AC216-195D-4CAA-BB04-07F495568AA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EB80144D-1E56-435E-9554-E9A8B9CE6E17}"/>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2FC4227B-00CC-48CC-8A32-B29F29557397}"/>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947691B9-D27B-4E83-AB51-7E467140E010}"/>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39D187F3-D6CD-48B5-B7A1-7D1D1C8764D5}"/>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1EC97A1B-0ADA-406E-B0E3-029BED049A13}"/>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F9CE49C7-667B-4329-8CE4-7CD58D6B93C5}"/>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DF9B4A99-D0B2-490D-9E50-F3C3133BC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F4FE60F9-6DDE-4CC8-BAFF-AF9414CBC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373380</xdr:colOff>
      <xdr:row>47</xdr:row>
      <xdr:rowOff>22861</xdr:rowOff>
    </xdr:from>
    <xdr:to>
      <xdr:col>25</xdr:col>
      <xdr:colOff>257566</xdr:colOff>
      <xdr:row>48</xdr:row>
      <xdr:rowOff>114301</xdr:rowOff>
    </xdr:to>
    <xdr:pic>
      <xdr:nvPicPr>
        <xdr:cNvPr id="17" name="図 16">
          <a:extLst>
            <a:ext uri="{FF2B5EF4-FFF2-40B4-BE49-F238E27FC236}">
              <a16:creationId xmlns:a16="http://schemas.microsoft.com/office/drawing/2014/main" id="{D491C87D-1BBA-4EDA-8FD2-9E093C4932D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296231" y="7756350"/>
          <a:ext cx="4561569" cy="261674"/>
        </a:xfrm>
        <a:prstGeom prst="rect">
          <a:avLst/>
        </a:prstGeom>
      </xdr:spPr>
    </xdr:pic>
    <xdr:clientData/>
  </xdr:twoCellAnchor>
  <xdr:twoCellAnchor>
    <xdr:from>
      <xdr:col>16</xdr:col>
      <xdr:colOff>48638</xdr:colOff>
      <xdr:row>22</xdr:row>
      <xdr:rowOff>0</xdr:rowOff>
    </xdr:from>
    <xdr:to>
      <xdr:col>17</xdr:col>
      <xdr:colOff>434340</xdr:colOff>
      <xdr:row>44</xdr:row>
      <xdr:rowOff>137809</xdr:rowOff>
    </xdr:to>
    <xdr:cxnSp macro="">
      <xdr:nvCxnSpPr>
        <xdr:cNvPr id="18" name="直線矢印コネクタ 17">
          <a:extLst>
            <a:ext uri="{FF2B5EF4-FFF2-40B4-BE49-F238E27FC236}">
              <a16:creationId xmlns:a16="http://schemas.microsoft.com/office/drawing/2014/main" id="{085DAD39-71EC-488B-930C-9671BDC4DE9C}"/>
            </a:ext>
          </a:extLst>
        </xdr:cNvPr>
        <xdr:cNvCxnSpPr/>
      </xdr:nvCxnSpPr>
      <xdr:spPr>
        <a:xfrm flipH="1">
          <a:off x="7457872" y="3501957"/>
          <a:ext cx="847766" cy="385863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235085</xdr:colOff>
      <xdr:row>22</xdr:row>
      <xdr:rowOff>15240</xdr:rowOff>
    </xdr:from>
    <xdr:to>
      <xdr:col>3</xdr:col>
      <xdr:colOff>419100</xdr:colOff>
      <xdr:row>45</xdr:row>
      <xdr:rowOff>24319</xdr:rowOff>
    </xdr:to>
    <xdr:cxnSp macro="">
      <xdr:nvCxnSpPr>
        <xdr:cNvPr id="19" name="直線矢印コネクタ 18">
          <a:extLst>
            <a:ext uri="{FF2B5EF4-FFF2-40B4-BE49-F238E27FC236}">
              <a16:creationId xmlns:a16="http://schemas.microsoft.com/office/drawing/2014/main" id="{5DE9193B-CF27-4BD5-85CF-DC2A8488CAC8}"/>
            </a:ext>
          </a:extLst>
        </xdr:cNvPr>
        <xdr:cNvCxnSpPr/>
      </xdr:nvCxnSpPr>
      <xdr:spPr>
        <a:xfrm flipH="1">
          <a:off x="737681" y="3768495"/>
          <a:ext cx="1108142" cy="390014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city.kashiwa.lg.jp/koho/pressrelease/r3houdou/1gatsu/r4011406.html" TargetMode="External"/><Relationship Id="rId1" Type="http://schemas.openxmlformats.org/officeDocument/2006/relationships/hyperlink" Target="https://www.excite.co.jp/news/article/Recall_4244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pref.fukuoka.lg.jp/press-release/syokuchudoku20220119.html" TargetMode="External"/><Relationship Id="rId7" Type="http://schemas.openxmlformats.org/officeDocument/2006/relationships/printerSettings" Target="../printerSettings/printerSettings6.bin"/><Relationship Id="rId2" Type="http://schemas.openxmlformats.org/officeDocument/2006/relationships/hyperlink" Target="https://www.47news.jp/localnews/prefectures/chiba/7319775.html" TargetMode="External"/><Relationship Id="rId1" Type="http://schemas.openxmlformats.org/officeDocument/2006/relationships/hyperlink" Target="https://www.youtube.com/watch?v=7nW8UyxrKuA" TargetMode="External"/><Relationship Id="rId6" Type="http://schemas.openxmlformats.org/officeDocument/2006/relationships/hyperlink" Target="https://www.pref.kumamoto.jp/uploaded/life/122341_225320_misc.pdf" TargetMode="External"/><Relationship Id="rId5" Type="http://schemas.openxmlformats.org/officeDocument/2006/relationships/hyperlink" Target="https://www.daily-tohoku.news/archives/93144" TargetMode="External"/><Relationship Id="rId4" Type="http://schemas.openxmlformats.org/officeDocument/2006/relationships/hyperlink" Target="https://topics.smt.docomo.ne.jp/article/saitama/region/saitama-20220118111114?fm=topic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news.yahoo.co.jp/articles/7f6b74a27d86ba49a15d44dd56742a0875cd7628" TargetMode="External"/><Relationship Id="rId3" Type="http://schemas.openxmlformats.org/officeDocument/2006/relationships/hyperlink" Target="https://www.afpbb.com/articles/-/3385941" TargetMode="External"/><Relationship Id="rId7" Type="http://schemas.openxmlformats.org/officeDocument/2006/relationships/hyperlink" Target="https://www.ssnp.co.jp/news/beverage/2022/01/2022-0117-1800-16.html" TargetMode="External"/><Relationship Id="rId2" Type="http://schemas.openxmlformats.org/officeDocument/2006/relationships/hyperlink" Target="https://www.jetro.go.jp/biznews/2022/01/6c2c79f023948955.html" TargetMode="External"/><Relationship Id="rId1" Type="http://schemas.openxmlformats.org/officeDocument/2006/relationships/hyperlink" Target="https://news.tbs.co.jp/newseye/tbs_newseye4452108.html" TargetMode="External"/><Relationship Id="rId6" Type="http://schemas.openxmlformats.org/officeDocument/2006/relationships/hyperlink" Target="https://www.fnn.jp/articles/-/301241" TargetMode="External"/><Relationship Id="rId11" Type="http://schemas.openxmlformats.org/officeDocument/2006/relationships/printerSettings" Target="../printerSettings/printerSettings7.bin"/><Relationship Id="rId5" Type="http://schemas.openxmlformats.org/officeDocument/2006/relationships/hyperlink" Target="https://www.sankei.com/article/20220118-P7GZ7PFBQFOONOVSUEEDX24IPA/" TargetMode="External"/><Relationship Id="rId10" Type="http://schemas.openxmlformats.org/officeDocument/2006/relationships/hyperlink" Target="https://gogotsu.com/archives/66777" TargetMode="External"/><Relationship Id="rId4" Type="http://schemas.openxmlformats.org/officeDocument/2006/relationships/hyperlink" Target="https://www.nna.jp/news/show/2288800" TargetMode="External"/><Relationship Id="rId9" Type="http://schemas.openxmlformats.org/officeDocument/2006/relationships/hyperlink" Target="https://news.nifty.com/article/world/korea/12329-1420175/"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H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68" t="s">
        <v>311</v>
      </c>
      <c r="B1" s="269"/>
      <c r="C1" s="269"/>
      <c r="D1" s="269"/>
      <c r="E1" s="269"/>
      <c r="F1" s="269"/>
      <c r="G1" s="269"/>
      <c r="H1" s="269"/>
      <c r="I1" s="135"/>
    </row>
    <row r="2" spans="1:10">
      <c r="A2" s="270" t="s">
        <v>122</v>
      </c>
      <c r="B2" s="271"/>
      <c r="C2" s="271"/>
      <c r="D2" s="271"/>
      <c r="E2" s="271"/>
      <c r="F2" s="271"/>
      <c r="G2" s="271"/>
      <c r="H2" s="271"/>
      <c r="I2" s="135"/>
    </row>
    <row r="3" spans="1:10" ht="15.75" customHeight="1">
      <c r="A3" s="631" t="s">
        <v>29</v>
      </c>
      <c r="B3" s="632"/>
      <c r="C3" s="632"/>
      <c r="D3" s="632"/>
      <c r="E3" s="632"/>
      <c r="F3" s="632"/>
      <c r="G3" s="632"/>
      <c r="H3" s="633"/>
      <c r="I3" s="135"/>
    </row>
    <row r="4" spans="1:10">
      <c r="A4" s="270" t="s">
        <v>195</v>
      </c>
      <c r="B4" s="271"/>
      <c r="C4" s="271"/>
      <c r="D4" s="271"/>
      <c r="E4" s="271"/>
      <c r="F4" s="271"/>
      <c r="G4" s="271"/>
      <c r="H4" s="271"/>
      <c r="I4" s="135"/>
    </row>
    <row r="5" spans="1:10">
      <c r="A5" s="270" t="s">
        <v>123</v>
      </c>
      <c r="B5" s="271"/>
      <c r="C5" s="271"/>
      <c r="D5" s="271"/>
      <c r="E5" s="271"/>
      <c r="F5" s="271"/>
      <c r="G5" s="271"/>
      <c r="H5" s="271"/>
      <c r="I5" s="135"/>
    </row>
    <row r="6" spans="1:10">
      <c r="A6" s="272" t="s">
        <v>122</v>
      </c>
      <c r="B6" s="273"/>
      <c r="C6" s="273"/>
      <c r="D6" s="273"/>
      <c r="E6" s="273"/>
      <c r="F6" s="273"/>
      <c r="G6" s="273"/>
      <c r="H6" s="273"/>
      <c r="I6" s="135"/>
    </row>
    <row r="7" spans="1:10">
      <c r="A7" s="272" t="s">
        <v>124</v>
      </c>
      <c r="B7" s="273"/>
      <c r="C7" s="273"/>
      <c r="D7" s="273"/>
      <c r="E7" s="273"/>
      <c r="F7" s="273"/>
      <c r="G7" s="273"/>
      <c r="H7" s="273"/>
      <c r="I7" s="135"/>
    </row>
    <row r="8" spans="1:10">
      <c r="A8" s="274" t="s">
        <v>125</v>
      </c>
      <c r="B8" s="275"/>
      <c r="C8" s="275"/>
      <c r="D8" s="275"/>
      <c r="E8" s="275"/>
      <c r="F8" s="275"/>
      <c r="G8" s="275"/>
      <c r="H8" s="275"/>
      <c r="I8" s="135"/>
    </row>
    <row r="9" spans="1:10" ht="15" customHeight="1">
      <c r="A9" s="403" t="s">
        <v>126</v>
      </c>
      <c r="B9" s="404" t="str">
        <f>+'2　食中毒記事等 '!A2</f>
        <v>菊池市の食肉販売店で食中毒８人 (カンピロバクター)</v>
      </c>
      <c r="C9" s="405"/>
      <c r="D9" s="405"/>
      <c r="E9" s="405"/>
      <c r="F9" s="405"/>
      <c r="G9" s="405"/>
      <c r="H9" s="405"/>
      <c r="I9" s="135"/>
    </row>
    <row r="10" spans="1:10" ht="15" customHeight="1">
      <c r="A10" s="403" t="s">
        <v>127</v>
      </c>
      <c r="B10" s="514" t="str">
        <f>+'2　ノロウイルス関連情報 '!H72</f>
        <v>管理レベル「2」　</v>
      </c>
      <c r="C10" s="514" t="s">
        <v>249</v>
      </c>
      <c r="D10" s="406">
        <f>+'2　ノロウイルス関連情報 '!G73</f>
        <v>6.65</v>
      </c>
      <c r="E10" s="514" t="s">
        <v>250</v>
      </c>
      <c r="F10" s="407">
        <f>+'2　ノロウイルス関連情報 '!I73</f>
        <v>1.9800000000000004</v>
      </c>
      <c r="G10" s="405" t="s">
        <v>138</v>
      </c>
      <c r="H10" s="405"/>
      <c r="I10" s="135"/>
    </row>
    <row r="11" spans="1:10" s="160" customFormat="1" ht="15" customHeight="1">
      <c r="A11" s="408" t="s">
        <v>128</v>
      </c>
      <c r="B11" s="637" t="str">
        <f>+'2 残留農薬　等 '!A2</f>
        <v>ハンター ポテトチップス ハニーバーベキュー風味 一部残留農薬</v>
      </c>
      <c r="C11" s="637"/>
      <c r="D11" s="637"/>
      <c r="E11" s="637"/>
      <c r="F11" s="637"/>
      <c r="G11" s="637"/>
      <c r="H11" s="409"/>
      <c r="I11" s="159"/>
      <c r="J11" s="160" t="s">
        <v>129</v>
      </c>
    </row>
    <row r="12" spans="1:10" ht="15" customHeight="1">
      <c r="A12" s="403" t="s">
        <v>130</v>
      </c>
      <c r="B12" s="404" t="str">
        <f>+'2　食品表示'!A2</f>
        <v>日本地理的表示協議会が発足　官民でGI普及へ、加工食品の拡大も期待</v>
      </c>
      <c r="C12" s="405"/>
      <c r="D12" s="405"/>
      <c r="E12" s="405"/>
      <c r="F12" s="405"/>
      <c r="G12" s="405"/>
      <c r="H12" s="405"/>
      <c r="I12" s="135"/>
    </row>
    <row r="13" spans="1:10" ht="15" customHeight="1">
      <c r="A13" s="403" t="s">
        <v>131</v>
      </c>
      <c r="B13" s="410" t="str">
        <f>+'2　海外情報'!B6</f>
        <v>ｱﾙｾﾞﾝﾁﾝ</v>
      </c>
      <c r="C13" s="405" t="str">
        <f>+'2　海外情報'!A5</f>
        <v xml:space="preserve">一部の牛肉部位の輸出禁止・制限措置、2023年末まで継続(アルゼンチン) </v>
      </c>
      <c r="D13" s="405"/>
      <c r="E13" s="405"/>
      <c r="F13" s="405"/>
      <c r="G13" s="405"/>
      <c r="H13" s="405"/>
      <c r="I13" s="135"/>
    </row>
    <row r="14" spans="1:10" ht="15" customHeight="1">
      <c r="A14" s="410" t="s">
        <v>132</v>
      </c>
      <c r="B14" s="411" t="str">
        <f>+'2　海外情報'!B3</f>
        <v>米国</v>
      </c>
      <c r="C14" s="634" t="str">
        <f>+'2　海外情報'!A2</f>
        <v>米スターバックス 従業員へのコロナワクチン義務化方針を撤回</v>
      </c>
      <c r="D14" s="634"/>
      <c r="E14" s="634"/>
      <c r="F14" s="634"/>
      <c r="G14" s="634"/>
      <c r="H14" s="635"/>
      <c r="I14" s="135"/>
    </row>
    <row r="15" spans="1:10" ht="15" customHeight="1">
      <c r="A15" s="403" t="s">
        <v>133</v>
      </c>
      <c r="B15" s="404" t="str">
        <f>+'2　感染症統計'!A20</f>
        <v>※2022年 第2週（1/10～1/16） 現在</v>
      </c>
      <c r="C15" s="405"/>
      <c r="D15" s="404" t="s">
        <v>175</v>
      </c>
      <c r="E15" s="405"/>
      <c r="F15" s="405"/>
      <c r="G15" s="405"/>
      <c r="H15" s="405"/>
      <c r="I15" s="135"/>
    </row>
    <row r="16" spans="1:10" ht="15" customHeight="1">
      <c r="A16" s="403" t="s">
        <v>134</v>
      </c>
      <c r="B16" s="636" t="str">
        <f>+'1　感染症情報'!B2</f>
        <v>2022年第1週（1月3日〜 1月9日）</v>
      </c>
      <c r="C16" s="636"/>
      <c r="D16" s="636"/>
      <c r="E16" s="636"/>
      <c r="F16" s="636"/>
      <c r="G16" s="636"/>
      <c r="H16" s="405"/>
      <c r="I16" s="135"/>
    </row>
    <row r="17" spans="1:14" ht="15" customHeight="1">
      <c r="A17" s="403" t="s">
        <v>258</v>
      </c>
      <c r="B17" s="415" t="str">
        <f>+'2  衛生訓話'!A2</f>
        <v>今週のお題　(天井、壁、ドア、窓、網戸の破損は速やかに修理しましょう)</v>
      </c>
      <c r="C17" s="405"/>
      <c r="D17" s="405"/>
      <c r="E17" s="405"/>
      <c r="F17" s="412"/>
      <c r="G17" s="405"/>
      <c r="H17" s="405"/>
      <c r="I17" s="135"/>
    </row>
    <row r="18" spans="1:14" ht="15" customHeight="1">
      <c r="A18" s="403" t="s">
        <v>139</v>
      </c>
      <c r="B18" s="405" t="str">
        <f>+'2　新型コロナウイルス情報'!C4</f>
        <v>今週の新型コロナ 新規感染者数　世界で２,200万人(対前週の増加に対して更に200万人増加)　</v>
      </c>
      <c r="C18" s="405"/>
      <c r="D18" s="405"/>
      <c r="E18" s="405"/>
      <c r="F18" s="405" t="s">
        <v>21</v>
      </c>
      <c r="G18" s="405"/>
      <c r="H18" s="405"/>
      <c r="I18" s="135"/>
    </row>
    <row r="19" spans="1:14" s="199" customFormat="1" ht="15" customHeight="1">
      <c r="A19" s="403" t="s">
        <v>199</v>
      </c>
      <c r="B19" s="405" t="str">
        <f>+スポンサー広告!C2</f>
        <v>新型コロナウイルスの感染予防には、75%アルコールが最も効果的　</v>
      </c>
      <c r="C19" s="405"/>
      <c r="D19" s="405"/>
      <c r="E19" s="405"/>
      <c r="F19" s="405"/>
      <c r="G19" s="405"/>
      <c r="H19" s="405"/>
      <c r="I19" s="135"/>
    </row>
    <row r="20" spans="1:14">
      <c r="A20" s="274" t="s">
        <v>125</v>
      </c>
      <c r="B20" s="275"/>
      <c r="C20" s="275"/>
      <c r="D20" s="275"/>
      <c r="E20" s="275"/>
      <c r="F20" s="275"/>
      <c r="G20" s="275"/>
      <c r="H20" s="275"/>
      <c r="I20" s="135"/>
    </row>
    <row r="21" spans="1:14">
      <c r="A21" s="272" t="s">
        <v>21</v>
      </c>
      <c r="B21" s="273"/>
      <c r="C21" s="273"/>
      <c r="D21" s="273"/>
      <c r="E21" s="273"/>
      <c r="F21" s="273"/>
      <c r="G21" s="273"/>
      <c r="H21" s="273"/>
      <c r="I21" s="135"/>
    </row>
    <row r="22" spans="1:14">
      <c r="A22" s="136" t="s">
        <v>135</v>
      </c>
      <c r="I22" s="135"/>
    </row>
    <row r="23" spans="1:14">
      <c r="A23" s="135"/>
      <c r="I23" s="135"/>
    </row>
    <row r="24" spans="1:14">
      <c r="A24" s="135"/>
      <c r="I24" s="135"/>
    </row>
    <row r="25" spans="1:14">
      <c r="A25" s="135"/>
      <c r="I25" s="135"/>
      <c r="N25" t="s">
        <v>175</v>
      </c>
    </row>
    <row r="26" spans="1:14">
      <c r="A26" s="135"/>
      <c r="I26" s="135"/>
    </row>
    <row r="27" spans="1:14">
      <c r="A27" s="135"/>
      <c r="I27" s="135"/>
    </row>
    <row r="28" spans="1:14">
      <c r="A28" s="135"/>
      <c r="I28" s="135"/>
    </row>
    <row r="29" spans="1:14">
      <c r="A29" s="135"/>
      <c r="I29" s="135"/>
    </row>
    <row r="30" spans="1:14">
      <c r="A30" s="135"/>
      <c r="I30" s="135"/>
    </row>
    <row r="31" spans="1:14">
      <c r="A31" s="135"/>
      <c r="I31" s="135"/>
    </row>
    <row r="32" spans="1:14">
      <c r="A32" s="135"/>
      <c r="I32" s="135"/>
    </row>
    <row r="33" spans="1:9" ht="13.8" thickBot="1">
      <c r="A33" s="137"/>
      <c r="B33" s="138"/>
      <c r="C33" s="138"/>
      <c r="D33" s="138"/>
      <c r="E33" s="138"/>
      <c r="F33" s="138"/>
      <c r="G33" s="138"/>
      <c r="H33" s="138"/>
      <c r="I33" s="135"/>
    </row>
    <row r="34" spans="1:9" ht="13.8" thickTop="1"/>
    <row r="37" spans="1:9" ht="24.6">
      <c r="A37" s="174" t="s">
        <v>160</v>
      </c>
    </row>
    <row r="38" spans="1:9" ht="40.5" customHeight="1">
      <c r="A38" s="638" t="s">
        <v>161</v>
      </c>
      <c r="B38" s="638"/>
      <c r="C38" s="638"/>
      <c r="D38" s="638"/>
      <c r="E38" s="638"/>
      <c r="F38" s="638"/>
      <c r="G38" s="638"/>
    </row>
    <row r="39" spans="1:9" ht="30.75" customHeight="1">
      <c r="A39" s="630" t="s">
        <v>162</v>
      </c>
      <c r="B39" s="630"/>
      <c r="C39" s="630"/>
      <c r="D39" s="630"/>
      <c r="E39" s="630"/>
      <c r="F39" s="630"/>
      <c r="G39" s="630"/>
    </row>
    <row r="40" spans="1:9" ht="15">
      <c r="A40" s="175"/>
    </row>
    <row r="41" spans="1:9" ht="69.75" customHeight="1">
      <c r="A41" s="625" t="s">
        <v>170</v>
      </c>
      <c r="B41" s="625"/>
      <c r="C41" s="625"/>
      <c r="D41" s="625"/>
      <c r="E41" s="625"/>
      <c r="F41" s="625"/>
      <c r="G41" s="625"/>
    </row>
    <row r="42" spans="1:9" ht="35.25" customHeight="1">
      <c r="A42" s="630" t="s">
        <v>163</v>
      </c>
      <c r="B42" s="630"/>
      <c r="C42" s="630"/>
      <c r="D42" s="630"/>
      <c r="E42" s="630"/>
      <c r="F42" s="630"/>
      <c r="G42" s="630"/>
    </row>
    <row r="43" spans="1:9" ht="59.25" customHeight="1">
      <c r="A43" s="625" t="s">
        <v>164</v>
      </c>
      <c r="B43" s="625"/>
      <c r="C43" s="625"/>
      <c r="D43" s="625"/>
      <c r="E43" s="625"/>
      <c r="F43" s="625"/>
      <c r="G43" s="625"/>
    </row>
    <row r="44" spans="1:9" ht="15">
      <c r="A44" s="176"/>
    </row>
    <row r="45" spans="1:9" ht="27.75" customHeight="1">
      <c r="A45" s="627" t="s">
        <v>165</v>
      </c>
      <c r="B45" s="627"/>
      <c r="C45" s="627"/>
      <c r="D45" s="627"/>
      <c r="E45" s="627"/>
      <c r="F45" s="627"/>
      <c r="G45" s="627"/>
    </row>
    <row r="46" spans="1:9" ht="53.25" customHeight="1">
      <c r="A46" s="626" t="s">
        <v>171</v>
      </c>
      <c r="B46" s="625"/>
      <c r="C46" s="625"/>
      <c r="D46" s="625"/>
      <c r="E46" s="625"/>
      <c r="F46" s="625"/>
      <c r="G46" s="625"/>
    </row>
    <row r="47" spans="1:9" ht="15">
      <c r="A47" s="176"/>
    </row>
    <row r="48" spans="1:9" ht="32.25" customHeight="1">
      <c r="A48" s="627" t="s">
        <v>166</v>
      </c>
      <c r="B48" s="627"/>
      <c r="C48" s="627"/>
      <c r="D48" s="627"/>
      <c r="E48" s="627"/>
      <c r="F48" s="627"/>
      <c r="G48" s="627"/>
    </row>
    <row r="49" spans="1:7" ht="15">
      <c r="A49" s="175"/>
    </row>
    <row r="50" spans="1:7" ht="87" customHeight="1">
      <c r="A50" s="626" t="s">
        <v>172</v>
      </c>
      <c r="B50" s="625"/>
      <c r="C50" s="625"/>
      <c r="D50" s="625"/>
      <c r="E50" s="625"/>
      <c r="F50" s="625"/>
      <c r="G50" s="625"/>
    </row>
    <row r="51" spans="1:7" ht="15">
      <c r="A51" s="176"/>
    </row>
    <row r="52" spans="1:7" ht="32.25" customHeight="1">
      <c r="A52" s="627" t="s">
        <v>167</v>
      </c>
      <c r="B52" s="627"/>
      <c r="C52" s="627"/>
      <c r="D52" s="627"/>
      <c r="E52" s="627"/>
      <c r="F52" s="627"/>
      <c r="G52" s="627"/>
    </row>
    <row r="53" spans="1:7" ht="29.25" customHeight="1">
      <c r="A53" s="625" t="s">
        <v>168</v>
      </c>
      <c r="B53" s="625"/>
      <c r="C53" s="625"/>
      <c r="D53" s="625"/>
      <c r="E53" s="625"/>
      <c r="F53" s="625"/>
      <c r="G53" s="625"/>
    </row>
    <row r="54" spans="1:7" ht="15">
      <c r="A54" s="176"/>
    </row>
    <row r="55" spans="1:7" s="160" customFormat="1" ht="110.25" customHeight="1">
      <c r="A55" s="628" t="s">
        <v>173</v>
      </c>
      <c r="B55" s="629"/>
      <c r="C55" s="629"/>
      <c r="D55" s="629"/>
      <c r="E55" s="629"/>
      <c r="F55" s="629"/>
      <c r="G55" s="629"/>
    </row>
    <row r="56" spans="1:7" ht="34.5" customHeight="1">
      <c r="A56" s="630" t="s">
        <v>169</v>
      </c>
      <c r="B56" s="630"/>
      <c r="C56" s="630"/>
      <c r="D56" s="630"/>
      <c r="E56" s="630"/>
      <c r="F56" s="630"/>
      <c r="G56" s="630"/>
    </row>
    <row r="57" spans="1:7" ht="114" customHeight="1">
      <c r="A57" s="626" t="s">
        <v>174</v>
      </c>
      <c r="B57" s="625"/>
      <c r="C57" s="625"/>
      <c r="D57" s="625"/>
      <c r="E57" s="625"/>
      <c r="F57" s="625"/>
      <c r="G57" s="625"/>
    </row>
    <row r="58" spans="1:7" ht="109.5" customHeight="1">
      <c r="A58" s="625"/>
      <c r="B58" s="625"/>
      <c r="C58" s="625"/>
      <c r="D58" s="625"/>
      <c r="E58" s="625"/>
      <c r="F58" s="625"/>
      <c r="G58" s="625"/>
    </row>
    <row r="59" spans="1:7" ht="15">
      <c r="A59" s="176"/>
    </row>
    <row r="60" spans="1:7" s="173" customFormat="1" ht="57.75" customHeight="1">
      <c r="A60" s="625"/>
      <c r="B60" s="625"/>
      <c r="C60" s="625"/>
      <c r="D60" s="625"/>
      <c r="E60" s="625"/>
      <c r="F60" s="625"/>
      <c r="G60" s="625"/>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8"/>
  <sheetViews>
    <sheetView view="pageBreakPreview" zoomScale="102" zoomScaleNormal="100" zoomScaleSheetLayoutView="102" workbookViewId="0">
      <selection activeCell="G2" sqref="G2"/>
    </sheetView>
  </sheetViews>
  <sheetFormatPr defaultColWidth="9" defaultRowHeight="13.2"/>
  <cols>
    <col min="1" max="1" width="21.33203125" style="51" customWidth="1"/>
    <col min="2" max="2" width="19.6640625" style="51" customWidth="1"/>
    <col min="3" max="3" width="80.21875" style="244" customWidth="1"/>
    <col min="4" max="4" width="14.44140625" style="52" customWidth="1"/>
    <col min="5" max="5" width="13.6640625" style="52" customWidth="1"/>
    <col min="6" max="6" width="13.88671875" style="46" customWidth="1"/>
    <col min="7" max="7" width="58.6640625" style="46" customWidth="1"/>
    <col min="8" max="10" width="9" style="46"/>
    <col min="11" max="11" width="14.109375" style="46" customWidth="1"/>
    <col min="12" max="16384" width="9" style="46"/>
  </cols>
  <sheetData>
    <row r="1" spans="1:5" ht="44.25" customHeight="1">
      <c r="A1" s="251" t="s">
        <v>357</v>
      </c>
      <c r="B1" s="383" t="s">
        <v>240</v>
      </c>
      <c r="C1" s="318" t="s">
        <v>468</v>
      </c>
      <c r="D1" s="252" t="s">
        <v>25</v>
      </c>
      <c r="E1" s="253" t="s">
        <v>26</v>
      </c>
    </row>
    <row r="2" spans="1:5" s="195" customFormat="1" ht="22.95" customHeight="1">
      <c r="A2" s="371" t="s">
        <v>259</v>
      </c>
      <c r="B2" s="390" t="s">
        <v>358</v>
      </c>
      <c r="C2" s="886" t="s">
        <v>403</v>
      </c>
      <c r="D2" s="369">
        <v>44582</v>
      </c>
      <c r="E2" s="370">
        <v>44582</v>
      </c>
    </row>
    <row r="3" spans="1:5" s="195" customFormat="1" ht="22.95" customHeight="1">
      <c r="A3" s="371" t="s">
        <v>259</v>
      </c>
      <c r="B3" s="390" t="s">
        <v>359</v>
      </c>
      <c r="C3" s="886" t="s">
        <v>404</v>
      </c>
      <c r="D3" s="369">
        <v>44582</v>
      </c>
      <c r="E3" s="370">
        <v>44582</v>
      </c>
    </row>
    <row r="4" spans="1:5" s="195" customFormat="1" ht="22.95" customHeight="1">
      <c r="A4" s="371" t="s">
        <v>259</v>
      </c>
      <c r="B4" s="390" t="s">
        <v>360</v>
      </c>
      <c r="C4" s="887" t="s">
        <v>405</v>
      </c>
      <c r="D4" s="369">
        <v>44581</v>
      </c>
      <c r="E4" s="370">
        <v>44582</v>
      </c>
    </row>
    <row r="5" spans="1:5" s="195" customFormat="1" ht="22.95" customHeight="1">
      <c r="A5" s="371" t="s">
        <v>267</v>
      </c>
      <c r="B5" s="390" t="s">
        <v>361</v>
      </c>
      <c r="C5" s="372" t="s">
        <v>406</v>
      </c>
      <c r="D5" s="369">
        <v>44568</v>
      </c>
      <c r="E5" s="370">
        <v>44582</v>
      </c>
    </row>
    <row r="6" spans="1:5" s="195" customFormat="1" ht="22.95" customHeight="1">
      <c r="A6" s="371" t="s">
        <v>267</v>
      </c>
      <c r="B6" s="390" t="s">
        <v>362</v>
      </c>
      <c r="C6" s="596" t="s">
        <v>407</v>
      </c>
      <c r="D6" s="369">
        <v>44568</v>
      </c>
      <c r="E6" s="370">
        <v>44582</v>
      </c>
    </row>
    <row r="7" spans="1:5" s="195" customFormat="1" ht="22.95" customHeight="1">
      <c r="A7" s="371" t="s">
        <v>297</v>
      </c>
      <c r="B7" s="390" t="s">
        <v>363</v>
      </c>
      <c r="C7" s="887" t="s">
        <v>408</v>
      </c>
      <c r="D7" s="369">
        <v>44568</v>
      </c>
      <c r="E7" s="370">
        <v>44582</v>
      </c>
    </row>
    <row r="8" spans="1:5" s="195" customFormat="1" ht="22.95" customHeight="1">
      <c r="A8" s="371" t="s">
        <v>259</v>
      </c>
      <c r="B8" s="390" t="s">
        <v>364</v>
      </c>
      <c r="C8" s="889" t="s">
        <v>409</v>
      </c>
      <c r="D8" s="369">
        <v>44568</v>
      </c>
      <c r="E8" s="370">
        <v>44582</v>
      </c>
    </row>
    <row r="9" spans="1:5" s="195" customFormat="1" ht="22.95" customHeight="1">
      <c r="A9" s="371" t="s">
        <v>260</v>
      </c>
      <c r="B9" s="390" t="s">
        <v>365</v>
      </c>
      <c r="C9" s="889" t="s">
        <v>410</v>
      </c>
      <c r="D9" s="369">
        <v>44581</v>
      </c>
      <c r="E9" s="370">
        <v>44582</v>
      </c>
    </row>
    <row r="10" spans="1:5" s="195" customFormat="1" ht="22.95" customHeight="1">
      <c r="A10" s="371" t="s">
        <v>259</v>
      </c>
      <c r="B10" s="390" t="s">
        <v>366</v>
      </c>
      <c r="C10" s="886" t="s">
        <v>411</v>
      </c>
      <c r="D10" s="369">
        <v>44581</v>
      </c>
      <c r="E10" s="370">
        <v>44582</v>
      </c>
    </row>
    <row r="11" spans="1:5" s="195" customFormat="1" ht="22.95" customHeight="1">
      <c r="A11" s="371" t="s">
        <v>266</v>
      </c>
      <c r="B11" s="390" t="s">
        <v>367</v>
      </c>
      <c r="C11" s="886" t="s">
        <v>412</v>
      </c>
      <c r="D11" s="369">
        <v>44581</v>
      </c>
      <c r="E11" s="370">
        <v>44581</v>
      </c>
    </row>
    <row r="12" spans="1:5" s="195" customFormat="1" ht="22.95" customHeight="1">
      <c r="A12" s="371" t="s">
        <v>259</v>
      </c>
      <c r="B12" s="390" t="s">
        <v>368</v>
      </c>
      <c r="C12" s="886" t="s">
        <v>413</v>
      </c>
      <c r="D12" s="369">
        <v>44581</v>
      </c>
      <c r="E12" s="370">
        <v>44581</v>
      </c>
    </row>
    <row r="13" spans="1:5" s="195" customFormat="1" ht="22.95" customHeight="1">
      <c r="A13" s="371" t="s">
        <v>297</v>
      </c>
      <c r="B13" s="390" t="s">
        <v>369</v>
      </c>
      <c r="C13" s="596" t="s">
        <v>414</v>
      </c>
      <c r="D13" s="369">
        <v>44580</v>
      </c>
      <c r="E13" s="370">
        <v>44581</v>
      </c>
    </row>
    <row r="14" spans="1:5" s="195" customFormat="1" ht="22.95" customHeight="1">
      <c r="A14" s="371" t="s">
        <v>259</v>
      </c>
      <c r="B14" s="390" t="s">
        <v>370</v>
      </c>
      <c r="C14" s="596" t="s">
        <v>415</v>
      </c>
      <c r="D14" s="369">
        <v>44581</v>
      </c>
      <c r="E14" s="370">
        <v>44581</v>
      </c>
    </row>
    <row r="15" spans="1:5" s="195" customFormat="1" ht="22.95" customHeight="1">
      <c r="A15" s="371" t="s">
        <v>260</v>
      </c>
      <c r="B15" s="390" t="s">
        <v>371</v>
      </c>
      <c r="C15" s="886" t="s">
        <v>416</v>
      </c>
      <c r="D15" s="369">
        <v>44581</v>
      </c>
      <c r="E15" s="370">
        <v>44581</v>
      </c>
    </row>
    <row r="16" spans="1:5" s="195" customFormat="1" ht="22.95" customHeight="1">
      <c r="A16" s="371" t="s">
        <v>259</v>
      </c>
      <c r="B16" s="390" t="s">
        <v>372</v>
      </c>
      <c r="C16" s="886" t="s">
        <v>417</v>
      </c>
      <c r="D16" s="369">
        <v>44580</v>
      </c>
      <c r="E16" s="370">
        <v>44581</v>
      </c>
    </row>
    <row r="17" spans="1:5" s="195" customFormat="1" ht="22.95" customHeight="1">
      <c r="A17" s="371" t="s">
        <v>259</v>
      </c>
      <c r="B17" s="390" t="s">
        <v>373</v>
      </c>
      <c r="C17" s="889" t="s">
        <v>374</v>
      </c>
      <c r="D17" s="369">
        <v>44580</v>
      </c>
      <c r="E17" s="370">
        <v>44580</v>
      </c>
    </row>
    <row r="18" spans="1:5" s="195" customFormat="1" ht="22.95" customHeight="1">
      <c r="A18" s="371" t="s">
        <v>260</v>
      </c>
      <c r="B18" s="390" t="s">
        <v>375</v>
      </c>
      <c r="C18" s="888" t="s">
        <v>376</v>
      </c>
      <c r="D18" s="369">
        <v>44579</v>
      </c>
      <c r="E18" s="370">
        <v>44580</v>
      </c>
    </row>
    <row r="19" spans="1:5" s="195" customFormat="1" ht="22.95" customHeight="1">
      <c r="A19" s="371" t="s">
        <v>259</v>
      </c>
      <c r="B19" s="390" t="s">
        <v>377</v>
      </c>
      <c r="C19" s="887" t="s">
        <v>378</v>
      </c>
      <c r="D19" s="369">
        <v>44579</v>
      </c>
      <c r="E19" s="370">
        <v>44580</v>
      </c>
    </row>
    <row r="20" spans="1:5" s="195" customFormat="1" ht="22.95" customHeight="1">
      <c r="A20" s="371" t="s">
        <v>259</v>
      </c>
      <c r="B20" s="390" t="s">
        <v>379</v>
      </c>
      <c r="C20" s="887" t="s">
        <v>380</v>
      </c>
      <c r="D20" s="369">
        <v>44579</v>
      </c>
      <c r="E20" s="370">
        <v>44579</v>
      </c>
    </row>
    <row r="21" spans="1:5" s="195" customFormat="1" ht="22.95" customHeight="1">
      <c r="A21" s="371" t="s">
        <v>259</v>
      </c>
      <c r="B21" s="390" t="s">
        <v>381</v>
      </c>
      <c r="C21" s="886" t="s">
        <v>382</v>
      </c>
      <c r="D21" s="369">
        <v>44579</v>
      </c>
      <c r="E21" s="370">
        <v>44579</v>
      </c>
    </row>
    <row r="22" spans="1:5" s="195" customFormat="1" ht="22.95" customHeight="1">
      <c r="A22" s="371" t="s">
        <v>259</v>
      </c>
      <c r="B22" s="390" t="s">
        <v>383</v>
      </c>
      <c r="C22" s="596" t="s">
        <v>384</v>
      </c>
      <c r="D22" s="369">
        <v>44579</v>
      </c>
      <c r="E22" s="370">
        <v>44579</v>
      </c>
    </row>
    <row r="23" spans="1:5" s="195" customFormat="1" ht="22.95" customHeight="1">
      <c r="A23" s="371" t="s">
        <v>259</v>
      </c>
      <c r="B23" s="390" t="s">
        <v>385</v>
      </c>
      <c r="C23" s="889" t="s">
        <v>386</v>
      </c>
      <c r="D23" s="369">
        <v>44578</v>
      </c>
      <c r="E23" s="370">
        <v>44579</v>
      </c>
    </row>
    <row r="24" spans="1:5" s="195" customFormat="1" ht="22.95" customHeight="1">
      <c r="A24" s="371" t="s">
        <v>266</v>
      </c>
      <c r="B24" s="390" t="s">
        <v>387</v>
      </c>
      <c r="C24" s="886" t="s">
        <v>388</v>
      </c>
      <c r="D24" s="369">
        <v>44578</v>
      </c>
      <c r="E24" s="370">
        <v>44579</v>
      </c>
    </row>
    <row r="25" spans="1:5" s="195" customFormat="1" ht="22.95" customHeight="1">
      <c r="A25" s="371" t="s">
        <v>259</v>
      </c>
      <c r="B25" s="390" t="s">
        <v>360</v>
      </c>
      <c r="C25" s="887" t="s">
        <v>389</v>
      </c>
      <c r="D25" s="369">
        <v>44578</v>
      </c>
      <c r="E25" s="370">
        <v>44579</v>
      </c>
    </row>
    <row r="26" spans="1:5" s="195" customFormat="1" ht="22.95" customHeight="1">
      <c r="A26" s="371" t="s">
        <v>260</v>
      </c>
      <c r="B26" s="390" t="s">
        <v>379</v>
      </c>
      <c r="C26" s="887" t="s">
        <v>390</v>
      </c>
      <c r="D26" s="369">
        <v>44578</v>
      </c>
      <c r="E26" s="370">
        <v>44579</v>
      </c>
    </row>
    <row r="27" spans="1:5" s="195" customFormat="1" ht="22.95" customHeight="1">
      <c r="A27" s="371" t="s">
        <v>259</v>
      </c>
      <c r="B27" s="390" t="s">
        <v>391</v>
      </c>
      <c r="C27" s="886" t="s">
        <v>392</v>
      </c>
      <c r="D27" s="369">
        <v>44578</v>
      </c>
      <c r="E27" s="370">
        <v>44579</v>
      </c>
    </row>
    <row r="28" spans="1:5" s="195" customFormat="1" ht="22.95" customHeight="1">
      <c r="A28" s="371" t="s">
        <v>259</v>
      </c>
      <c r="B28" s="390" t="s">
        <v>393</v>
      </c>
      <c r="C28" s="888" t="s">
        <v>394</v>
      </c>
      <c r="D28" s="369">
        <v>44578</v>
      </c>
      <c r="E28" s="370">
        <v>44578</v>
      </c>
    </row>
    <row r="29" spans="1:5" s="195" customFormat="1" ht="22.95" customHeight="1">
      <c r="A29" s="371" t="s">
        <v>259</v>
      </c>
      <c r="B29" s="390" t="s">
        <v>395</v>
      </c>
      <c r="C29" s="372" t="s">
        <v>396</v>
      </c>
      <c r="D29" s="369">
        <v>44578</v>
      </c>
      <c r="E29" s="370">
        <v>44578</v>
      </c>
    </row>
    <row r="30" spans="1:5" s="195" customFormat="1" ht="22.95" customHeight="1">
      <c r="A30" s="371" t="s">
        <v>259</v>
      </c>
      <c r="B30" s="390" t="s">
        <v>397</v>
      </c>
      <c r="C30" s="886" t="s">
        <v>398</v>
      </c>
      <c r="D30" s="369">
        <v>44575</v>
      </c>
      <c r="E30" s="370">
        <v>44578</v>
      </c>
    </row>
    <row r="31" spans="1:5" s="195" customFormat="1" ht="22.95" customHeight="1">
      <c r="A31" s="371" t="s">
        <v>266</v>
      </c>
      <c r="B31" s="390" t="s">
        <v>399</v>
      </c>
      <c r="C31" s="888" t="s">
        <v>400</v>
      </c>
      <c r="D31" s="369">
        <v>44575</v>
      </c>
      <c r="E31" s="370">
        <v>44578</v>
      </c>
    </row>
    <row r="32" spans="1:5" s="195" customFormat="1" ht="22.95" customHeight="1">
      <c r="A32" s="371" t="s">
        <v>266</v>
      </c>
      <c r="B32" s="390" t="s">
        <v>401</v>
      </c>
      <c r="C32" s="886" t="s">
        <v>402</v>
      </c>
      <c r="D32" s="369">
        <v>44575</v>
      </c>
      <c r="E32" s="370">
        <v>44578</v>
      </c>
    </row>
    <row r="33" spans="1:11" s="195" customFormat="1" ht="22.95" customHeight="1">
      <c r="A33" s="371"/>
      <c r="B33" s="390"/>
      <c r="C33" s="372"/>
      <c r="D33" s="369"/>
      <c r="E33" s="370"/>
    </row>
    <row r="34" spans="1:11" s="195" customFormat="1" ht="22.95" hidden="1" customHeight="1">
      <c r="A34" s="371" t="s">
        <v>259</v>
      </c>
      <c r="B34" s="368" t="s">
        <v>261</v>
      </c>
      <c r="C34" s="372" t="s">
        <v>262</v>
      </c>
      <c r="D34" s="369">
        <v>44550</v>
      </c>
      <c r="E34" s="370">
        <v>44550</v>
      </c>
    </row>
    <row r="35" spans="1:11" s="195" customFormat="1" ht="22.95" hidden="1" customHeight="1">
      <c r="A35" s="371" t="s">
        <v>260</v>
      </c>
      <c r="B35" s="368" t="s">
        <v>263</v>
      </c>
      <c r="C35" s="372" t="s">
        <v>264</v>
      </c>
      <c r="D35" s="369">
        <v>44550</v>
      </c>
      <c r="E35" s="370">
        <v>44550</v>
      </c>
    </row>
    <row r="36" spans="1:11" s="195" customFormat="1" ht="22.95" hidden="1" customHeight="1">
      <c r="A36" s="371"/>
      <c r="B36" s="368"/>
      <c r="C36" s="372"/>
      <c r="D36" s="369"/>
      <c r="E36" s="370"/>
    </row>
    <row r="37" spans="1:11" s="195" customFormat="1" ht="22.95" hidden="1" customHeight="1">
      <c r="A37" s="371"/>
      <c r="B37" s="368"/>
      <c r="C37" s="372"/>
      <c r="D37" s="369"/>
      <c r="E37" s="370"/>
    </row>
    <row r="38" spans="1:11" s="195" customFormat="1" ht="22.95" hidden="1" customHeight="1">
      <c r="A38" s="371"/>
      <c r="B38" s="368"/>
      <c r="C38" s="372"/>
      <c r="D38" s="369"/>
      <c r="E38" s="370"/>
    </row>
    <row r="39" spans="1:11" s="195" customFormat="1" ht="22.95" hidden="1" customHeight="1">
      <c r="A39" s="371"/>
      <c r="B39" s="368"/>
      <c r="C39" s="372"/>
      <c r="D39" s="369"/>
      <c r="E39" s="370"/>
    </row>
    <row r="40" spans="1:11" s="195" customFormat="1" ht="22.95" hidden="1" customHeight="1">
      <c r="A40" s="371"/>
      <c r="B40" s="368"/>
      <c r="C40" s="372"/>
      <c r="D40" s="369"/>
      <c r="E40" s="370"/>
    </row>
    <row r="41" spans="1:11" s="195" customFormat="1" ht="22.95" hidden="1" customHeight="1">
      <c r="A41" s="371"/>
      <c r="B41" s="368"/>
      <c r="C41" s="372"/>
      <c r="D41" s="369"/>
      <c r="E41" s="370"/>
    </row>
    <row r="42" spans="1:11" s="195" customFormat="1" ht="22.2" customHeight="1" thickBot="1">
      <c r="A42" s="333"/>
      <c r="B42" s="334"/>
      <c r="C42" s="334"/>
      <c r="D42" s="328"/>
      <c r="E42" s="329"/>
    </row>
    <row r="43" spans="1:11" s="195" customFormat="1" ht="22.2" customHeight="1">
      <c r="A43" s="330"/>
      <c r="B43" s="331"/>
      <c r="C43" s="332"/>
      <c r="D43" s="331"/>
      <c r="E43" s="331"/>
    </row>
    <row r="44" spans="1:11" s="195" customFormat="1" ht="18" customHeight="1">
      <c r="A44" s="322"/>
      <c r="B44" s="323"/>
      <c r="C44" s="242" t="s">
        <v>236</v>
      </c>
      <c r="D44" s="324"/>
      <c r="E44" s="324"/>
    </row>
    <row r="45" spans="1:11" ht="18.75" customHeight="1">
      <c r="A45" s="46"/>
      <c r="B45" s="46"/>
      <c r="C45" s="46"/>
      <c r="D45" s="46"/>
      <c r="E45" s="46"/>
    </row>
    <row r="46" spans="1:11" ht="9" customHeight="1">
      <c r="A46" s="47"/>
      <c r="B46" s="48"/>
      <c r="C46" s="243"/>
      <c r="D46" s="49"/>
      <c r="E46" s="49"/>
    </row>
    <row r="47" spans="1:11" s="50" customFormat="1" ht="20.25" customHeight="1">
      <c r="A47" s="197" t="s">
        <v>176</v>
      </c>
      <c r="B47" s="197"/>
      <c r="C47" s="197"/>
      <c r="D47" s="63"/>
      <c r="E47" s="63"/>
    </row>
    <row r="48" spans="1:11" s="50" customFormat="1" ht="20.25" customHeight="1">
      <c r="A48" s="847" t="s">
        <v>27</v>
      </c>
      <c r="B48" s="847"/>
      <c r="C48" s="847"/>
      <c r="D48" s="64"/>
      <c r="E48" s="64"/>
      <c r="J48" s="196"/>
      <c r="K48" s="196"/>
    </row>
  </sheetData>
  <mergeCells count="1">
    <mergeCell ref="A48:C48"/>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5"/>
  <sheetViews>
    <sheetView topLeftCell="A12" zoomScale="91" zoomScaleNormal="91" zoomScaleSheetLayoutView="100" workbookViewId="0">
      <selection activeCell="A5" sqref="A5:N5"/>
    </sheetView>
  </sheetViews>
  <sheetFormatPr defaultColWidth="9" defaultRowHeight="16.8" customHeight="1"/>
  <cols>
    <col min="1" max="13" width="9" style="1"/>
    <col min="14" max="14" width="108.6640625" style="1" customWidth="1"/>
    <col min="15" max="15" width="26.88671875" style="14" customWidth="1"/>
    <col min="16" max="16384" width="9" style="1"/>
  </cols>
  <sheetData>
    <row r="1" spans="1:16" ht="43.8" customHeight="1" thickBot="1">
      <c r="A1" s="851" t="s">
        <v>418</v>
      </c>
      <c r="B1" s="852"/>
      <c r="C1" s="852"/>
      <c r="D1" s="852"/>
      <c r="E1" s="852"/>
      <c r="F1" s="852"/>
      <c r="G1" s="852"/>
      <c r="H1" s="852"/>
      <c r="I1" s="852"/>
      <c r="J1" s="852"/>
      <c r="K1" s="852"/>
      <c r="L1" s="852"/>
      <c r="M1" s="852"/>
      <c r="N1" s="853"/>
    </row>
    <row r="2" spans="1:16" s="386" customFormat="1" ht="47.4" customHeight="1" thickBot="1">
      <c r="A2" s="866" t="s">
        <v>470</v>
      </c>
      <c r="B2" s="867"/>
      <c r="C2" s="867"/>
      <c r="D2" s="867"/>
      <c r="E2" s="867"/>
      <c r="F2" s="867"/>
      <c r="G2" s="867"/>
      <c r="H2" s="867"/>
      <c r="I2" s="867"/>
      <c r="J2" s="867"/>
      <c r="K2" s="867"/>
      <c r="L2" s="867"/>
      <c r="M2" s="867"/>
      <c r="N2" s="868"/>
      <c r="O2" s="14"/>
    </row>
    <row r="3" spans="1:16" s="386" customFormat="1" ht="82.8" customHeight="1" thickBot="1">
      <c r="A3" s="869" t="s">
        <v>471</v>
      </c>
      <c r="B3" s="870"/>
      <c r="C3" s="870"/>
      <c r="D3" s="870"/>
      <c r="E3" s="870"/>
      <c r="F3" s="870"/>
      <c r="G3" s="870"/>
      <c r="H3" s="870"/>
      <c r="I3" s="870"/>
      <c r="J3" s="870"/>
      <c r="K3" s="870"/>
      <c r="L3" s="870"/>
      <c r="M3" s="870"/>
      <c r="N3" s="871"/>
      <c r="O3" s="14"/>
    </row>
    <row r="4" spans="1:16" ht="34.200000000000003" customHeight="1">
      <c r="A4" s="860" t="s">
        <v>472</v>
      </c>
      <c r="B4" s="861"/>
      <c r="C4" s="861"/>
      <c r="D4" s="861"/>
      <c r="E4" s="861"/>
      <c r="F4" s="861"/>
      <c r="G4" s="861"/>
      <c r="H4" s="861"/>
      <c r="I4" s="861"/>
      <c r="J4" s="861"/>
      <c r="K4" s="861"/>
      <c r="L4" s="861"/>
      <c r="M4" s="861"/>
      <c r="N4" s="862"/>
    </row>
    <row r="5" spans="1:16" ht="279" customHeight="1" thickBot="1">
      <c r="A5" s="863" t="s">
        <v>473</v>
      </c>
      <c r="B5" s="864"/>
      <c r="C5" s="864"/>
      <c r="D5" s="864"/>
      <c r="E5" s="864"/>
      <c r="F5" s="864"/>
      <c r="G5" s="864"/>
      <c r="H5" s="864"/>
      <c r="I5" s="864"/>
      <c r="J5" s="864"/>
      <c r="K5" s="864"/>
      <c r="L5" s="864"/>
      <c r="M5" s="864"/>
      <c r="N5" s="865"/>
      <c r="O5" s="59"/>
    </row>
    <row r="6" spans="1:16" ht="34.200000000000003" customHeight="1">
      <c r="A6" s="854" t="s">
        <v>474</v>
      </c>
      <c r="B6" s="855"/>
      <c r="C6" s="855"/>
      <c r="D6" s="855"/>
      <c r="E6" s="855"/>
      <c r="F6" s="855"/>
      <c r="G6" s="855"/>
      <c r="H6" s="855"/>
      <c r="I6" s="855"/>
      <c r="J6" s="855"/>
      <c r="K6" s="855"/>
      <c r="L6" s="855"/>
      <c r="M6" s="855"/>
      <c r="N6" s="856"/>
    </row>
    <row r="7" spans="1:16" ht="151.19999999999999" customHeight="1" thickBot="1">
      <c r="A7" s="857" t="s">
        <v>475</v>
      </c>
      <c r="B7" s="858"/>
      <c r="C7" s="858"/>
      <c r="D7" s="858"/>
      <c r="E7" s="858"/>
      <c r="F7" s="858"/>
      <c r="G7" s="858"/>
      <c r="H7" s="858"/>
      <c r="I7" s="858"/>
      <c r="J7" s="858"/>
      <c r="K7" s="858"/>
      <c r="L7" s="858"/>
      <c r="M7" s="858"/>
      <c r="N7" s="859"/>
      <c r="O7" s="53"/>
    </row>
    <row r="8" spans="1:16" ht="33.6" customHeight="1">
      <c r="A8" s="848" t="s">
        <v>476</v>
      </c>
      <c r="B8" s="849"/>
      <c r="C8" s="849"/>
      <c r="D8" s="849"/>
      <c r="E8" s="849"/>
      <c r="F8" s="849"/>
      <c r="G8" s="849"/>
      <c r="H8" s="849"/>
      <c r="I8" s="849"/>
      <c r="J8" s="849"/>
      <c r="K8" s="849"/>
      <c r="L8" s="849"/>
      <c r="M8" s="849"/>
      <c r="N8" s="850"/>
    </row>
    <row r="9" spans="1:16" ht="96.6" customHeight="1" thickBot="1">
      <c r="A9" s="872" t="s">
        <v>477</v>
      </c>
      <c r="B9" s="873"/>
      <c r="C9" s="873"/>
      <c r="D9" s="873"/>
      <c r="E9" s="873"/>
      <c r="F9" s="873"/>
      <c r="G9" s="873"/>
      <c r="H9" s="873"/>
      <c r="I9" s="873"/>
      <c r="J9" s="873"/>
      <c r="K9" s="873"/>
      <c r="L9" s="873"/>
      <c r="M9" s="873"/>
      <c r="N9" s="874"/>
      <c r="O9" s="59"/>
    </row>
    <row r="10" spans="1:16" s="198" customFormat="1" ht="45" hidden="1" customHeight="1">
      <c r="A10" s="878"/>
      <c r="B10" s="855"/>
      <c r="C10" s="855"/>
      <c r="D10" s="855"/>
      <c r="E10" s="855"/>
      <c r="F10" s="855"/>
      <c r="G10" s="855"/>
      <c r="H10" s="855"/>
      <c r="I10" s="855"/>
      <c r="J10" s="855"/>
      <c r="K10" s="855"/>
      <c r="L10" s="855"/>
      <c r="M10" s="855"/>
      <c r="N10" s="856"/>
      <c r="O10" s="59"/>
    </row>
    <row r="11" spans="1:16" s="198" customFormat="1" ht="303.60000000000002" hidden="1" customHeight="1" thickBot="1">
      <c r="A11" s="857"/>
      <c r="B11" s="858"/>
      <c r="C11" s="858"/>
      <c r="D11" s="858"/>
      <c r="E11" s="858"/>
      <c r="F11" s="858"/>
      <c r="G11" s="858"/>
      <c r="H11" s="858"/>
      <c r="I11" s="858"/>
      <c r="J11" s="858"/>
      <c r="K11" s="858"/>
      <c r="L11" s="858"/>
      <c r="M11" s="858"/>
      <c r="N11" s="859"/>
      <c r="O11" s="59"/>
    </row>
    <row r="12" spans="1:16" s="148" customFormat="1" ht="27" customHeight="1">
      <c r="A12" s="144"/>
      <c r="B12" s="145"/>
      <c r="C12" s="145"/>
      <c r="D12" s="145"/>
      <c r="E12" s="145"/>
      <c r="F12" s="145"/>
      <c r="G12" s="145"/>
      <c r="H12" s="145"/>
      <c r="I12" s="145"/>
      <c r="J12" s="145"/>
      <c r="K12" s="145"/>
      <c r="L12" s="145"/>
      <c r="M12" s="145"/>
      <c r="N12" s="146"/>
      <c r="O12" s="147"/>
    </row>
    <row r="13" spans="1:16" s="148" customFormat="1" ht="27" customHeight="1" thickBot="1">
      <c r="A13" s="144"/>
      <c r="B13" s="145"/>
      <c r="C13" s="145"/>
      <c r="D13" s="145"/>
      <c r="E13" s="145"/>
      <c r="F13" s="145"/>
      <c r="G13" s="145"/>
      <c r="H13" s="145"/>
      <c r="I13" s="145"/>
      <c r="J13" s="145"/>
      <c r="K13" s="145"/>
      <c r="L13" s="145"/>
      <c r="M13" s="145"/>
      <c r="N13" s="146"/>
      <c r="O13" s="147"/>
    </row>
    <row r="14" spans="1:16" ht="49.2" customHeight="1">
      <c r="A14" s="879" t="s">
        <v>469</v>
      </c>
      <c r="B14" s="879"/>
      <c r="C14" s="879"/>
      <c r="D14" s="879"/>
      <c r="E14" s="879"/>
      <c r="F14" s="879"/>
      <c r="G14" s="879"/>
      <c r="H14" s="879"/>
      <c r="I14" s="879"/>
      <c r="J14" s="879"/>
      <c r="K14" s="879"/>
      <c r="L14" s="879"/>
      <c r="M14" s="879"/>
      <c r="N14" s="880"/>
      <c r="P14" s="54"/>
    </row>
    <row r="15" spans="1:16" ht="262.8" customHeight="1" thickBot="1">
      <c r="A15" s="875" t="s">
        <v>268</v>
      </c>
      <c r="B15" s="876"/>
      <c r="C15" s="876"/>
      <c r="D15" s="876"/>
      <c r="E15" s="876"/>
      <c r="F15" s="876"/>
      <c r="G15" s="876"/>
      <c r="H15" s="876"/>
      <c r="I15" s="876"/>
      <c r="J15" s="876"/>
      <c r="K15" s="876"/>
      <c r="L15" s="876"/>
      <c r="M15" s="876"/>
      <c r="N15" s="877"/>
      <c r="O15" s="66" t="s">
        <v>218</v>
      </c>
      <c r="P15" s="54"/>
    </row>
    <row r="16" spans="1:16" s="321" customFormat="1" ht="61.8" customHeight="1" thickBot="1">
      <c r="A16" s="881" t="s">
        <v>269</v>
      </c>
      <c r="B16" s="882"/>
      <c r="C16" s="882"/>
      <c r="D16" s="882"/>
      <c r="E16" s="882"/>
      <c r="F16" s="882"/>
      <c r="G16" s="882"/>
      <c r="H16" s="882"/>
      <c r="I16" s="882"/>
      <c r="J16" s="882"/>
      <c r="K16" s="882"/>
      <c r="L16" s="882"/>
      <c r="M16" s="882"/>
      <c r="N16" s="883"/>
      <c r="O16" s="14"/>
      <c r="P16" s="54"/>
    </row>
    <row r="17" spans="1:16" ht="50.4" customHeight="1" thickBot="1">
      <c r="A17" s="60"/>
      <c r="B17" s="61"/>
      <c r="C17" s="61"/>
      <c r="D17" s="61"/>
      <c r="E17" s="61"/>
      <c r="F17" s="61"/>
      <c r="G17" s="61"/>
      <c r="H17" s="61"/>
      <c r="I17" s="61"/>
      <c r="J17" s="61"/>
      <c r="K17" s="61"/>
      <c r="L17" s="61"/>
      <c r="M17" s="61"/>
      <c r="N17" s="62"/>
      <c r="P17" s="54"/>
    </row>
    <row r="18" spans="1:16" ht="45.6" customHeight="1">
      <c r="A18" s="812" t="s">
        <v>28</v>
      </c>
      <c r="B18" s="813"/>
      <c r="C18" s="813"/>
      <c r="D18" s="813"/>
      <c r="E18" s="813"/>
      <c r="F18" s="813"/>
      <c r="G18" s="813"/>
      <c r="H18" s="813"/>
      <c r="I18" s="813"/>
      <c r="J18" s="813"/>
      <c r="K18" s="813"/>
      <c r="L18" s="813"/>
      <c r="M18" s="813"/>
      <c r="N18" s="813"/>
      <c r="O18" s="55"/>
      <c r="P18" s="50"/>
    </row>
    <row r="19" spans="1:16" ht="40.200000000000003" customHeight="1">
      <c r="A19" s="814" t="s">
        <v>27</v>
      </c>
      <c r="B19" s="815"/>
      <c r="C19" s="815"/>
      <c r="D19" s="815"/>
      <c r="E19" s="815"/>
      <c r="F19" s="815"/>
      <c r="G19" s="815"/>
      <c r="H19" s="815"/>
      <c r="I19" s="815"/>
      <c r="J19" s="815"/>
      <c r="K19" s="815"/>
      <c r="L19" s="815"/>
      <c r="M19" s="815"/>
      <c r="N19" s="815"/>
      <c r="O19" s="55"/>
      <c r="P19" s="50"/>
    </row>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row r="1025" ht="18.600000000000001" customHeight="1"/>
  </sheetData>
  <mergeCells count="16">
    <mergeCell ref="A9:N9"/>
    <mergeCell ref="A19:N19"/>
    <mergeCell ref="A18:N18"/>
    <mergeCell ref="A15:N15"/>
    <mergeCell ref="A10:N10"/>
    <mergeCell ref="A11:N11"/>
    <mergeCell ref="A14:N14"/>
    <mergeCell ref="A16:N16"/>
    <mergeCell ref="A8:N8"/>
    <mergeCell ref="A1:N1"/>
    <mergeCell ref="A6:N6"/>
    <mergeCell ref="A7:N7"/>
    <mergeCell ref="A4:N4"/>
    <mergeCell ref="A5:N5"/>
    <mergeCell ref="A2:N2"/>
    <mergeCell ref="A3:N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75" zoomScaleNormal="75" zoomScaleSheetLayoutView="75" workbookViewId="0">
      <selection activeCell="E6" sqref="E6"/>
    </sheetView>
  </sheetViews>
  <sheetFormatPr defaultColWidth="9" defaultRowHeight="14.4"/>
  <cols>
    <col min="1" max="1" width="231.88671875" style="6" customWidth="1"/>
    <col min="2" max="2" width="33.109375" style="4" hidden="1" customWidth="1"/>
    <col min="3" max="3" width="23.109375" style="5" hidden="1" customWidth="1"/>
    <col min="4" max="16384" width="9" style="7"/>
  </cols>
  <sheetData>
    <row r="1" spans="1:14" s="58" customFormat="1" ht="46.2" customHeight="1" thickBot="1">
      <c r="A1" s="220" t="s">
        <v>419</v>
      </c>
      <c r="B1" s="56" t="s">
        <v>0</v>
      </c>
      <c r="C1" s="57" t="s">
        <v>2</v>
      </c>
    </row>
    <row r="2" spans="1:14" s="54" customFormat="1" ht="53.25" customHeight="1">
      <c r="A2" s="325" t="s">
        <v>478</v>
      </c>
      <c r="B2" s="3"/>
      <c r="C2" s="884"/>
    </row>
    <row r="3" spans="1:14" s="54" customFormat="1" ht="259.2" customHeight="1">
      <c r="A3" s="311" t="s">
        <v>479</v>
      </c>
      <c r="B3" s="67"/>
      <c r="C3" s="885"/>
    </row>
    <row r="4" spans="1:14" s="54" customFormat="1" ht="46.2" customHeight="1" thickBot="1">
      <c r="A4" s="185" t="s">
        <v>480</v>
      </c>
    </row>
    <row r="5" spans="1:14" s="54" customFormat="1" ht="53.25" customHeight="1">
      <c r="A5" s="355" t="s">
        <v>481</v>
      </c>
      <c r="B5" s="3"/>
      <c r="C5" s="884"/>
    </row>
    <row r="6" spans="1:14" s="54" customFormat="1" ht="246" customHeight="1">
      <c r="A6" s="392" t="s">
        <v>483</v>
      </c>
      <c r="B6" s="67"/>
      <c r="C6" s="885"/>
      <c r="D6" t="s">
        <v>218</v>
      </c>
    </row>
    <row r="7" spans="1:14" s="54" customFormat="1" ht="43.2" customHeight="1" thickBot="1">
      <c r="A7" s="185" t="s">
        <v>482</v>
      </c>
    </row>
    <row r="8" spans="1:14" s="54" customFormat="1" ht="53.25" hidden="1" customHeight="1">
      <c r="A8" s="326"/>
      <c r="B8" s="289"/>
      <c r="C8" s="884"/>
    </row>
    <row r="9" spans="1:14" s="54" customFormat="1" ht="246.6" hidden="1" customHeight="1">
      <c r="A9" s="312"/>
      <c r="B9" s="290"/>
      <c r="C9" s="885"/>
    </row>
    <row r="10" spans="1:14" s="54" customFormat="1" ht="40.200000000000003" hidden="1" customHeight="1" thickBot="1">
      <c r="A10" s="291"/>
    </row>
    <row r="11" spans="1:14" s="54" customFormat="1" ht="53.25" hidden="1" customHeight="1">
      <c r="A11" s="358"/>
      <c r="B11" s="356"/>
      <c r="C11" s="356"/>
      <c r="D11" s="356"/>
      <c r="E11" s="356"/>
      <c r="F11" s="356"/>
      <c r="G11" s="356"/>
      <c r="H11" s="356"/>
      <c r="I11" s="356"/>
      <c r="J11" s="356"/>
      <c r="K11" s="356"/>
      <c r="L11" s="356"/>
      <c r="M11" s="356"/>
      <c r="N11" s="357"/>
    </row>
    <row r="12" spans="1:14" s="54" customFormat="1" ht="249.6" hidden="1" customHeight="1" thickBot="1">
      <c r="A12" s="373"/>
      <c r="B12" s="374"/>
      <c r="C12" s="374"/>
      <c r="D12" s="374"/>
      <c r="E12" s="374"/>
      <c r="F12" s="374"/>
      <c r="G12" s="374"/>
      <c r="H12" s="374"/>
      <c r="I12" s="374"/>
      <c r="J12" s="374"/>
      <c r="K12" s="374"/>
      <c r="L12" s="374"/>
      <c r="M12" s="374"/>
      <c r="N12" s="375"/>
    </row>
    <row r="13" spans="1:14" s="54" customFormat="1" ht="42.6" hidden="1" customHeight="1" thickBot="1">
      <c r="A13" s="185"/>
    </row>
    <row r="14" spans="1:14" s="54" customFormat="1" ht="42.6" customHeight="1">
      <c r="A14" s="327"/>
    </row>
    <row r="15" spans="1:14" s="54" customFormat="1" ht="39" customHeight="1">
      <c r="A15" s="54" t="s">
        <v>225</v>
      </c>
    </row>
    <row r="16" spans="1:14" s="54" customFormat="1" ht="32.25" customHeight="1">
      <c r="A16" s="54" t="s">
        <v>226</v>
      </c>
    </row>
    <row r="17" spans="1:3" s="54" customFormat="1" ht="36.75" customHeight="1">
      <c r="A17" s="6"/>
      <c r="B17" s="4"/>
      <c r="C17" s="5"/>
    </row>
    <row r="18" spans="1:3" s="54" customFormat="1" ht="33" customHeight="1">
      <c r="A18" s="6"/>
      <c r="B18" s="4"/>
      <c r="C18" s="5"/>
    </row>
    <row r="19" spans="1:3" s="54" customFormat="1" ht="36.75" customHeight="1">
      <c r="A19" s="6"/>
      <c r="B19" s="4"/>
      <c r="C19" s="5"/>
    </row>
    <row r="20" spans="1:3" s="54" customFormat="1" ht="36.75" customHeight="1">
      <c r="A20" s="6"/>
      <c r="B20" s="4"/>
      <c r="C20" s="5"/>
    </row>
    <row r="21" spans="1:3" s="54" customFormat="1" ht="25.5" customHeight="1">
      <c r="A21" s="6"/>
      <c r="B21" s="4"/>
      <c r="C21" s="5"/>
    </row>
    <row r="22" spans="1:3" s="54" customFormat="1" ht="32.25" customHeight="1">
      <c r="A22" s="6"/>
      <c r="B22" s="4"/>
      <c r="C22" s="5"/>
    </row>
    <row r="23" spans="1:3" s="54" customFormat="1" ht="30.75" customHeight="1">
      <c r="A23" s="6"/>
      <c r="B23" s="4"/>
      <c r="C23" s="5"/>
    </row>
    <row r="24" spans="1:3" s="54" customFormat="1" ht="42.75" customHeight="1">
      <c r="A24" s="6"/>
      <c r="B24" s="4"/>
      <c r="C24" s="5"/>
    </row>
    <row r="25" spans="1:3" s="54" customFormat="1" ht="43.5" customHeight="1">
      <c r="A25" s="6"/>
      <c r="B25" s="4"/>
      <c r="C25" s="5"/>
    </row>
    <row r="26" spans="1:3" s="54" customFormat="1" ht="27.75" customHeight="1">
      <c r="A26" s="6"/>
      <c r="B26" s="4"/>
      <c r="C26" s="5"/>
    </row>
    <row r="27" spans="1:3" s="54" customFormat="1" ht="30.75" customHeight="1">
      <c r="A27" s="6"/>
      <c r="B27" s="4"/>
      <c r="C27" s="5"/>
    </row>
    <row r="28" spans="1:3" s="8" customFormat="1" ht="29.25" customHeight="1">
      <c r="A28" s="6"/>
      <c r="B28" s="4"/>
      <c r="C28" s="5"/>
    </row>
    <row r="29" spans="1:3" ht="27" customHeight="1"/>
    <row r="30" spans="1:3" ht="27" customHeight="1"/>
    <row r="31" spans="1:3" s="54" customFormat="1" ht="27" customHeight="1">
      <c r="A31" s="6"/>
      <c r="B31" s="4"/>
      <c r="C31" s="5"/>
    </row>
    <row r="32" spans="1:3" s="54" customFormat="1" ht="27" customHeight="1">
      <c r="A32" s="6"/>
      <c r="B32" s="4"/>
      <c r="C32" s="5"/>
    </row>
    <row r="33" spans="1:3" s="54" customFormat="1" ht="27" customHeight="1">
      <c r="A33" s="6"/>
      <c r="B33" s="4"/>
      <c r="C33" s="5"/>
    </row>
    <row r="34" spans="1:3" s="54" customFormat="1" ht="27" customHeight="1">
      <c r="A34" s="6"/>
      <c r="B34" s="4"/>
      <c r="C34" s="5"/>
    </row>
    <row r="35" spans="1:3" s="54" customFormat="1" ht="27" customHeight="1">
      <c r="A35" s="6"/>
      <c r="B35" s="4"/>
      <c r="C35" s="5"/>
    </row>
    <row r="36" spans="1:3" s="54" customFormat="1" ht="27" customHeight="1">
      <c r="A36" s="6"/>
      <c r="B36" s="4"/>
      <c r="C36" s="5"/>
    </row>
    <row r="37" spans="1:3" s="54" customFormat="1" ht="27" customHeight="1">
      <c r="A37" s="6"/>
      <c r="B37" s="4"/>
      <c r="C37" s="5"/>
    </row>
  </sheetData>
  <mergeCells count="3">
    <mergeCell ref="C2:C3"/>
    <mergeCell ref="C5:C6"/>
    <mergeCell ref="C8:C9"/>
  </mergeCells>
  <phoneticPr fontId="16"/>
  <hyperlinks>
    <hyperlink ref="A4" r:id="rId1" xr:uid="{7A1D881D-D162-4FDA-999C-3CD88ED6F177}"/>
    <hyperlink ref="A7" r:id="rId2" xr:uid="{6B81332C-E5B3-421D-8840-ACDFD8DC6B89}"/>
  </hyperlinks>
  <pageMargins left="0" right="0" top="0.19685039370078741" bottom="0.39370078740157483" header="0" footer="0.19685039370078741"/>
  <pageSetup paperSize="8" scale="55"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Y104"/>
  <sheetViews>
    <sheetView view="pageBreakPreview" zoomScaleNormal="94" zoomScaleSheetLayoutView="100" workbookViewId="0">
      <selection activeCell="V2" sqref="V2"/>
    </sheetView>
  </sheetViews>
  <sheetFormatPr defaultColWidth="8.88671875" defaultRowHeight="13.2"/>
  <cols>
    <col min="1" max="1" width="3.109375" style="199" customWidth="1"/>
    <col min="2" max="2" width="2.6640625" style="199" customWidth="1"/>
    <col min="3" max="4" width="14.77734375" style="199" customWidth="1"/>
    <col min="5" max="5" width="14.77734375" style="402" customWidth="1"/>
    <col min="6" max="6" width="8.88671875" style="402"/>
    <col min="7" max="7" width="5.21875" style="402" customWidth="1"/>
    <col min="8" max="8" width="12.5546875" style="199" customWidth="1"/>
    <col min="9" max="9" width="8.88671875" style="199"/>
    <col min="10" max="10" width="6.33203125" style="199" customWidth="1"/>
    <col min="11" max="13" width="8.88671875" style="199"/>
    <col min="14" max="14" width="4.33203125" style="199" customWidth="1"/>
    <col min="15" max="15" width="6.44140625" style="199" customWidth="1"/>
    <col min="16" max="19" width="8.88671875" style="199"/>
    <col min="20" max="20" width="2.21875" style="199" customWidth="1"/>
    <col min="21" max="24" width="8.88671875" style="199"/>
    <col min="25" max="25" width="5.44140625" style="199" customWidth="1"/>
    <col min="26" max="16384" width="8.88671875" style="199"/>
  </cols>
  <sheetData>
    <row r="1" spans="1:25" ht="39.6" customHeight="1">
      <c r="A1" s="394"/>
      <c r="B1" s="394"/>
      <c r="C1" s="394"/>
      <c r="D1" s="649"/>
      <c r="E1" s="649"/>
      <c r="F1" s="649"/>
      <c r="G1" s="649"/>
      <c r="H1" s="649"/>
      <c r="I1" s="649"/>
      <c r="J1" s="650"/>
      <c r="K1" s="650"/>
      <c r="L1" s="650"/>
      <c r="M1" s="650"/>
      <c r="N1" s="650"/>
      <c r="O1" s="650"/>
      <c r="P1" s="650"/>
      <c r="Q1" s="394"/>
      <c r="R1" s="394"/>
      <c r="S1" s="394"/>
      <c r="T1" s="394"/>
      <c r="U1" s="395"/>
      <c r="V1" s="395"/>
      <c r="W1" s="395"/>
      <c r="X1" s="395"/>
      <c r="Y1" s="395"/>
    </row>
    <row r="2" spans="1:25" ht="37.200000000000003" customHeight="1" thickBot="1">
      <c r="A2" s="394"/>
      <c r="B2" s="394"/>
      <c r="C2" s="566" t="s">
        <v>277</v>
      </c>
      <c r="D2" s="566"/>
      <c r="E2" s="566"/>
      <c r="F2" s="566"/>
      <c r="G2" s="566"/>
      <c r="H2" s="566"/>
      <c r="I2" s="566"/>
      <c r="J2" s="566"/>
      <c r="K2" s="566"/>
      <c r="L2" s="566"/>
      <c r="M2" s="566"/>
      <c r="N2" s="394"/>
      <c r="O2" s="394"/>
      <c r="P2" s="394"/>
      <c r="Q2" s="394"/>
      <c r="R2" s="394"/>
      <c r="S2" s="527"/>
      <c r="T2" s="395"/>
      <c r="U2" s="395"/>
      <c r="V2" s="395"/>
      <c r="W2" s="395"/>
      <c r="X2" s="395"/>
      <c r="Y2" s="395"/>
    </row>
    <row r="3" spans="1:25" ht="32.4" customHeight="1" thickTop="1">
      <c r="A3" s="394"/>
      <c r="B3" s="394"/>
      <c r="C3" s="394"/>
      <c r="D3" s="394"/>
      <c r="E3" s="394"/>
      <c r="F3" s="394"/>
      <c r="G3" s="394"/>
      <c r="H3" s="394"/>
      <c r="I3" s="394"/>
      <c r="J3" s="394"/>
      <c r="K3" s="394"/>
      <c r="L3" s="394"/>
      <c r="M3" s="394"/>
      <c r="N3" s="567"/>
      <c r="O3" s="568"/>
      <c r="P3" s="568"/>
      <c r="Q3" s="568"/>
      <c r="R3" s="568"/>
      <c r="S3" s="569"/>
      <c r="T3" s="570"/>
      <c r="U3" s="395"/>
      <c r="V3" s="395"/>
      <c r="W3" s="395"/>
      <c r="X3" s="395"/>
      <c r="Y3" s="395"/>
    </row>
    <row r="4" spans="1:25" ht="11.4" customHeight="1">
      <c r="A4" s="394"/>
      <c r="B4" s="394"/>
      <c r="C4" s="394"/>
      <c r="D4" s="394"/>
      <c r="E4" s="394"/>
      <c r="F4" s="394"/>
      <c r="G4" s="394"/>
      <c r="H4" s="394"/>
      <c r="I4" s="394"/>
      <c r="J4" s="394"/>
      <c r="K4" s="394"/>
      <c r="L4" s="394"/>
      <c r="M4" s="394"/>
      <c r="N4" s="571"/>
      <c r="O4" s="572"/>
      <c r="P4" s="572"/>
      <c r="Q4" s="572"/>
      <c r="R4" s="572"/>
      <c r="S4" s="572"/>
      <c r="T4" s="573"/>
      <c r="U4" s="395"/>
      <c r="V4" s="395"/>
      <c r="W4" s="395"/>
      <c r="X4" s="395"/>
      <c r="Y4" s="395"/>
    </row>
    <row r="5" spans="1:25" ht="23.4" customHeight="1">
      <c r="A5" s="394"/>
      <c r="B5" s="394"/>
      <c r="C5" s="394"/>
      <c r="D5" s="394"/>
      <c r="E5" s="394"/>
      <c r="F5" s="394"/>
      <c r="G5" s="394"/>
      <c r="H5" s="394"/>
      <c r="I5" s="394"/>
      <c r="J5" s="394"/>
      <c r="K5" s="394"/>
      <c r="L5" s="394"/>
      <c r="M5" s="394"/>
      <c r="N5" s="571"/>
      <c r="O5" s="572"/>
      <c r="P5" s="572"/>
      <c r="Q5" s="572"/>
      <c r="R5" s="572"/>
      <c r="S5" s="572"/>
      <c r="T5" s="573"/>
      <c r="U5" s="395"/>
      <c r="V5" s="395"/>
      <c r="W5" s="395"/>
      <c r="X5" s="395"/>
      <c r="Y5" s="395"/>
    </row>
    <row r="6" spans="1:25" ht="16.2">
      <c r="A6" s="394"/>
      <c r="B6" s="394"/>
      <c r="C6" s="394"/>
      <c r="D6" s="394"/>
      <c r="E6" s="394"/>
      <c r="F6" s="394"/>
      <c r="G6" s="394"/>
      <c r="H6" s="394"/>
      <c r="I6" s="394"/>
      <c r="J6" s="394"/>
      <c r="K6" s="394"/>
      <c r="L6" s="394"/>
      <c r="M6" s="394"/>
      <c r="N6" s="571"/>
      <c r="O6" s="572"/>
      <c r="P6" s="572"/>
      <c r="Q6" s="572"/>
      <c r="R6" s="572"/>
      <c r="S6" s="572"/>
      <c r="T6" s="573"/>
      <c r="U6" s="395"/>
      <c r="V6" s="395"/>
      <c r="W6" s="395"/>
      <c r="X6" s="395"/>
      <c r="Y6" s="395"/>
    </row>
    <row r="7" spans="1:25" ht="11.4" customHeight="1">
      <c r="A7" s="394"/>
      <c r="B7" s="394"/>
      <c r="C7" s="394"/>
      <c r="D7" s="394"/>
      <c r="E7" s="394"/>
      <c r="F7" s="394"/>
      <c r="G7" s="394"/>
      <c r="H7" s="394"/>
      <c r="I7" s="394"/>
      <c r="J7" s="394"/>
      <c r="K7" s="394"/>
      <c r="L7" s="394"/>
      <c r="M7" s="394"/>
      <c r="N7" s="571"/>
      <c r="O7" s="572"/>
      <c r="P7" s="572"/>
      <c r="Q7" s="572"/>
      <c r="R7" s="572"/>
      <c r="S7" s="651"/>
      <c r="T7" s="652"/>
      <c r="U7" s="395"/>
      <c r="V7" s="395"/>
      <c r="W7" s="395"/>
      <c r="X7" s="395"/>
      <c r="Y7" s="395"/>
    </row>
    <row r="8" spans="1:25" ht="16.2" customHeight="1">
      <c r="A8" s="394"/>
      <c r="B8" s="394"/>
      <c r="C8" s="394"/>
      <c r="D8" s="394"/>
      <c r="E8" s="394"/>
      <c r="F8" s="394"/>
      <c r="G8" s="394"/>
      <c r="H8" s="394"/>
      <c r="I8" s="394"/>
      <c r="J8" s="394"/>
      <c r="K8" s="394"/>
      <c r="L8" s="394"/>
      <c r="M8" s="394"/>
      <c r="N8" s="571"/>
      <c r="O8" s="572"/>
      <c r="P8" s="572"/>
      <c r="Q8" s="572"/>
      <c r="R8" s="572"/>
      <c r="S8" s="651"/>
      <c r="T8" s="652"/>
      <c r="U8" s="395"/>
      <c r="V8" s="395"/>
      <c r="W8" s="395"/>
      <c r="X8" s="395"/>
      <c r="Y8" s="395"/>
    </row>
    <row r="9" spans="1:25" ht="16.2" customHeight="1">
      <c r="A9" s="394"/>
      <c r="B9" s="394"/>
      <c r="C9" s="394"/>
      <c r="D9" s="394"/>
      <c r="E9" s="394"/>
      <c r="F9" s="394"/>
      <c r="G9" s="394"/>
      <c r="H9" s="394"/>
      <c r="I9" s="394"/>
      <c r="J9" s="394"/>
      <c r="K9" s="394"/>
      <c r="L9" s="394"/>
      <c r="M9" s="394"/>
      <c r="N9" s="571"/>
      <c r="O9" s="572"/>
      <c r="P9" s="572"/>
      <c r="Q9" s="572"/>
      <c r="R9" s="572"/>
      <c r="S9" s="651"/>
      <c r="T9" s="652"/>
      <c r="U9" s="395"/>
      <c r="V9" s="395"/>
      <c r="W9" s="395"/>
      <c r="X9" s="395"/>
      <c r="Y9" s="395"/>
    </row>
    <row r="10" spans="1:25" ht="11.4" customHeight="1">
      <c r="A10" s="394"/>
      <c r="B10" s="394"/>
      <c r="C10" s="394"/>
      <c r="D10" s="394"/>
      <c r="E10" s="394"/>
      <c r="F10" s="394"/>
      <c r="G10" s="394"/>
      <c r="H10" s="394"/>
      <c r="I10" s="394"/>
      <c r="J10" s="394"/>
      <c r="K10" s="394"/>
      <c r="L10" s="394"/>
      <c r="M10" s="394"/>
      <c r="N10" s="571"/>
      <c r="O10" s="572"/>
      <c r="P10" s="572"/>
      <c r="Q10" s="572"/>
      <c r="R10" s="572"/>
      <c r="S10" s="651"/>
      <c r="T10" s="652"/>
      <c r="U10" s="395"/>
      <c r="V10" s="395"/>
      <c r="W10" s="395"/>
      <c r="X10" s="395"/>
      <c r="Y10" s="395"/>
    </row>
    <row r="11" spans="1:25" ht="107.4" customHeight="1">
      <c r="A11" s="394"/>
      <c r="B11" s="394"/>
      <c r="C11" s="394"/>
      <c r="D11" s="394"/>
      <c r="E11" s="394"/>
      <c r="F11" s="394"/>
      <c r="G11" s="394"/>
      <c r="H11" s="394"/>
      <c r="I11" s="394"/>
      <c r="J11" s="394"/>
      <c r="K11" s="394"/>
      <c r="L11" s="394"/>
      <c r="M11" s="394"/>
      <c r="N11" s="571"/>
      <c r="O11" s="572"/>
      <c r="P11" s="572"/>
      <c r="Q11" s="572"/>
      <c r="R11" s="572"/>
      <c r="S11" s="651"/>
      <c r="T11" s="652"/>
      <c r="U11" s="395"/>
      <c r="V11" s="395"/>
      <c r="W11" s="395"/>
      <c r="X11" s="395"/>
      <c r="Y11" s="395"/>
    </row>
    <row r="12" spans="1:25" ht="16.2">
      <c r="A12" s="394"/>
      <c r="B12" s="394"/>
      <c r="C12" s="394"/>
      <c r="D12" s="394"/>
      <c r="E12" s="394"/>
      <c r="F12" s="394"/>
      <c r="G12" s="394"/>
      <c r="H12" s="394"/>
      <c r="I12" s="394"/>
      <c r="J12" s="394"/>
      <c r="K12" s="394"/>
      <c r="L12" s="394"/>
      <c r="M12" s="394"/>
      <c r="N12" s="571"/>
      <c r="O12" s="572"/>
      <c r="P12" s="572"/>
      <c r="Q12" s="572"/>
      <c r="R12" s="572"/>
      <c r="S12" s="572"/>
      <c r="T12" s="573"/>
      <c r="U12" s="395"/>
      <c r="V12" s="395"/>
      <c r="W12" s="395"/>
      <c r="X12" s="395"/>
      <c r="Y12" s="395"/>
    </row>
    <row r="13" spans="1:25" ht="11.4" customHeight="1">
      <c r="A13" s="394"/>
      <c r="B13" s="394"/>
      <c r="C13" s="394"/>
      <c r="D13" s="394"/>
      <c r="E13" s="394"/>
      <c r="F13" s="394"/>
      <c r="G13" s="394"/>
      <c r="H13" s="394"/>
      <c r="I13" s="394"/>
      <c r="J13" s="394"/>
      <c r="K13" s="394"/>
      <c r="L13" s="394"/>
      <c r="M13" s="394"/>
      <c r="N13" s="571"/>
      <c r="O13" s="572"/>
      <c r="P13" s="572"/>
      <c r="Q13" s="572"/>
      <c r="R13" s="572"/>
      <c r="S13" s="572"/>
      <c r="T13" s="573"/>
      <c r="U13" s="395"/>
      <c r="V13" s="395"/>
      <c r="W13" s="395"/>
      <c r="X13" s="395"/>
      <c r="Y13" s="395"/>
    </row>
    <row r="14" spans="1:25" ht="24" customHeight="1">
      <c r="A14" s="394"/>
      <c r="B14" s="394"/>
      <c r="C14" s="394"/>
      <c r="D14" s="394"/>
      <c r="E14" s="394"/>
      <c r="F14" s="394"/>
      <c r="G14" s="394"/>
      <c r="H14" s="394"/>
      <c r="I14" s="394"/>
      <c r="J14" s="394"/>
      <c r="K14" s="394"/>
      <c r="L14" s="394"/>
      <c r="M14" s="394"/>
      <c r="N14" s="571"/>
      <c r="O14" s="572"/>
      <c r="P14" s="572"/>
      <c r="Q14" s="572"/>
      <c r="R14" s="572"/>
      <c r="S14" s="572"/>
      <c r="T14" s="573"/>
      <c r="U14" s="395"/>
      <c r="V14" s="395"/>
      <c r="W14" s="395"/>
      <c r="X14" s="395"/>
      <c r="Y14" s="395"/>
    </row>
    <row r="15" spans="1:25" ht="16.2">
      <c r="A15" s="394"/>
      <c r="B15" s="394"/>
      <c r="C15" s="394"/>
      <c r="D15" s="394"/>
      <c r="E15" s="394"/>
      <c r="F15" s="394"/>
      <c r="G15" s="394"/>
      <c r="H15" s="394"/>
      <c r="I15" s="394"/>
      <c r="J15" s="394"/>
      <c r="K15" s="394"/>
      <c r="L15" s="394"/>
      <c r="M15" s="394"/>
      <c r="N15" s="571"/>
      <c r="O15" s="572"/>
      <c r="P15" s="572"/>
      <c r="Q15" s="572"/>
      <c r="R15" s="572"/>
      <c r="S15" s="572"/>
      <c r="T15" s="573"/>
      <c r="U15" s="395"/>
      <c r="V15" s="395"/>
      <c r="W15" s="395"/>
      <c r="X15" s="395"/>
      <c r="Y15" s="395"/>
    </row>
    <row r="16" spans="1:25" ht="32.4" customHeight="1">
      <c r="A16" s="394"/>
      <c r="B16" s="394"/>
      <c r="C16" s="394"/>
      <c r="D16" s="394" t="s">
        <v>278</v>
      </c>
      <c r="E16" s="394" t="s">
        <v>279</v>
      </c>
      <c r="F16" s="653" t="s">
        <v>280</v>
      </c>
      <c r="G16" s="653"/>
      <c r="H16" s="394" t="s">
        <v>278</v>
      </c>
      <c r="I16" s="653" t="s">
        <v>281</v>
      </c>
      <c r="J16" s="653"/>
      <c r="K16" s="653" t="s">
        <v>282</v>
      </c>
      <c r="L16" s="653"/>
      <c r="M16" s="394"/>
      <c r="N16" s="571"/>
      <c r="O16" s="641" t="s">
        <v>285</v>
      </c>
      <c r="P16" s="641"/>
      <c r="Q16" s="641"/>
      <c r="R16" s="654" t="s">
        <v>287</v>
      </c>
      <c r="S16" s="654"/>
      <c r="T16" s="573"/>
      <c r="U16" s="395"/>
      <c r="V16" s="395"/>
      <c r="W16" s="395"/>
      <c r="X16" s="395"/>
      <c r="Y16" s="395"/>
    </row>
    <row r="17" spans="1:25" ht="32.4" customHeight="1">
      <c r="A17" s="394"/>
      <c r="B17" s="394"/>
      <c r="C17" s="394"/>
      <c r="D17" s="645" t="s">
        <v>283</v>
      </c>
      <c r="E17" s="645"/>
      <c r="F17" s="645"/>
      <c r="G17" s="394"/>
      <c r="H17" s="645" t="s">
        <v>284</v>
      </c>
      <c r="I17" s="645"/>
      <c r="J17" s="645"/>
      <c r="K17" s="565"/>
      <c r="L17" s="394"/>
      <c r="M17" s="394"/>
      <c r="N17" s="571"/>
      <c r="O17" s="640" t="s">
        <v>278</v>
      </c>
      <c r="P17" s="640"/>
      <c r="Q17" s="640"/>
      <c r="R17" s="641" t="s">
        <v>286</v>
      </c>
      <c r="S17" s="641"/>
      <c r="T17" s="642"/>
      <c r="U17" s="395"/>
      <c r="V17" s="395"/>
      <c r="W17" s="395"/>
      <c r="X17" s="395"/>
      <c r="Y17" s="395"/>
    </row>
    <row r="18" spans="1:25" ht="6.6" customHeight="1">
      <c r="A18" s="394"/>
      <c r="B18" s="394"/>
      <c r="C18" s="394"/>
      <c r="D18" s="394"/>
      <c r="E18" s="394"/>
      <c r="F18" s="394"/>
      <c r="G18" s="394"/>
      <c r="H18" s="394"/>
      <c r="I18" s="394"/>
      <c r="J18" s="394"/>
      <c r="K18" s="394"/>
      <c r="L18" s="394"/>
      <c r="M18" s="394"/>
      <c r="N18" s="571"/>
      <c r="O18" s="572" t="s">
        <v>209</v>
      </c>
      <c r="P18" s="572"/>
      <c r="Q18" s="572"/>
      <c r="R18" s="572"/>
      <c r="S18" s="572"/>
      <c r="T18" s="573"/>
      <c r="U18" s="395"/>
      <c r="V18" s="395"/>
      <c r="W18" s="395"/>
      <c r="X18" s="582"/>
      <c r="Y18" s="395"/>
    </row>
    <row r="19" spans="1:25" ht="24" customHeight="1">
      <c r="A19" s="394"/>
      <c r="B19" s="394"/>
      <c r="C19" s="394"/>
      <c r="D19" s="394"/>
      <c r="E19" s="394"/>
      <c r="F19" s="394"/>
      <c r="G19" s="394"/>
      <c r="H19" s="394"/>
      <c r="I19" s="394"/>
      <c r="J19" s="394"/>
      <c r="K19" s="394"/>
      <c r="L19" s="394"/>
      <c r="M19" s="394"/>
      <c r="N19" s="571"/>
      <c r="O19" s="577"/>
      <c r="P19" s="646" t="s">
        <v>309</v>
      </c>
      <c r="Q19" s="647"/>
      <c r="R19" s="647"/>
      <c r="S19" s="577"/>
      <c r="T19" s="573"/>
      <c r="U19" s="395"/>
      <c r="V19" s="395"/>
      <c r="W19" s="395"/>
      <c r="X19" s="395"/>
      <c r="Y19" s="395"/>
    </row>
    <row r="20" spans="1:25" ht="16.2" customHeight="1" thickBot="1">
      <c r="A20" s="394"/>
      <c r="B20" s="394"/>
      <c r="C20" s="394"/>
      <c r="D20" s="394"/>
      <c r="E20" s="394"/>
      <c r="F20" s="394"/>
      <c r="G20" s="394"/>
      <c r="H20" s="394"/>
      <c r="I20" s="394"/>
      <c r="J20" s="394"/>
      <c r="K20" s="394"/>
      <c r="L20" s="394"/>
      <c r="M20" s="394"/>
      <c r="N20" s="574"/>
      <c r="O20" s="575"/>
      <c r="P20" s="575"/>
      <c r="Q20" s="575"/>
      <c r="R20" s="575"/>
      <c r="S20" s="575"/>
      <c r="T20" s="576"/>
      <c r="U20" s="395"/>
      <c r="V20" s="395"/>
      <c r="W20" s="395"/>
      <c r="X20" s="395"/>
      <c r="Y20" s="395"/>
    </row>
    <row r="21" spans="1:25" ht="16.8" thickTop="1">
      <c r="A21" s="394"/>
      <c r="B21" s="394"/>
      <c r="C21" s="648" t="s">
        <v>288</v>
      </c>
      <c r="D21" s="648"/>
      <c r="E21" s="648"/>
      <c r="F21" s="648"/>
      <c r="G21" s="648"/>
      <c r="H21" s="648"/>
      <c r="I21" s="648"/>
      <c r="J21" s="648"/>
      <c r="K21" s="648"/>
      <c r="L21" s="648"/>
      <c r="M21" s="648"/>
      <c r="N21" s="648"/>
      <c r="O21" s="648"/>
      <c r="P21" s="648"/>
      <c r="Q21" s="648"/>
      <c r="R21" s="648"/>
      <c r="S21" s="648"/>
      <c r="T21" s="648"/>
      <c r="U21" s="395"/>
      <c r="V21" s="395"/>
      <c r="W21" s="395"/>
      <c r="X21" s="395"/>
      <c r="Y21" s="395"/>
    </row>
    <row r="22" spans="1:25" ht="48.6" customHeight="1">
      <c r="A22" s="394"/>
      <c r="B22" s="394"/>
      <c r="C22" s="648"/>
      <c r="D22" s="648"/>
      <c r="E22" s="648"/>
      <c r="F22" s="648"/>
      <c r="G22" s="648"/>
      <c r="H22" s="648"/>
      <c r="I22" s="648"/>
      <c r="J22" s="648"/>
      <c r="K22" s="648"/>
      <c r="L22" s="648"/>
      <c r="M22" s="648"/>
      <c r="N22" s="648"/>
      <c r="O22" s="648"/>
      <c r="P22" s="648"/>
      <c r="Q22" s="648"/>
      <c r="R22" s="648"/>
      <c r="S22" s="648"/>
      <c r="T22" s="648"/>
      <c r="U22" s="395"/>
      <c r="V22" s="395"/>
      <c r="W22" s="395"/>
      <c r="X22" s="395"/>
      <c r="Y22" s="395"/>
    </row>
    <row r="23" spans="1:25" ht="48.6" customHeight="1">
      <c r="A23" s="394"/>
      <c r="B23" s="394"/>
      <c r="C23" s="639" t="s">
        <v>290</v>
      </c>
      <c r="D23" s="639"/>
      <c r="E23" s="639"/>
      <c r="F23" s="644" t="s">
        <v>289</v>
      </c>
      <c r="G23" s="644"/>
      <c r="H23" s="644"/>
      <c r="I23" s="644"/>
      <c r="J23" s="644"/>
      <c r="K23" s="644"/>
      <c r="L23" s="644"/>
      <c r="M23" s="644"/>
      <c r="N23" s="644"/>
      <c r="O23" s="644"/>
      <c r="P23" s="639" t="s">
        <v>291</v>
      </c>
      <c r="Q23" s="639"/>
      <c r="R23" s="639"/>
      <c r="S23" s="639"/>
      <c r="T23" s="579"/>
      <c r="U23" s="395"/>
      <c r="V23" s="395"/>
      <c r="W23" s="395"/>
      <c r="X23" s="395"/>
      <c r="Y23" s="395"/>
    </row>
    <row r="24" spans="1:25" ht="16.2" customHeight="1">
      <c r="A24" s="394"/>
      <c r="B24" s="394"/>
      <c r="C24" s="394"/>
      <c r="D24" s="394"/>
      <c r="E24" s="394"/>
      <c r="F24" s="578"/>
      <c r="G24" s="578"/>
      <c r="H24" s="578"/>
      <c r="I24" s="578"/>
      <c r="J24" s="580"/>
      <c r="K24" s="580"/>
      <c r="L24" s="580"/>
      <c r="M24" s="580"/>
      <c r="N24" s="580"/>
      <c r="O24" s="580"/>
      <c r="P24" s="580"/>
      <c r="Q24" s="580"/>
      <c r="R24" s="580"/>
      <c r="S24" s="580"/>
      <c r="T24" s="580"/>
      <c r="U24" s="395"/>
      <c r="V24" s="395"/>
      <c r="W24" s="395"/>
      <c r="X24" s="395"/>
      <c r="Y24" s="395"/>
    </row>
    <row r="25" spans="1:25" ht="16.2" customHeight="1">
      <c r="A25" s="394"/>
      <c r="B25" s="394"/>
      <c r="C25" s="394"/>
      <c r="D25" s="394"/>
      <c r="E25" s="394"/>
      <c r="F25" s="578"/>
      <c r="G25" s="578"/>
      <c r="H25" s="578"/>
      <c r="I25" s="578"/>
      <c r="J25" s="643"/>
      <c r="K25" s="643"/>
      <c r="L25" s="643"/>
      <c r="M25" s="643"/>
      <c r="N25" s="643"/>
      <c r="O25" s="643"/>
      <c r="P25" s="643"/>
      <c r="Q25" s="643"/>
      <c r="R25" s="643"/>
      <c r="S25" s="643"/>
      <c r="T25" s="643"/>
      <c r="U25" s="395"/>
      <c r="V25" s="395"/>
      <c r="W25" s="395"/>
      <c r="X25" s="395"/>
      <c r="Y25" s="395"/>
    </row>
    <row r="26" spans="1:25" ht="13.2" customHeight="1">
      <c r="A26" s="397"/>
      <c r="B26" s="397"/>
      <c r="C26" s="397"/>
      <c r="D26" s="397"/>
      <c r="E26" s="398"/>
      <c r="F26" s="581"/>
      <c r="G26" s="581"/>
      <c r="H26" s="581"/>
      <c r="I26" s="581"/>
      <c r="J26" s="643"/>
      <c r="K26" s="643"/>
      <c r="L26" s="643"/>
      <c r="M26" s="643"/>
      <c r="N26" s="643"/>
      <c r="O26" s="643"/>
      <c r="P26" s="643"/>
      <c r="Q26" s="643"/>
      <c r="R26" s="643"/>
      <c r="S26" s="643"/>
      <c r="T26" s="643"/>
      <c r="U26" s="395"/>
      <c r="V26" s="395"/>
      <c r="W26" s="395"/>
      <c r="X26" s="395"/>
      <c r="Y26" s="395"/>
    </row>
    <row r="27" spans="1:25" ht="13.2" customHeight="1">
      <c r="A27" s="397"/>
      <c r="B27" s="397"/>
      <c r="C27" s="397"/>
      <c r="D27" s="397"/>
      <c r="E27" s="398"/>
      <c r="F27" s="581"/>
      <c r="G27" s="581"/>
      <c r="H27" s="581"/>
      <c r="I27" s="581"/>
      <c r="J27" s="643"/>
      <c r="K27" s="643"/>
      <c r="L27" s="643"/>
      <c r="M27" s="643"/>
      <c r="N27" s="643"/>
      <c r="O27" s="643"/>
      <c r="P27" s="643"/>
      <c r="Q27" s="643"/>
      <c r="R27" s="643"/>
      <c r="S27" s="643"/>
      <c r="T27" s="643"/>
      <c r="U27" s="395"/>
      <c r="V27" s="395"/>
      <c r="W27" s="395"/>
      <c r="X27" s="395"/>
      <c r="Y27" s="395"/>
    </row>
    <row r="28" spans="1:25" ht="13.2" customHeight="1">
      <c r="A28" s="397"/>
      <c r="B28" s="397"/>
      <c r="C28" s="397"/>
      <c r="D28" s="397"/>
      <c r="E28" s="398"/>
      <c r="F28" s="398"/>
      <c r="G28" s="398"/>
      <c r="H28" s="398"/>
      <c r="I28" s="398"/>
      <c r="J28" s="396"/>
      <c r="K28" s="396"/>
      <c r="L28" s="396"/>
      <c r="M28" s="396"/>
      <c r="N28" s="396"/>
      <c r="O28" s="396"/>
      <c r="P28" s="396"/>
      <c r="Q28" s="396"/>
      <c r="R28" s="396"/>
      <c r="S28" s="396"/>
      <c r="T28" s="396"/>
      <c r="U28" s="395"/>
      <c r="V28" s="395"/>
      <c r="W28" s="395"/>
      <c r="X28" s="395"/>
      <c r="Y28" s="395"/>
    </row>
    <row r="29" spans="1:25" ht="13.2" customHeight="1">
      <c r="A29" s="397"/>
      <c r="B29" s="397"/>
      <c r="C29" s="397"/>
      <c r="D29" s="397"/>
      <c r="E29" s="398"/>
      <c r="F29" s="398"/>
      <c r="G29" s="398"/>
      <c r="H29" s="398"/>
      <c r="I29" s="398"/>
      <c r="J29" s="396"/>
      <c r="K29" s="396"/>
      <c r="L29" s="396"/>
      <c r="M29" s="396"/>
      <c r="N29" s="396"/>
      <c r="O29" s="396"/>
      <c r="P29" s="396"/>
      <c r="Q29" s="396"/>
      <c r="R29" s="396"/>
      <c r="S29" s="396"/>
      <c r="T29" s="396"/>
      <c r="U29" s="395"/>
      <c r="V29" s="395"/>
      <c r="W29" s="395"/>
      <c r="X29" s="395"/>
      <c r="Y29" s="395"/>
    </row>
    <row r="30" spans="1:25">
      <c r="A30" s="397"/>
      <c r="B30" s="397"/>
      <c r="C30" s="397"/>
      <c r="D30" s="397"/>
      <c r="E30" s="398"/>
      <c r="F30" s="398"/>
      <c r="G30" s="398"/>
      <c r="H30" s="398"/>
      <c r="I30" s="398"/>
      <c r="J30" s="398"/>
      <c r="K30" s="398"/>
      <c r="L30" s="398"/>
      <c r="M30" s="398"/>
      <c r="N30" s="398"/>
      <c r="O30" s="395"/>
      <c r="P30" s="395"/>
      <c r="Q30" s="395"/>
      <c r="R30" s="395"/>
      <c r="S30" s="395"/>
      <c r="T30" s="395"/>
      <c r="U30" s="395"/>
      <c r="V30" s="395"/>
      <c r="W30" s="395"/>
      <c r="X30" s="395"/>
      <c r="Y30" s="395"/>
    </row>
    <row r="31" spans="1:25">
      <c r="A31" s="397"/>
      <c r="B31" s="397"/>
      <c r="C31" s="397"/>
      <c r="D31" s="397"/>
      <c r="E31" s="398"/>
      <c r="F31" s="398"/>
      <c r="G31" s="398"/>
      <c r="H31" s="395"/>
      <c r="I31" s="395"/>
      <c r="J31" s="395"/>
      <c r="K31" s="395"/>
      <c r="L31" s="395"/>
      <c r="M31" s="395"/>
      <c r="N31" s="395"/>
      <c r="O31" s="395"/>
      <c r="P31" s="395"/>
      <c r="Q31" s="395"/>
      <c r="R31" s="395"/>
      <c r="S31" s="395"/>
      <c r="T31" s="395"/>
      <c r="U31" s="395"/>
      <c r="V31" s="395"/>
      <c r="W31" s="395"/>
      <c r="X31" s="395"/>
      <c r="Y31" s="395"/>
    </row>
    <row r="32" spans="1:25">
      <c r="A32" s="395"/>
      <c r="B32" s="395"/>
      <c r="C32" s="395"/>
      <c r="D32" s="395"/>
      <c r="E32" s="398"/>
      <c r="F32" s="398"/>
      <c r="G32" s="398"/>
      <c r="H32" s="395"/>
      <c r="I32" s="395"/>
      <c r="J32" s="395"/>
      <c r="K32" s="395"/>
      <c r="L32" s="395"/>
      <c r="M32" s="395"/>
      <c r="N32" s="395"/>
      <c r="O32" s="395"/>
      <c r="P32" s="395"/>
      <c r="Q32" s="395"/>
      <c r="R32" s="395"/>
      <c r="S32" s="395"/>
      <c r="T32" s="395"/>
      <c r="U32" s="395"/>
      <c r="V32" s="395"/>
      <c r="W32" s="395"/>
      <c r="X32" s="395"/>
      <c r="Y32" s="395"/>
    </row>
    <row r="33" spans="1:25" ht="156.6" customHeight="1">
      <c r="A33" s="395"/>
      <c r="B33" s="395"/>
      <c r="C33" s="395"/>
      <c r="D33" s="395"/>
      <c r="E33" s="399"/>
      <c r="F33" s="400"/>
      <c r="G33" s="400"/>
      <c r="H33" s="400"/>
      <c r="I33" s="400"/>
      <c r="J33" s="400"/>
      <c r="K33" s="400"/>
      <c r="L33" s="400"/>
      <c r="M33" s="400"/>
      <c r="N33" s="400"/>
      <c r="O33" s="395"/>
      <c r="P33" s="395"/>
      <c r="Q33" s="395"/>
      <c r="R33" s="395"/>
      <c r="S33" s="395"/>
      <c r="T33" s="395"/>
      <c r="U33" s="395"/>
      <c r="V33" s="395"/>
      <c r="W33" s="395"/>
      <c r="X33" s="395"/>
      <c r="Y33" s="395"/>
    </row>
    <row r="34" spans="1:25">
      <c r="A34" s="395"/>
      <c r="B34" s="395"/>
      <c r="C34" s="395"/>
      <c r="D34" s="395"/>
      <c r="E34" s="395"/>
      <c r="F34" s="398"/>
      <c r="G34" s="398"/>
      <c r="H34" s="395"/>
      <c r="I34" s="395"/>
      <c r="J34" s="395"/>
      <c r="K34" s="395"/>
      <c r="L34" s="395"/>
      <c r="M34" s="395"/>
      <c r="N34" s="395"/>
      <c r="O34" s="395"/>
      <c r="P34" s="395"/>
      <c r="Q34" s="395"/>
      <c r="R34" s="395"/>
      <c r="S34" s="395"/>
      <c r="T34" s="395"/>
      <c r="U34" s="395"/>
      <c r="V34" s="395"/>
      <c r="W34" s="395"/>
      <c r="X34" s="395"/>
      <c r="Y34" s="395"/>
    </row>
    <row r="35" spans="1:25">
      <c r="A35" s="395"/>
      <c r="B35" s="395"/>
      <c r="C35" s="395"/>
      <c r="D35" s="395"/>
      <c r="E35" s="395"/>
      <c r="F35" s="398"/>
      <c r="G35" s="398"/>
      <c r="H35" s="395"/>
      <c r="I35" s="395"/>
      <c r="J35" s="395"/>
      <c r="K35" s="395"/>
      <c r="L35" s="395"/>
      <c r="M35" s="395"/>
      <c r="N35" s="395"/>
      <c r="O35" s="395"/>
      <c r="P35" s="395"/>
      <c r="Q35" s="395"/>
      <c r="R35" s="395"/>
      <c r="S35" s="395"/>
      <c r="T35" s="395"/>
      <c r="U35" s="395"/>
      <c r="V35" s="395"/>
      <c r="W35" s="395"/>
      <c r="X35" s="395"/>
      <c r="Y35" s="395"/>
    </row>
    <row r="36" spans="1:25">
      <c r="A36" s="395"/>
      <c r="B36" s="395"/>
      <c r="C36" s="395"/>
      <c r="D36" s="395"/>
      <c r="E36" s="395"/>
      <c r="F36" s="398"/>
      <c r="G36" s="398"/>
      <c r="H36" s="395"/>
      <c r="I36" s="395"/>
      <c r="J36" s="395"/>
      <c r="K36" s="395"/>
      <c r="L36" s="395"/>
      <c r="M36" s="395"/>
      <c r="N36" s="395"/>
      <c r="O36" s="395"/>
      <c r="P36" s="395"/>
      <c r="Q36" s="395"/>
      <c r="R36" s="395"/>
      <c r="S36" s="395"/>
      <c r="T36" s="395"/>
      <c r="U36" s="395"/>
      <c r="V36" s="395"/>
      <c r="W36" s="395"/>
      <c r="X36" s="395"/>
      <c r="Y36" s="395"/>
    </row>
    <row r="37" spans="1:25">
      <c r="A37" s="395"/>
      <c r="B37" s="395"/>
      <c r="C37" s="395"/>
      <c r="D37" s="395"/>
      <c r="E37" s="395"/>
      <c r="F37" s="398"/>
      <c r="G37" s="398"/>
      <c r="H37" s="395"/>
      <c r="I37" s="395"/>
      <c r="J37" s="395"/>
      <c r="K37" s="395"/>
      <c r="L37" s="395"/>
      <c r="M37" s="395"/>
      <c r="N37" s="395"/>
      <c r="O37" s="395"/>
      <c r="P37" s="395"/>
      <c r="Q37" s="395"/>
      <c r="R37" s="395"/>
      <c r="S37" s="395"/>
      <c r="T37" s="395"/>
      <c r="U37" s="395"/>
      <c r="V37" s="395"/>
      <c r="W37" s="395"/>
      <c r="X37" s="395"/>
      <c r="Y37" s="395"/>
    </row>
    <row r="38" spans="1:25">
      <c r="A38" s="395"/>
      <c r="B38" s="395"/>
      <c r="C38" s="395"/>
      <c r="D38" s="395"/>
      <c r="E38" s="395"/>
      <c r="F38" s="398"/>
      <c r="G38" s="398"/>
      <c r="H38" s="395"/>
      <c r="I38" s="395"/>
      <c r="J38" s="395"/>
      <c r="K38" s="395"/>
      <c r="L38" s="395"/>
      <c r="M38" s="395"/>
      <c r="N38" s="395"/>
      <c r="O38" s="395"/>
      <c r="P38" s="395"/>
      <c r="Q38" s="395"/>
      <c r="R38" s="395"/>
      <c r="S38" s="395"/>
      <c r="T38" s="395"/>
      <c r="U38" s="395"/>
      <c r="V38" s="395"/>
      <c r="W38" s="395"/>
      <c r="X38" s="395"/>
      <c r="Y38" s="395"/>
    </row>
    <row r="39" spans="1:25">
      <c r="A39" s="395"/>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row>
    <row r="40" spans="1:25">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row>
    <row r="41" spans="1:25">
      <c r="A41" s="395"/>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row>
    <row r="42" spans="1:25">
      <c r="A42" s="395"/>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row>
    <row r="43" spans="1:25">
      <c r="A43" s="395"/>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row>
    <row r="44" spans="1:25">
      <c r="A44" s="395"/>
      <c r="B44" s="395"/>
      <c r="C44" s="395"/>
      <c r="D44" s="395"/>
      <c r="E44" s="401"/>
      <c r="F44" s="398"/>
      <c r="G44" s="398"/>
      <c r="H44" s="395"/>
      <c r="I44" s="395"/>
      <c r="J44" s="395"/>
      <c r="K44" s="395"/>
      <c r="L44" s="395"/>
      <c r="M44" s="395"/>
      <c r="N44" s="395"/>
      <c r="O44" s="395"/>
      <c r="P44" s="395"/>
      <c r="Q44" s="395"/>
      <c r="R44" s="395"/>
      <c r="S44" s="395"/>
      <c r="T44" s="395"/>
      <c r="U44" s="395"/>
      <c r="V44" s="395"/>
      <c r="W44" s="395"/>
      <c r="X44" s="395"/>
      <c r="Y44" s="395"/>
    </row>
    <row r="45" spans="1:25">
      <c r="A45" s="395"/>
      <c r="B45" s="395"/>
      <c r="C45" s="395"/>
      <c r="D45" s="395"/>
      <c r="E45" s="398"/>
      <c r="F45" s="398"/>
      <c r="G45" s="398"/>
      <c r="H45" s="395"/>
      <c r="I45" s="395"/>
      <c r="J45" s="395"/>
      <c r="K45" s="395"/>
      <c r="L45" s="395"/>
      <c r="M45" s="395"/>
      <c r="N45" s="395"/>
      <c r="O45" s="395"/>
      <c r="P45" s="395"/>
      <c r="Q45" s="395"/>
      <c r="R45" s="395"/>
      <c r="S45" s="395"/>
      <c r="T45" s="395"/>
      <c r="U45" s="395"/>
      <c r="V45" s="395"/>
      <c r="W45" s="395"/>
      <c r="X45" s="395"/>
      <c r="Y45" s="395"/>
    </row>
    <row r="46" spans="1:25">
      <c r="A46" s="395"/>
      <c r="B46" s="395"/>
      <c r="C46" s="395"/>
      <c r="D46" s="395"/>
      <c r="E46" s="398"/>
      <c r="F46" s="398"/>
      <c r="G46" s="398"/>
      <c r="H46" s="395"/>
      <c r="I46" s="395"/>
      <c r="J46" s="395"/>
      <c r="K46" s="395"/>
      <c r="L46" s="395"/>
      <c r="M46" s="395"/>
      <c r="N46" s="395"/>
      <c r="O46" s="395"/>
      <c r="P46" s="395"/>
      <c r="Q46" s="395"/>
      <c r="R46" s="395"/>
      <c r="S46" s="395"/>
      <c r="T46" s="395"/>
      <c r="U46" s="395"/>
      <c r="V46" s="395"/>
      <c r="W46" s="395"/>
      <c r="X46" s="395"/>
      <c r="Y46" s="395"/>
    </row>
    <row r="47" spans="1:25">
      <c r="A47" s="395"/>
      <c r="B47" s="395"/>
      <c r="C47" s="395"/>
      <c r="D47" s="395"/>
      <c r="E47" s="398"/>
      <c r="F47" s="398"/>
      <c r="G47" s="398"/>
      <c r="H47" s="395"/>
      <c r="I47" s="395"/>
      <c r="J47" s="395"/>
      <c r="K47" s="395"/>
      <c r="L47" s="395"/>
      <c r="M47" s="395"/>
      <c r="N47" s="395"/>
      <c r="O47" s="395"/>
      <c r="P47" s="395"/>
      <c r="Q47" s="395"/>
      <c r="R47" s="395"/>
      <c r="S47" s="395"/>
      <c r="T47" s="395"/>
      <c r="U47" s="395"/>
      <c r="V47" s="395"/>
      <c r="W47" s="395"/>
      <c r="X47" s="395"/>
      <c r="Y47" s="395"/>
    </row>
    <row r="48" spans="1:25">
      <c r="A48" s="395"/>
      <c r="B48" s="395"/>
      <c r="C48" s="395"/>
      <c r="D48" s="395"/>
      <c r="E48" s="398"/>
      <c r="F48" s="398"/>
      <c r="G48" s="398"/>
      <c r="H48" s="395"/>
      <c r="I48" s="395"/>
      <c r="J48" s="395"/>
      <c r="K48" s="395"/>
      <c r="L48" s="395"/>
      <c r="M48" s="395"/>
      <c r="N48" s="395"/>
      <c r="O48" s="395"/>
      <c r="P48" s="395"/>
      <c r="Q48" s="395"/>
      <c r="R48" s="395"/>
      <c r="S48" s="395"/>
      <c r="T48" s="395"/>
      <c r="U48" s="395"/>
      <c r="V48" s="395"/>
      <c r="W48" s="395"/>
      <c r="X48" s="395"/>
      <c r="Y48" s="395"/>
    </row>
    <row r="49" spans="1:25">
      <c r="A49" s="395"/>
      <c r="B49" s="395"/>
      <c r="C49" s="395"/>
      <c r="D49" s="395"/>
      <c r="E49" s="398"/>
      <c r="F49" s="398"/>
      <c r="G49" s="398"/>
      <c r="H49" s="395"/>
      <c r="I49" s="395"/>
      <c r="J49" s="395"/>
      <c r="K49" s="395"/>
      <c r="L49" s="395"/>
      <c r="M49" s="395"/>
      <c r="N49" s="395"/>
      <c r="O49" s="395"/>
      <c r="P49" s="395"/>
      <c r="Q49" s="395"/>
      <c r="R49" s="395"/>
      <c r="S49" s="395"/>
      <c r="T49" s="395"/>
      <c r="U49" s="395"/>
      <c r="V49" s="395"/>
      <c r="W49" s="395"/>
      <c r="X49" s="395"/>
      <c r="Y49" s="395"/>
    </row>
    <row r="50" spans="1:25">
      <c r="A50" s="395"/>
      <c r="B50" s="395"/>
      <c r="C50" s="395"/>
      <c r="D50" s="395"/>
      <c r="E50" s="398"/>
      <c r="F50" s="398"/>
      <c r="G50" s="398"/>
      <c r="H50" s="395"/>
      <c r="I50" s="395"/>
      <c r="J50" s="395"/>
      <c r="K50" s="395"/>
      <c r="L50" s="395"/>
      <c r="M50" s="395"/>
      <c r="N50" s="395"/>
      <c r="O50" s="395"/>
      <c r="P50" s="395"/>
      <c r="Q50" s="395"/>
      <c r="R50" s="395"/>
      <c r="S50" s="395"/>
      <c r="T50" s="395"/>
      <c r="U50" s="395"/>
      <c r="V50" s="395"/>
      <c r="W50" s="395"/>
      <c r="X50" s="395"/>
      <c r="Y50" s="395"/>
    </row>
    <row r="51" spans="1:25">
      <c r="A51" s="395"/>
      <c r="B51" s="395"/>
      <c r="C51" s="395"/>
      <c r="D51" s="395"/>
      <c r="E51" s="398"/>
      <c r="F51" s="398"/>
      <c r="G51" s="398"/>
      <c r="H51" s="395"/>
      <c r="I51" s="395"/>
      <c r="J51" s="395"/>
      <c r="K51" s="395"/>
      <c r="L51" s="395"/>
      <c r="M51" s="395"/>
      <c r="N51" s="395"/>
      <c r="O51" s="395"/>
      <c r="P51" s="395"/>
      <c r="Q51" s="395"/>
      <c r="R51" s="395"/>
      <c r="S51" s="395"/>
      <c r="T51" s="395"/>
      <c r="U51" s="395"/>
      <c r="V51" s="395"/>
      <c r="W51" s="395"/>
      <c r="X51" s="395"/>
      <c r="Y51" s="395"/>
    </row>
    <row r="52" spans="1:25">
      <c r="A52" s="395"/>
      <c r="B52" s="395"/>
      <c r="C52" s="395"/>
      <c r="D52" s="395"/>
      <c r="E52" s="398"/>
      <c r="F52" s="398"/>
      <c r="G52" s="398"/>
      <c r="H52" s="395"/>
      <c r="I52" s="395"/>
      <c r="J52" s="395"/>
      <c r="K52" s="395"/>
      <c r="L52" s="395"/>
      <c r="M52" s="395"/>
      <c r="N52" s="395"/>
      <c r="O52" s="395"/>
      <c r="P52" s="395"/>
      <c r="Q52" s="395"/>
      <c r="R52" s="395"/>
      <c r="S52" s="395"/>
      <c r="T52" s="395"/>
      <c r="U52" s="395"/>
      <c r="V52" s="395"/>
      <c r="W52" s="395"/>
      <c r="X52" s="395"/>
      <c r="Y52" s="395"/>
    </row>
    <row r="53" spans="1:25">
      <c r="A53" s="395"/>
      <c r="B53" s="395"/>
      <c r="C53" s="395"/>
      <c r="D53" s="395"/>
      <c r="E53" s="398"/>
      <c r="F53" s="398"/>
      <c r="G53" s="398"/>
      <c r="H53" s="395"/>
      <c r="I53" s="395"/>
      <c r="J53" s="395"/>
      <c r="K53" s="395"/>
      <c r="L53" s="395"/>
      <c r="M53" s="395"/>
      <c r="N53" s="395"/>
      <c r="O53" s="395"/>
      <c r="P53" s="395"/>
      <c r="Q53" s="395"/>
      <c r="R53" s="395"/>
      <c r="S53" s="395"/>
      <c r="T53" s="395"/>
      <c r="U53" s="395"/>
      <c r="V53" s="395"/>
      <c r="W53" s="395"/>
      <c r="X53" s="395"/>
      <c r="Y53" s="395"/>
    </row>
    <row r="54" spans="1:25">
      <c r="A54" s="395"/>
      <c r="B54" s="395"/>
      <c r="C54" s="395"/>
      <c r="D54" s="395"/>
      <c r="E54" s="398"/>
      <c r="F54" s="398"/>
      <c r="G54" s="398"/>
      <c r="H54" s="395"/>
      <c r="I54" s="395"/>
      <c r="J54" s="395"/>
      <c r="K54" s="395"/>
      <c r="L54" s="395"/>
      <c r="M54" s="395"/>
      <c r="N54" s="395"/>
      <c r="O54" s="395"/>
      <c r="P54" s="395"/>
      <c r="Q54" s="395"/>
      <c r="R54" s="395"/>
      <c r="S54" s="395"/>
      <c r="T54" s="395"/>
      <c r="U54" s="395"/>
      <c r="V54" s="395"/>
      <c r="W54" s="395"/>
      <c r="X54" s="395"/>
      <c r="Y54" s="395"/>
    </row>
    <row r="55" spans="1:25">
      <c r="A55" s="395"/>
      <c r="B55" s="395"/>
      <c r="C55" s="395"/>
      <c r="D55" s="395"/>
      <c r="E55" s="398"/>
      <c r="F55" s="398"/>
      <c r="G55" s="398"/>
      <c r="H55" s="395"/>
      <c r="I55" s="395"/>
      <c r="J55" s="395"/>
      <c r="K55" s="395"/>
      <c r="L55" s="395"/>
      <c r="M55" s="395"/>
      <c r="N55" s="395"/>
      <c r="O55" s="395"/>
      <c r="P55" s="395"/>
      <c r="Q55" s="395"/>
      <c r="R55" s="395"/>
      <c r="S55" s="395"/>
      <c r="T55" s="395"/>
      <c r="U55" s="395"/>
      <c r="V55" s="395"/>
      <c r="W55" s="395"/>
      <c r="X55" s="395"/>
      <c r="Y55" s="395"/>
    </row>
    <row r="56" spans="1:25">
      <c r="A56" s="395"/>
      <c r="B56" s="395"/>
      <c r="C56" s="395"/>
      <c r="D56" s="395"/>
      <c r="E56" s="398"/>
      <c r="F56" s="398"/>
      <c r="G56" s="398"/>
      <c r="H56" s="395"/>
      <c r="I56" s="395"/>
      <c r="J56" s="395"/>
      <c r="K56" s="395"/>
      <c r="L56" s="395"/>
      <c r="M56" s="395"/>
      <c r="N56" s="395"/>
      <c r="O56" s="395"/>
      <c r="P56" s="395"/>
      <c r="Q56" s="395"/>
      <c r="R56" s="395"/>
      <c r="S56" s="395"/>
      <c r="T56" s="395"/>
      <c r="U56" s="395"/>
      <c r="V56" s="395"/>
      <c r="W56" s="395"/>
      <c r="X56" s="395"/>
      <c r="Y56" s="395"/>
    </row>
    <row r="57" spans="1:25">
      <c r="A57" s="395"/>
      <c r="B57" s="395"/>
      <c r="C57" s="395"/>
      <c r="D57" s="395"/>
      <c r="E57" s="398"/>
      <c r="F57" s="398"/>
      <c r="G57" s="398"/>
      <c r="H57" s="395"/>
      <c r="I57" s="395"/>
      <c r="J57" s="395"/>
      <c r="K57" s="395"/>
      <c r="L57" s="395"/>
      <c r="M57" s="395"/>
      <c r="N57" s="395"/>
      <c r="O57" s="395"/>
      <c r="P57" s="395"/>
      <c r="Q57" s="395"/>
      <c r="R57" s="395"/>
      <c r="S57" s="395"/>
      <c r="T57" s="395"/>
      <c r="U57" s="395"/>
      <c r="V57" s="395"/>
      <c r="W57" s="395"/>
      <c r="X57" s="395"/>
      <c r="Y57" s="395"/>
    </row>
    <row r="58" spans="1:25">
      <c r="A58" s="395"/>
      <c r="B58" s="395"/>
      <c r="C58" s="395"/>
      <c r="D58" s="395"/>
      <c r="E58" s="398"/>
      <c r="F58" s="398"/>
      <c r="G58" s="398"/>
      <c r="H58" s="395"/>
      <c r="I58" s="395"/>
      <c r="J58" s="395"/>
      <c r="K58" s="395"/>
      <c r="L58" s="395"/>
      <c r="M58" s="395"/>
      <c r="N58" s="395"/>
      <c r="O58" s="395"/>
      <c r="P58" s="395"/>
      <c r="Q58" s="395"/>
      <c r="R58" s="395"/>
      <c r="S58" s="395"/>
      <c r="T58" s="395"/>
      <c r="U58" s="395"/>
      <c r="V58" s="395"/>
      <c r="W58" s="395"/>
      <c r="X58" s="395"/>
      <c r="Y58" s="395"/>
    </row>
    <row r="59" spans="1:25">
      <c r="A59" s="395"/>
      <c r="B59" s="395"/>
      <c r="C59" s="395"/>
      <c r="D59" s="395"/>
      <c r="E59" s="398"/>
      <c r="F59" s="398"/>
      <c r="G59" s="398"/>
      <c r="H59" s="395"/>
      <c r="I59" s="395"/>
      <c r="J59" s="395"/>
      <c r="K59" s="395"/>
      <c r="L59" s="395"/>
      <c r="M59" s="395"/>
      <c r="N59" s="395"/>
      <c r="O59" s="395"/>
      <c r="P59" s="395"/>
      <c r="Q59" s="395"/>
      <c r="R59" s="395"/>
      <c r="S59" s="395"/>
      <c r="T59" s="395"/>
      <c r="U59" s="395"/>
      <c r="V59" s="395"/>
      <c r="W59" s="395"/>
      <c r="X59" s="395"/>
      <c r="Y59" s="395"/>
    </row>
    <row r="60" spans="1:25">
      <c r="A60" s="395"/>
      <c r="B60" s="395"/>
      <c r="C60" s="395"/>
      <c r="D60" s="395"/>
      <c r="E60" s="398"/>
      <c r="F60" s="398"/>
      <c r="G60" s="398"/>
      <c r="H60" s="395"/>
      <c r="I60" s="395"/>
      <c r="J60" s="395"/>
      <c r="K60" s="395"/>
      <c r="L60" s="395"/>
      <c r="M60" s="395"/>
      <c r="N60" s="395"/>
      <c r="O60" s="395"/>
      <c r="P60" s="395"/>
      <c r="Q60" s="395"/>
      <c r="R60" s="395"/>
      <c r="S60" s="395"/>
      <c r="T60" s="395"/>
      <c r="U60" s="395"/>
      <c r="V60" s="395"/>
      <c r="W60" s="395"/>
      <c r="X60" s="395"/>
      <c r="Y60" s="395"/>
    </row>
    <row r="61" spans="1:25">
      <c r="A61" s="395"/>
      <c r="B61" s="395"/>
      <c r="C61" s="395"/>
      <c r="D61" s="395"/>
      <c r="E61" s="398"/>
      <c r="F61" s="398"/>
      <c r="G61" s="398"/>
      <c r="H61" s="395"/>
      <c r="I61" s="395"/>
      <c r="J61" s="395"/>
      <c r="K61" s="395"/>
      <c r="L61" s="395"/>
      <c r="M61" s="395"/>
      <c r="N61" s="395"/>
      <c r="O61" s="395"/>
      <c r="P61" s="395"/>
      <c r="Q61" s="395"/>
      <c r="R61" s="395"/>
      <c r="S61" s="395"/>
      <c r="T61" s="395"/>
      <c r="U61" s="395"/>
      <c r="V61" s="395"/>
      <c r="W61" s="395"/>
      <c r="X61" s="395"/>
      <c r="Y61" s="395"/>
    </row>
    <row r="62" spans="1:25">
      <c r="A62" s="395"/>
      <c r="B62" s="395"/>
      <c r="C62" s="395"/>
      <c r="D62" s="395"/>
      <c r="E62" s="398"/>
      <c r="F62" s="398"/>
      <c r="G62" s="398"/>
      <c r="H62" s="395"/>
      <c r="I62" s="395"/>
      <c r="J62" s="395"/>
      <c r="K62" s="395"/>
      <c r="L62" s="395"/>
      <c r="M62" s="395"/>
      <c r="N62" s="395"/>
      <c r="O62" s="395"/>
      <c r="P62" s="395"/>
      <c r="Q62" s="395"/>
      <c r="R62" s="395"/>
      <c r="S62" s="395"/>
      <c r="T62" s="395"/>
      <c r="U62" s="395"/>
      <c r="V62" s="395"/>
      <c r="W62" s="395"/>
      <c r="X62" s="395"/>
      <c r="Y62" s="395"/>
    </row>
    <row r="63" spans="1:25">
      <c r="A63" s="395"/>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row>
    <row r="64" spans="1:25">
      <c r="A64" s="395"/>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row>
    <row r="65" spans="1:25">
      <c r="A65" s="395"/>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row>
    <row r="66" spans="1:25">
      <c r="A66" s="395"/>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row>
    <row r="67" spans="1:25">
      <c r="A67" s="395"/>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row>
    <row r="68" spans="1:25">
      <c r="A68" s="395"/>
      <c r="B68" s="395"/>
      <c r="C68" s="395"/>
      <c r="D68" s="395"/>
      <c r="E68" s="395"/>
      <c r="F68" s="395"/>
      <c r="G68" s="395"/>
      <c r="H68" s="395"/>
      <c r="I68" s="395"/>
      <c r="J68" s="395"/>
      <c r="K68" s="395"/>
      <c r="L68" s="395"/>
      <c r="M68" s="395"/>
      <c r="N68" s="395"/>
      <c r="O68" s="395"/>
      <c r="P68" s="395"/>
      <c r="Q68" s="395"/>
      <c r="R68" s="395"/>
      <c r="S68" s="395"/>
      <c r="T68" s="395"/>
      <c r="U68" s="395"/>
      <c r="V68" s="395"/>
      <c r="W68" s="395"/>
      <c r="X68" s="395"/>
      <c r="Y68" s="395"/>
    </row>
    <row r="69" spans="1:25">
      <c r="A69" s="395"/>
      <c r="B69" s="395"/>
      <c r="C69" s="395"/>
      <c r="D69" s="395"/>
      <c r="E69" s="395"/>
      <c r="F69" s="395"/>
      <c r="G69" s="395"/>
      <c r="H69" s="395"/>
      <c r="I69" s="395"/>
      <c r="J69" s="395"/>
      <c r="K69" s="395"/>
      <c r="L69" s="395"/>
      <c r="M69" s="395"/>
      <c r="N69" s="395"/>
      <c r="O69" s="395"/>
      <c r="P69" s="395"/>
      <c r="Q69" s="395"/>
      <c r="R69" s="395"/>
      <c r="S69" s="395"/>
      <c r="T69" s="395"/>
      <c r="U69" s="395"/>
      <c r="V69" s="395"/>
      <c r="W69" s="395"/>
      <c r="X69" s="395"/>
      <c r="Y69" s="395"/>
    </row>
    <row r="70" spans="1:25">
      <c r="A70" s="395"/>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row>
    <row r="71" spans="1:25">
      <c r="A71" s="395"/>
      <c r="B71" s="395"/>
      <c r="C71" s="395"/>
      <c r="D71" s="395"/>
      <c r="E71" s="395"/>
      <c r="F71" s="395"/>
      <c r="G71" s="395"/>
      <c r="H71" s="395"/>
      <c r="I71" s="395"/>
      <c r="J71" s="395"/>
      <c r="K71" s="395"/>
      <c r="L71" s="395"/>
      <c r="M71" s="395"/>
      <c r="N71" s="395"/>
      <c r="O71" s="395"/>
      <c r="P71" s="395"/>
      <c r="Q71" s="395"/>
      <c r="R71" s="395"/>
      <c r="S71" s="395"/>
      <c r="T71" s="395"/>
      <c r="U71" s="395"/>
      <c r="V71" s="395"/>
      <c r="W71" s="395"/>
      <c r="X71" s="395"/>
      <c r="Y71" s="395"/>
    </row>
    <row r="72" spans="1:25">
      <c r="A72" s="395"/>
      <c r="B72" s="395"/>
      <c r="C72" s="395"/>
      <c r="D72" s="395"/>
      <c r="E72" s="395"/>
      <c r="F72" s="395"/>
      <c r="G72" s="395"/>
      <c r="H72" s="395"/>
      <c r="I72" s="395"/>
      <c r="J72" s="395"/>
      <c r="K72" s="395"/>
      <c r="L72" s="395"/>
      <c r="M72" s="395"/>
      <c r="N72" s="395"/>
      <c r="O72" s="395"/>
      <c r="P72" s="395"/>
      <c r="Q72" s="395"/>
      <c r="R72" s="395"/>
      <c r="S72" s="395"/>
      <c r="T72" s="395"/>
      <c r="U72" s="395"/>
      <c r="V72" s="395"/>
      <c r="W72" s="395"/>
      <c r="X72" s="395"/>
      <c r="Y72" s="395"/>
    </row>
    <row r="73" spans="1:25">
      <c r="A73" s="395"/>
      <c r="B73" s="395"/>
      <c r="C73" s="395"/>
      <c r="D73" s="395"/>
      <c r="E73" s="395"/>
      <c r="F73" s="395"/>
      <c r="G73" s="395"/>
      <c r="H73" s="395"/>
      <c r="I73" s="395"/>
      <c r="J73" s="395"/>
      <c r="K73" s="395"/>
      <c r="L73" s="395"/>
      <c r="M73" s="395"/>
      <c r="N73" s="395"/>
      <c r="O73" s="395"/>
      <c r="P73" s="395"/>
      <c r="Q73" s="395"/>
      <c r="R73" s="395"/>
      <c r="S73" s="395"/>
      <c r="T73" s="395"/>
      <c r="U73" s="395"/>
      <c r="V73" s="395"/>
      <c r="W73" s="395"/>
      <c r="X73" s="395"/>
      <c r="Y73" s="395"/>
    </row>
    <row r="74" spans="1:25">
      <c r="A74" s="395"/>
      <c r="B74" s="395"/>
      <c r="C74" s="395"/>
      <c r="D74" s="395"/>
      <c r="E74" s="395"/>
      <c r="F74" s="395"/>
      <c r="G74" s="395"/>
      <c r="H74" s="395"/>
      <c r="I74" s="395"/>
      <c r="J74" s="395"/>
      <c r="K74" s="395"/>
      <c r="L74" s="395"/>
      <c r="M74" s="395"/>
      <c r="N74" s="395"/>
      <c r="O74" s="395"/>
      <c r="P74" s="395"/>
      <c r="Q74" s="395"/>
      <c r="R74" s="395"/>
      <c r="S74" s="395"/>
      <c r="T74" s="395"/>
      <c r="U74" s="395"/>
      <c r="V74" s="395"/>
      <c r="W74" s="395"/>
      <c r="X74" s="395"/>
      <c r="Y74" s="395"/>
    </row>
    <row r="75" spans="1:25">
      <c r="A75" s="395"/>
      <c r="B75" s="395"/>
      <c r="C75" s="395"/>
      <c r="D75" s="395"/>
      <c r="E75" s="395"/>
      <c r="F75" s="395"/>
      <c r="G75" s="395"/>
      <c r="H75" s="395"/>
      <c r="I75" s="395"/>
      <c r="J75" s="395"/>
      <c r="K75" s="395"/>
      <c r="L75" s="395"/>
      <c r="M75" s="395"/>
      <c r="N75" s="395"/>
      <c r="O75" s="395"/>
      <c r="P75" s="395"/>
      <c r="Q75" s="395"/>
      <c r="R75" s="395"/>
      <c r="S75" s="395"/>
      <c r="T75" s="395"/>
      <c r="U75" s="395"/>
      <c r="V75" s="395"/>
      <c r="W75" s="395"/>
      <c r="X75" s="395"/>
      <c r="Y75" s="395"/>
    </row>
    <row r="76" spans="1:25">
      <c r="A76" s="395"/>
      <c r="B76" s="395"/>
      <c r="C76" s="395"/>
      <c r="D76" s="395"/>
      <c r="E76" s="395"/>
      <c r="F76" s="395"/>
      <c r="G76" s="395"/>
      <c r="H76" s="395"/>
      <c r="I76" s="395"/>
      <c r="J76" s="395"/>
      <c r="K76" s="395"/>
      <c r="L76" s="395"/>
      <c r="M76" s="395"/>
      <c r="N76" s="395"/>
      <c r="O76" s="395"/>
      <c r="P76" s="395"/>
      <c r="Q76" s="395"/>
      <c r="R76" s="395"/>
      <c r="S76" s="395"/>
      <c r="T76" s="395"/>
      <c r="U76" s="395"/>
      <c r="V76" s="395"/>
      <c r="W76" s="395"/>
      <c r="X76" s="395"/>
      <c r="Y76" s="395"/>
    </row>
    <row r="77" spans="1:25">
      <c r="A77" s="395"/>
      <c r="B77" s="395"/>
      <c r="C77" s="395"/>
      <c r="D77" s="395"/>
      <c r="E77" s="395"/>
      <c r="F77" s="395"/>
      <c r="G77" s="395"/>
      <c r="H77" s="395"/>
      <c r="I77" s="395"/>
      <c r="J77" s="395"/>
      <c r="K77" s="395"/>
      <c r="L77" s="395"/>
      <c r="M77" s="395"/>
      <c r="N77" s="395"/>
      <c r="O77" s="395"/>
      <c r="P77" s="395"/>
      <c r="Q77" s="395"/>
      <c r="R77" s="395"/>
      <c r="S77" s="395"/>
      <c r="T77" s="395"/>
      <c r="U77" s="395"/>
      <c r="V77" s="395"/>
      <c r="W77" s="395"/>
      <c r="X77" s="395"/>
      <c r="Y77" s="395"/>
    </row>
    <row r="78" spans="1:25">
      <c r="A78" s="395"/>
      <c r="B78" s="395"/>
      <c r="C78" s="395"/>
      <c r="D78" s="395"/>
      <c r="E78" s="395"/>
      <c r="F78" s="395"/>
      <c r="G78" s="395"/>
      <c r="H78" s="395"/>
      <c r="I78" s="395"/>
      <c r="J78" s="395"/>
      <c r="K78" s="395"/>
      <c r="L78" s="395"/>
      <c r="M78" s="395"/>
      <c r="N78" s="395"/>
      <c r="O78" s="395"/>
      <c r="P78" s="395"/>
      <c r="Q78" s="395"/>
      <c r="R78" s="395"/>
      <c r="S78" s="395"/>
      <c r="T78" s="395"/>
      <c r="U78" s="395"/>
      <c r="V78" s="395"/>
      <c r="W78" s="395"/>
      <c r="X78" s="395"/>
      <c r="Y78" s="395"/>
    </row>
    <row r="79" spans="1:25">
      <c r="A79" s="395"/>
      <c r="B79" s="395"/>
      <c r="C79" s="395"/>
      <c r="D79" s="395"/>
      <c r="E79" s="395"/>
      <c r="F79" s="395"/>
      <c r="G79" s="395"/>
      <c r="H79" s="395"/>
      <c r="I79" s="395"/>
      <c r="J79" s="395"/>
      <c r="K79" s="395"/>
      <c r="L79" s="395"/>
      <c r="M79" s="395"/>
      <c r="N79" s="395"/>
      <c r="O79" s="395"/>
      <c r="P79" s="395"/>
      <c r="Q79" s="395"/>
      <c r="R79" s="395"/>
      <c r="S79" s="395"/>
      <c r="T79" s="395"/>
      <c r="U79" s="395"/>
      <c r="V79" s="395"/>
      <c r="W79" s="395"/>
      <c r="X79" s="395"/>
      <c r="Y79" s="395"/>
    </row>
    <row r="80" spans="1:25">
      <c r="A80" s="395"/>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row>
    <row r="81" spans="1:25">
      <c r="A81" s="395"/>
      <c r="B81" s="395"/>
      <c r="C81" s="395"/>
      <c r="D81" s="395"/>
      <c r="E81" s="395"/>
      <c r="F81" s="395"/>
      <c r="G81" s="395"/>
      <c r="H81" s="395"/>
      <c r="I81" s="395"/>
      <c r="J81" s="395"/>
      <c r="K81" s="395"/>
      <c r="L81" s="395"/>
      <c r="M81" s="395"/>
      <c r="N81" s="395"/>
      <c r="O81" s="395"/>
      <c r="P81" s="395"/>
      <c r="Q81" s="395"/>
      <c r="R81" s="395"/>
      <c r="S81" s="395"/>
      <c r="T81" s="395"/>
      <c r="U81" s="395"/>
      <c r="V81" s="395"/>
      <c r="W81" s="395"/>
      <c r="X81" s="395"/>
      <c r="Y81" s="395"/>
    </row>
    <row r="82" spans="1:25">
      <c r="A82" s="395"/>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row>
    <row r="83" spans="1:25">
      <c r="A83" s="395"/>
      <c r="B83" s="395"/>
      <c r="C83" s="395"/>
      <c r="D83" s="395"/>
      <c r="E83" s="395"/>
      <c r="F83" s="395"/>
      <c r="G83" s="395"/>
      <c r="H83" s="395"/>
      <c r="I83" s="395"/>
      <c r="J83" s="395"/>
      <c r="K83" s="395"/>
      <c r="L83" s="395"/>
      <c r="M83" s="395"/>
      <c r="N83" s="395"/>
      <c r="O83" s="395"/>
      <c r="P83" s="395"/>
      <c r="Q83" s="395"/>
      <c r="R83" s="395"/>
      <c r="S83" s="395"/>
      <c r="T83" s="395"/>
      <c r="U83" s="395"/>
      <c r="V83" s="395"/>
      <c r="W83" s="395"/>
      <c r="X83" s="395"/>
      <c r="Y83" s="395"/>
    </row>
    <row r="84" spans="1:25">
      <c r="A84" s="395"/>
      <c r="B84" s="395"/>
      <c r="C84" s="395"/>
      <c r="D84" s="395"/>
      <c r="E84" s="395"/>
      <c r="F84" s="395"/>
      <c r="G84" s="395"/>
      <c r="H84" s="395"/>
      <c r="I84" s="395"/>
      <c r="J84" s="395"/>
      <c r="K84" s="395"/>
      <c r="L84" s="395"/>
      <c r="M84" s="395"/>
      <c r="N84" s="395"/>
      <c r="O84" s="395"/>
      <c r="P84" s="395"/>
      <c r="Q84" s="395"/>
      <c r="R84" s="395"/>
      <c r="S84" s="395"/>
      <c r="T84" s="395"/>
      <c r="U84" s="395"/>
      <c r="V84" s="395"/>
      <c r="W84" s="395"/>
      <c r="X84" s="395"/>
      <c r="Y84" s="395"/>
    </row>
    <row r="85" spans="1:25">
      <c r="A85" s="395"/>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row>
    <row r="86" spans="1:25">
      <c r="A86" s="395"/>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row>
    <row r="87" spans="1:25">
      <c r="A87" s="395"/>
      <c r="B87" s="395"/>
      <c r="C87" s="395"/>
      <c r="D87" s="395"/>
      <c r="E87" s="395"/>
      <c r="F87" s="395"/>
      <c r="G87" s="395"/>
      <c r="H87" s="395"/>
      <c r="I87" s="395"/>
      <c r="J87" s="395"/>
      <c r="K87" s="395"/>
      <c r="L87" s="395"/>
      <c r="M87" s="395"/>
      <c r="N87" s="395"/>
      <c r="O87" s="395"/>
      <c r="P87" s="395"/>
      <c r="Q87" s="395"/>
      <c r="R87" s="395"/>
      <c r="S87" s="395"/>
      <c r="T87" s="395"/>
      <c r="U87" s="395"/>
      <c r="V87" s="395"/>
      <c r="W87" s="395"/>
      <c r="X87" s="395"/>
      <c r="Y87" s="395"/>
    </row>
    <row r="88" spans="1:25">
      <c r="A88" s="395"/>
      <c r="B88" s="395"/>
      <c r="C88" s="395"/>
      <c r="D88" s="395"/>
      <c r="E88" s="395"/>
      <c r="F88" s="395"/>
      <c r="G88" s="395"/>
      <c r="H88" s="395"/>
      <c r="I88" s="395"/>
      <c r="J88" s="395"/>
      <c r="K88" s="395"/>
      <c r="L88" s="395"/>
      <c r="M88" s="395"/>
      <c r="N88" s="395"/>
      <c r="O88" s="395"/>
      <c r="P88" s="395"/>
      <c r="Q88" s="395"/>
      <c r="R88" s="395"/>
      <c r="S88" s="395"/>
      <c r="T88" s="395"/>
      <c r="U88" s="395"/>
      <c r="V88" s="395"/>
      <c r="W88" s="395"/>
      <c r="X88" s="395"/>
      <c r="Y88" s="395"/>
    </row>
    <row r="89" spans="1:25">
      <c r="A89" s="395"/>
      <c r="B89" s="395"/>
      <c r="C89" s="395"/>
      <c r="D89" s="395"/>
      <c r="E89" s="395"/>
      <c r="F89" s="395"/>
      <c r="G89" s="395"/>
      <c r="H89" s="395"/>
      <c r="I89" s="395"/>
      <c r="J89" s="395"/>
      <c r="K89" s="395"/>
      <c r="L89" s="395"/>
      <c r="M89" s="395"/>
      <c r="N89" s="395"/>
      <c r="O89" s="395"/>
      <c r="P89" s="395"/>
      <c r="Q89" s="395"/>
      <c r="R89" s="395"/>
      <c r="S89" s="395"/>
      <c r="T89" s="395"/>
      <c r="U89" s="395"/>
      <c r="V89" s="395"/>
      <c r="W89" s="395"/>
      <c r="X89" s="395"/>
      <c r="Y89" s="395"/>
    </row>
    <row r="90" spans="1:25">
      <c r="A90" s="395"/>
      <c r="B90" s="395"/>
      <c r="C90" s="395"/>
      <c r="D90" s="395"/>
      <c r="E90" s="395"/>
      <c r="F90" s="395"/>
      <c r="G90" s="395"/>
      <c r="H90" s="395"/>
      <c r="I90" s="395"/>
      <c r="J90" s="395"/>
      <c r="K90" s="395"/>
      <c r="L90" s="395"/>
      <c r="M90" s="395"/>
      <c r="N90" s="395"/>
      <c r="O90" s="395"/>
      <c r="P90" s="395"/>
      <c r="Q90" s="395"/>
      <c r="R90" s="395"/>
      <c r="S90" s="395"/>
      <c r="T90" s="395"/>
      <c r="U90" s="395"/>
      <c r="V90" s="395"/>
      <c r="W90" s="395"/>
      <c r="X90" s="395"/>
      <c r="Y90" s="395"/>
    </row>
    <row r="91" spans="1:25">
      <c r="A91" s="395"/>
      <c r="B91" s="395"/>
      <c r="C91" s="395"/>
      <c r="D91" s="395"/>
      <c r="E91" s="395"/>
      <c r="F91" s="395"/>
      <c r="G91" s="395"/>
      <c r="H91" s="395"/>
      <c r="I91" s="395"/>
      <c r="J91" s="395"/>
      <c r="K91" s="395"/>
      <c r="L91" s="395"/>
      <c r="M91" s="395"/>
      <c r="N91" s="395"/>
      <c r="O91" s="395"/>
      <c r="P91" s="395"/>
      <c r="Q91" s="395"/>
      <c r="R91" s="395"/>
      <c r="S91" s="395"/>
      <c r="T91" s="395"/>
      <c r="U91" s="395"/>
      <c r="V91" s="395"/>
      <c r="W91" s="395"/>
      <c r="X91" s="395"/>
      <c r="Y91" s="395"/>
    </row>
    <row r="92" spans="1:25">
      <c r="A92" s="395"/>
      <c r="B92" s="395"/>
      <c r="C92" s="395"/>
      <c r="D92" s="395"/>
      <c r="E92" s="395"/>
      <c r="F92" s="395"/>
      <c r="G92" s="395"/>
      <c r="H92" s="395"/>
      <c r="I92" s="395"/>
      <c r="J92" s="395"/>
      <c r="K92" s="395"/>
      <c r="L92" s="395"/>
      <c r="M92" s="395"/>
      <c r="N92" s="395"/>
      <c r="O92" s="395"/>
      <c r="P92" s="395"/>
      <c r="Q92" s="395"/>
      <c r="R92" s="395"/>
      <c r="S92" s="395"/>
      <c r="T92" s="395"/>
      <c r="U92" s="395"/>
      <c r="V92" s="395"/>
      <c r="W92" s="395"/>
      <c r="X92" s="395"/>
      <c r="Y92" s="395"/>
    </row>
    <row r="93" spans="1:25">
      <c r="A93" s="395"/>
      <c r="B93" s="395"/>
      <c r="C93" s="395"/>
      <c r="D93" s="395"/>
      <c r="E93" s="395"/>
      <c r="F93" s="395"/>
      <c r="G93" s="395"/>
      <c r="H93" s="395"/>
      <c r="I93" s="395"/>
      <c r="J93" s="395"/>
      <c r="K93" s="395"/>
      <c r="L93" s="395"/>
      <c r="M93" s="395"/>
      <c r="N93" s="395"/>
      <c r="O93" s="395"/>
      <c r="P93" s="395"/>
      <c r="Q93" s="395"/>
      <c r="R93" s="395"/>
      <c r="S93" s="395"/>
      <c r="T93" s="395"/>
      <c r="U93" s="395"/>
      <c r="V93" s="395"/>
      <c r="W93" s="395"/>
      <c r="X93" s="395"/>
      <c r="Y93" s="395"/>
    </row>
    <row r="94" spans="1:25">
      <c r="A94" s="395"/>
      <c r="B94" s="395"/>
      <c r="C94" s="395"/>
      <c r="D94" s="395"/>
      <c r="E94" s="395"/>
      <c r="F94" s="395"/>
      <c r="G94" s="395"/>
      <c r="H94" s="395"/>
      <c r="I94" s="395"/>
      <c r="J94" s="395"/>
      <c r="K94" s="395"/>
      <c r="L94" s="395"/>
      <c r="M94" s="395"/>
      <c r="N94" s="395"/>
      <c r="O94" s="395"/>
      <c r="P94" s="395"/>
      <c r="Q94" s="395"/>
      <c r="R94" s="395"/>
      <c r="S94" s="395"/>
      <c r="T94" s="395"/>
      <c r="U94" s="395"/>
      <c r="V94" s="395"/>
      <c r="W94" s="395"/>
      <c r="X94" s="395"/>
      <c r="Y94" s="395"/>
    </row>
    <row r="95" spans="1:25">
      <c r="A95" s="395"/>
      <c r="B95" s="395"/>
      <c r="C95" s="395"/>
      <c r="D95" s="395"/>
      <c r="E95" s="395"/>
      <c r="F95" s="395"/>
      <c r="G95" s="395"/>
      <c r="H95" s="395"/>
      <c r="I95" s="395"/>
      <c r="J95" s="395"/>
      <c r="K95" s="395"/>
      <c r="L95" s="395"/>
      <c r="M95" s="395"/>
      <c r="N95" s="395"/>
      <c r="O95" s="395"/>
      <c r="P95" s="395"/>
      <c r="Q95" s="395"/>
      <c r="R95" s="395"/>
      <c r="S95" s="395"/>
      <c r="T95" s="395"/>
      <c r="U95" s="395"/>
      <c r="V95" s="395"/>
      <c r="W95" s="395"/>
      <c r="X95" s="395"/>
      <c r="Y95" s="395"/>
    </row>
    <row r="96" spans="1:25">
      <c r="A96" s="395"/>
      <c r="B96" s="395"/>
      <c r="C96" s="395"/>
      <c r="D96" s="395"/>
      <c r="E96" s="395"/>
      <c r="F96" s="395"/>
      <c r="G96" s="395"/>
      <c r="H96" s="395"/>
      <c r="I96" s="395"/>
      <c r="J96" s="395"/>
      <c r="K96" s="395"/>
      <c r="L96" s="395"/>
      <c r="M96" s="395"/>
      <c r="N96" s="395"/>
      <c r="O96" s="395"/>
      <c r="P96" s="395"/>
      <c r="Q96" s="395"/>
      <c r="R96" s="395"/>
      <c r="S96" s="395"/>
      <c r="T96" s="395"/>
      <c r="U96" s="395"/>
      <c r="V96" s="395"/>
      <c r="W96" s="395"/>
      <c r="X96" s="395"/>
      <c r="Y96" s="395"/>
    </row>
    <row r="97" spans="1:25">
      <c r="A97" s="395"/>
      <c r="B97" s="395"/>
      <c r="C97" s="395"/>
      <c r="D97" s="395"/>
      <c r="E97" s="395"/>
      <c r="F97" s="395"/>
      <c r="G97" s="395"/>
      <c r="H97" s="395"/>
      <c r="I97" s="395"/>
      <c r="J97" s="395"/>
      <c r="K97" s="395"/>
      <c r="L97" s="395"/>
      <c r="M97" s="395"/>
      <c r="N97" s="395"/>
      <c r="O97" s="395"/>
      <c r="P97" s="395"/>
      <c r="Q97" s="395"/>
      <c r="R97" s="395"/>
      <c r="S97" s="395"/>
      <c r="T97" s="395"/>
      <c r="U97" s="395"/>
      <c r="V97" s="395"/>
      <c r="W97" s="395"/>
      <c r="X97" s="395"/>
      <c r="Y97" s="395"/>
    </row>
    <row r="98" spans="1:25">
      <c r="A98" s="395"/>
      <c r="B98" s="395"/>
      <c r="C98" s="395"/>
      <c r="D98" s="395"/>
      <c r="E98" s="395"/>
      <c r="F98" s="395"/>
      <c r="G98" s="395"/>
      <c r="H98" s="395"/>
      <c r="I98" s="395"/>
      <c r="J98" s="395"/>
      <c r="K98" s="395"/>
      <c r="L98" s="395"/>
      <c r="M98" s="395"/>
      <c r="N98" s="395"/>
      <c r="O98" s="395"/>
      <c r="P98" s="395"/>
      <c r="Q98" s="395"/>
      <c r="R98" s="395"/>
      <c r="S98" s="395"/>
      <c r="T98" s="395"/>
      <c r="U98" s="395"/>
      <c r="V98" s="395"/>
      <c r="W98" s="395"/>
      <c r="X98" s="395"/>
      <c r="Y98" s="395"/>
    </row>
    <row r="99" spans="1:25">
      <c r="A99" s="395"/>
      <c r="B99" s="395"/>
      <c r="C99" s="395"/>
      <c r="D99" s="395"/>
      <c r="E99" s="395"/>
      <c r="F99" s="395"/>
      <c r="G99" s="395"/>
      <c r="H99" s="395"/>
      <c r="I99" s="395"/>
      <c r="J99" s="395"/>
      <c r="K99" s="395"/>
      <c r="L99" s="395"/>
      <c r="M99" s="395"/>
      <c r="N99" s="395"/>
      <c r="O99" s="395"/>
      <c r="P99" s="395"/>
      <c r="Q99" s="395"/>
      <c r="R99" s="395"/>
      <c r="S99" s="395"/>
      <c r="T99" s="395"/>
      <c r="U99" s="395"/>
      <c r="V99" s="395"/>
      <c r="W99" s="395"/>
      <c r="X99" s="395"/>
      <c r="Y99" s="395"/>
    </row>
    <row r="100" spans="1:25">
      <c r="A100" s="395"/>
      <c r="B100" s="395"/>
      <c r="C100" s="395"/>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row>
    <row r="101" spans="1:25">
      <c r="A101" s="395"/>
      <c r="B101" s="395"/>
      <c r="C101" s="395"/>
      <c r="D101" s="395"/>
      <c r="E101" s="395"/>
      <c r="F101" s="395"/>
      <c r="G101" s="395"/>
      <c r="H101" s="395"/>
      <c r="I101" s="395"/>
      <c r="J101" s="395"/>
      <c r="K101" s="395"/>
      <c r="L101" s="395"/>
      <c r="M101" s="395"/>
      <c r="N101" s="395"/>
      <c r="O101" s="395"/>
      <c r="P101" s="395"/>
      <c r="Q101" s="395"/>
      <c r="R101" s="395"/>
      <c r="S101" s="395"/>
      <c r="T101" s="395"/>
      <c r="U101" s="395"/>
      <c r="V101" s="395"/>
      <c r="W101" s="395"/>
      <c r="X101" s="395"/>
      <c r="Y101" s="395"/>
    </row>
    <row r="102" spans="1:25">
      <c r="A102" s="395"/>
      <c r="B102" s="395"/>
      <c r="C102" s="395"/>
      <c r="D102" s="395"/>
      <c r="E102" s="395"/>
      <c r="F102" s="395"/>
      <c r="G102" s="395"/>
      <c r="H102" s="395"/>
      <c r="I102" s="395"/>
      <c r="J102" s="395"/>
      <c r="K102" s="395"/>
      <c r="L102" s="395"/>
      <c r="M102" s="395"/>
      <c r="N102" s="395"/>
      <c r="O102" s="395"/>
      <c r="P102" s="395"/>
      <c r="Q102" s="395"/>
      <c r="R102" s="395"/>
      <c r="S102" s="395"/>
      <c r="T102" s="395"/>
      <c r="U102" s="395"/>
      <c r="V102" s="395"/>
      <c r="W102" s="395"/>
      <c r="X102" s="395"/>
      <c r="Y102" s="395"/>
    </row>
    <row r="103" spans="1:25">
      <c r="A103" s="395"/>
      <c r="B103" s="395"/>
      <c r="C103" s="395"/>
      <c r="D103" s="395"/>
      <c r="E103" s="395"/>
      <c r="F103" s="395"/>
      <c r="G103" s="395"/>
      <c r="H103" s="395"/>
      <c r="I103" s="395"/>
      <c r="J103" s="395"/>
      <c r="K103" s="395"/>
      <c r="L103" s="395"/>
      <c r="M103" s="395"/>
      <c r="N103" s="395"/>
      <c r="O103" s="395"/>
      <c r="P103" s="395"/>
      <c r="Q103" s="395"/>
      <c r="R103" s="395"/>
      <c r="S103" s="395"/>
      <c r="T103" s="395"/>
      <c r="U103" s="395"/>
      <c r="V103" s="395"/>
      <c r="W103" s="395"/>
      <c r="X103" s="395"/>
      <c r="Y103" s="395"/>
    </row>
    <row r="104" spans="1:25">
      <c r="A104" s="395"/>
      <c r="B104" s="395"/>
      <c r="C104" s="395"/>
      <c r="D104" s="395"/>
      <c r="E104" s="395"/>
      <c r="F104" s="395"/>
      <c r="G104" s="395"/>
      <c r="H104" s="395"/>
      <c r="I104" s="395"/>
      <c r="J104" s="395"/>
      <c r="K104" s="395"/>
      <c r="L104" s="395"/>
      <c r="M104" s="395"/>
      <c r="N104" s="395"/>
      <c r="O104" s="395"/>
      <c r="P104" s="395"/>
      <c r="Q104" s="395"/>
      <c r="R104" s="395"/>
      <c r="S104" s="395"/>
      <c r="T104" s="395"/>
      <c r="U104" s="395"/>
      <c r="V104" s="395"/>
      <c r="W104" s="395"/>
      <c r="X104" s="395"/>
      <c r="Y104" s="395"/>
    </row>
  </sheetData>
  <sheetProtection formatCells="0" formatColumns="0" formatRows="0" insertColumns="0" insertRows="0" insertHyperlinks="0" deleteColumns="0" deleteRows="0"/>
  <mergeCells count="18">
    <mergeCell ref="D1:I1"/>
    <mergeCell ref="J1:P1"/>
    <mergeCell ref="S7:T11"/>
    <mergeCell ref="F16:G16"/>
    <mergeCell ref="I16:J16"/>
    <mergeCell ref="K16:L16"/>
    <mergeCell ref="O16:Q16"/>
    <mergeCell ref="R16:S16"/>
    <mergeCell ref="C23:E23"/>
    <mergeCell ref="P23:S23"/>
    <mergeCell ref="O17:Q17"/>
    <mergeCell ref="R17:T17"/>
    <mergeCell ref="J25:T27"/>
    <mergeCell ref="F23:O23"/>
    <mergeCell ref="D17:F17"/>
    <mergeCell ref="H17:J17"/>
    <mergeCell ref="P19:R19"/>
    <mergeCell ref="C21:T22"/>
  </mergeCells>
  <phoneticPr fontId="107"/>
  <hyperlinks>
    <hyperlink ref="F23:O23" r:id="rId1" display="お見積り、ご注文はこちらから" xr:uid="{E6BCF185-3782-4B15-9154-296D8BC163E8}"/>
  </hyperlinks>
  <pageMargins left="0.7" right="0.7" top="0.75" bottom="0.75" header="0.3" footer="0.3"/>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P12" sqref="P12"/>
    </sheetView>
  </sheetViews>
  <sheetFormatPr defaultColWidth="9" defaultRowHeight="13.2"/>
  <cols>
    <col min="1" max="1" width="12.77734375" style="77" customWidth="1"/>
    <col min="2" max="2" width="5.109375" style="77" customWidth="1"/>
    <col min="3" max="3" width="3.77734375" style="77" customWidth="1"/>
    <col min="4" max="4" width="6.88671875" style="77" customWidth="1"/>
    <col min="5" max="5" width="13.109375" style="77" customWidth="1"/>
    <col min="6" max="6" width="13.109375" style="121" customWidth="1"/>
    <col min="7" max="7" width="11.33203125" style="77" customWidth="1"/>
    <col min="8" max="8" width="26.6640625" style="94" customWidth="1"/>
    <col min="9" max="9" width="13" style="85" customWidth="1"/>
    <col min="10" max="10" width="16.109375" style="85" customWidth="1"/>
    <col min="11" max="11" width="13.44140625" style="121" customWidth="1"/>
    <col min="12" max="12" width="20.44140625" style="121" customWidth="1"/>
    <col min="13" max="13" width="13.44140625" style="92" customWidth="1"/>
    <col min="14" max="14" width="15" style="77" customWidth="1"/>
    <col min="15" max="15" width="9" style="78"/>
    <col min="16" max="16384" width="9" style="77"/>
  </cols>
  <sheetData>
    <row r="1" spans="1:16" ht="26.25" customHeight="1" thickTop="1">
      <c r="A1" s="69" t="s">
        <v>292</v>
      </c>
      <c r="B1" s="70"/>
      <c r="C1" s="70"/>
      <c r="D1" s="71"/>
      <c r="E1" s="71"/>
      <c r="F1" s="72"/>
      <c r="G1" s="73"/>
      <c r="H1" s="74"/>
      <c r="I1" s="422" t="s">
        <v>38</v>
      </c>
      <c r="J1" s="94"/>
      <c r="K1" s="75"/>
      <c r="L1" s="423" t="s">
        <v>243</v>
      </c>
      <c r="M1" s="76"/>
    </row>
    <row r="2" spans="1:16" ht="17.399999999999999">
      <c r="A2" s="79"/>
      <c r="B2" s="424"/>
      <c r="C2" s="424"/>
      <c r="D2" s="424"/>
      <c r="E2" s="424"/>
      <c r="F2" s="424"/>
      <c r="G2" s="80"/>
      <c r="H2" s="81"/>
      <c r="I2" s="425" t="s">
        <v>39</v>
      </c>
      <c r="J2" s="82"/>
      <c r="K2" s="426" t="s">
        <v>21</v>
      </c>
      <c r="L2" s="83"/>
      <c r="M2" s="76"/>
      <c r="N2" s="294"/>
      <c r="P2" s="189"/>
    </row>
    <row r="3" spans="1:16" ht="17.399999999999999">
      <c r="A3" s="427" t="s">
        <v>29</v>
      </c>
      <c r="B3" s="428"/>
      <c r="D3" s="429"/>
      <c r="E3" s="429"/>
      <c r="F3" s="429"/>
      <c r="G3" s="84"/>
      <c r="H3" s="199"/>
      <c r="J3" s="430"/>
      <c r="L3" s="75"/>
      <c r="M3" s="86"/>
    </row>
    <row r="4" spans="1:16" ht="17.399999999999999">
      <c r="A4" s="87"/>
      <c r="B4" s="428"/>
      <c r="C4" s="121"/>
      <c r="D4" s="429"/>
      <c r="E4" s="429"/>
      <c r="F4" s="431"/>
      <c r="G4" s="88"/>
      <c r="H4" s="89"/>
      <c r="I4" s="89"/>
      <c r="J4" s="94"/>
      <c r="L4" s="75"/>
      <c r="M4" s="86"/>
      <c r="N4" s="532"/>
    </row>
    <row r="5" spans="1:16">
      <c r="A5" s="432"/>
      <c r="D5" s="429"/>
      <c r="E5" s="90"/>
      <c r="F5" s="433"/>
      <c r="G5" s="91"/>
      <c r="H5"/>
      <c r="I5" s="434"/>
      <c r="J5" s="94"/>
      <c r="M5" s="86"/>
    </row>
    <row r="6" spans="1:16" ht="17.399999999999999">
      <c r="A6" s="432"/>
      <c r="D6" s="429"/>
      <c r="E6" s="433"/>
      <c r="F6" s="433"/>
      <c r="G6" s="91"/>
      <c r="H6" s="81"/>
      <c r="I6" s="435"/>
      <c r="J6" s="94"/>
      <c r="M6" s="86"/>
    </row>
    <row r="7" spans="1:16">
      <c r="A7" s="432"/>
      <c r="D7" s="429"/>
      <c r="E7" s="433"/>
      <c r="F7" s="433"/>
      <c r="G7" s="91"/>
      <c r="H7" s="436"/>
      <c r="I7" s="434"/>
      <c r="J7" s="94"/>
      <c r="M7" s="86"/>
    </row>
    <row r="8" spans="1:16">
      <c r="A8" s="432"/>
      <c r="D8" s="429"/>
      <c r="E8" s="433"/>
      <c r="F8" s="433"/>
      <c r="G8" s="91"/>
      <c r="H8" s="82"/>
      <c r="I8" s="437"/>
      <c r="J8" s="437"/>
      <c r="K8" s="437"/>
    </row>
    <row r="9" spans="1:16">
      <c r="A9" s="432"/>
      <c r="D9" s="429"/>
      <c r="E9" s="433"/>
      <c r="F9" s="433"/>
      <c r="G9" s="91"/>
      <c r="H9" s="437"/>
      <c r="I9" s="437"/>
      <c r="J9" s="437"/>
      <c r="K9" s="437"/>
      <c r="N9" s="93"/>
    </row>
    <row r="10" spans="1:16">
      <c r="A10" s="432"/>
      <c r="D10" s="429"/>
      <c r="E10" s="433"/>
      <c r="F10" s="433"/>
      <c r="G10" s="91"/>
      <c r="H10" s="437"/>
      <c r="I10" s="437"/>
      <c r="J10" s="437"/>
      <c r="K10" s="437"/>
      <c r="N10" s="93" t="s">
        <v>40</v>
      </c>
    </row>
    <row r="11" spans="1:16">
      <c r="A11" s="432"/>
      <c r="D11" s="429"/>
      <c r="E11" s="433"/>
      <c r="F11" s="433"/>
      <c r="G11" s="91"/>
      <c r="H11" s="437"/>
      <c r="I11" s="437"/>
      <c r="J11" s="437"/>
      <c r="K11" s="437"/>
    </row>
    <row r="12" spans="1:16">
      <c r="A12" s="432"/>
      <c r="D12" s="429"/>
      <c r="E12" s="433"/>
      <c r="F12" s="433"/>
      <c r="G12" s="91"/>
      <c r="H12" s="437"/>
      <c r="I12" s="437"/>
      <c r="J12" s="437"/>
      <c r="K12" s="437"/>
      <c r="N12" s="93" t="s">
        <v>41</v>
      </c>
    </row>
    <row r="13" spans="1:16">
      <c r="A13" s="432"/>
      <c r="D13" s="429"/>
      <c r="E13" s="433"/>
      <c r="F13" s="433"/>
      <c r="G13" s="91"/>
      <c r="H13" s="437"/>
      <c r="I13" s="437"/>
      <c r="J13" s="437"/>
      <c r="K13" s="437"/>
    </row>
    <row r="14" spans="1:16">
      <c r="A14" s="432"/>
      <c r="D14" s="429"/>
      <c r="E14" s="433"/>
      <c r="F14" s="433"/>
      <c r="G14" s="91"/>
      <c r="H14" s="437"/>
      <c r="I14" s="437"/>
      <c r="J14" s="437"/>
      <c r="K14" s="437"/>
      <c r="N14" s="438" t="s">
        <v>42</v>
      </c>
    </row>
    <row r="15" spans="1:16">
      <c r="A15" s="432"/>
      <c r="D15" s="429"/>
      <c r="E15" s="429" t="s">
        <v>21</v>
      </c>
      <c r="F15" s="431"/>
      <c r="G15" s="84"/>
      <c r="H15" s="436"/>
      <c r="I15" s="434"/>
      <c r="J15" s="82"/>
    </row>
    <row r="16" spans="1:16">
      <c r="A16" s="432"/>
      <c r="D16" s="429"/>
      <c r="E16" s="429"/>
      <c r="F16" s="431"/>
      <c r="G16" s="84"/>
      <c r="I16" s="434"/>
      <c r="J16" s="94"/>
      <c r="N16" s="539" t="s">
        <v>257</v>
      </c>
    </row>
    <row r="17" spans="1:19" ht="20.25" customHeight="1" thickBot="1">
      <c r="A17" s="661" t="s">
        <v>497</v>
      </c>
      <c r="B17" s="662"/>
      <c r="C17" s="662"/>
      <c r="D17" s="440"/>
      <c r="E17" s="441"/>
      <c r="F17" s="662" t="s">
        <v>421</v>
      </c>
      <c r="G17" s="663"/>
      <c r="H17" s="436"/>
      <c r="I17" s="434"/>
      <c r="J17" s="82"/>
      <c r="L17" s="83"/>
      <c r="M17" s="86"/>
      <c r="N17" s="439" t="s">
        <v>136</v>
      </c>
    </row>
    <row r="18" spans="1:19" ht="39" customHeight="1" thickTop="1">
      <c r="A18" s="664" t="s">
        <v>43</v>
      </c>
      <c r="B18" s="665"/>
      <c r="C18" s="666"/>
      <c r="D18" s="442" t="s">
        <v>44</v>
      </c>
      <c r="E18" s="443"/>
      <c r="F18" s="667" t="s">
        <v>45</v>
      </c>
      <c r="G18" s="668"/>
      <c r="I18" s="434"/>
      <c r="J18" s="94"/>
      <c r="M18" s="86"/>
      <c r="Q18" s="77" t="s">
        <v>29</v>
      </c>
      <c r="S18" s="77" t="s">
        <v>21</v>
      </c>
    </row>
    <row r="19" spans="1:19" ht="30" customHeight="1">
      <c r="A19" s="669" t="s">
        <v>310</v>
      </c>
      <c r="B19" s="669"/>
      <c r="C19" s="669"/>
      <c r="D19" s="669"/>
      <c r="E19" s="669"/>
      <c r="F19" s="669"/>
      <c r="G19" s="669"/>
      <c r="H19" s="444"/>
      <c r="I19" s="95" t="s">
        <v>46</v>
      </c>
      <c r="J19" s="95"/>
      <c r="K19" s="95"/>
      <c r="L19" s="83"/>
      <c r="M19" s="86"/>
    </row>
    <row r="20" spans="1:19" ht="17.399999999999999">
      <c r="E20" s="445" t="s">
        <v>47</v>
      </c>
      <c r="F20" s="446" t="s">
        <v>48</v>
      </c>
      <c r="H20" s="447"/>
      <c r="I20" s="434"/>
      <c r="J20" s="94" t="s">
        <v>21</v>
      </c>
      <c r="K20" s="448" t="s">
        <v>21</v>
      </c>
      <c r="M20" s="86"/>
    </row>
    <row r="21" spans="1:19" ht="16.8" thickBot="1">
      <c r="A21" s="449"/>
      <c r="B21" s="670">
        <v>44584</v>
      </c>
      <c r="C21" s="671"/>
      <c r="D21" s="450" t="s">
        <v>49</v>
      </c>
      <c r="E21" s="672" t="s">
        <v>50</v>
      </c>
      <c r="F21" s="673"/>
      <c r="G21" s="85" t="s">
        <v>51</v>
      </c>
      <c r="H21" s="677" t="s">
        <v>315</v>
      </c>
      <c r="I21" s="678"/>
      <c r="J21" s="678"/>
      <c r="K21" s="678"/>
      <c r="L21" s="678"/>
      <c r="M21" s="96"/>
      <c r="N21" s="97"/>
    </row>
    <row r="22" spans="1:19" ht="36" customHeight="1" thickTop="1" thickBot="1">
      <c r="A22" s="451" t="s">
        <v>52</v>
      </c>
      <c r="B22" s="679" t="s">
        <v>53</v>
      </c>
      <c r="C22" s="680"/>
      <c r="D22" s="681"/>
      <c r="E22" s="98" t="s">
        <v>293</v>
      </c>
      <c r="F22" s="98" t="s">
        <v>294</v>
      </c>
      <c r="G22" s="452" t="s">
        <v>54</v>
      </c>
      <c r="H22" s="682" t="s">
        <v>55</v>
      </c>
      <c r="I22" s="683"/>
      <c r="J22" s="683"/>
      <c r="K22" s="683"/>
      <c r="L22" s="684"/>
      <c r="M22" s="453" t="s">
        <v>56</v>
      </c>
      <c r="N22" s="454" t="s">
        <v>57</v>
      </c>
      <c r="R22" s="77" t="s">
        <v>29</v>
      </c>
    </row>
    <row r="23" spans="1:19" ht="69.599999999999994" customHeight="1" thickBot="1">
      <c r="A23" s="455" t="s">
        <v>58</v>
      </c>
      <c r="B23" s="655" t="str">
        <f>IF(G23&gt;5,"☆☆☆☆",IF(AND(G23&gt;=2.39,G23&lt;5),"☆☆☆",IF(AND(G23&gt;=1.39,G23&lt;2.4),"☆☆",IF(AND(G23&gt;0,G23&lt;1.4),"☆",IF(AND(G23&gt;=-1.39,G23&lt;0),"★",IF(AND(G23&gt;=-2.39,G23&lt;-1.4),"★★",IF(AND(G23&gt;=-3.39,G23&lt;-2.4),"★★★")))))))</f>
        <v>★</v>
      </c>
      <c r="C23" s="656"/>
      <c r="D23" s="657"/>
      <c r="E23" s="192">
        <v>1.0900000000000001</v>
      </c>
      <c r="F23" s="192">
        <v>1.46</v>
      </c>
      <c r="G23" s="264">
        <f>+E23-F23</f>
        <v>-0.36999999999999988</v>
      </c>
      <c r="H23" s="658"/>
      <c r="I23" s="659"/>
      <c r="J23" s="659"/>
      <c r="K23" s="659"/>
      <c r="L23" s="660"/>
      <c r="M23" s="542"/>
      <c r="N23" s="543"/>
      <c r="O23" s="78" t="s">
        <v>251</v>
      </c>
    </row>
    <row r="24" spans="1:19" ht="66" customHeight="1" thickBot="1">
      <c r="A24" s="456" t="s">
        <v>59</v>
      </c>
      <c r="B24" s="655" t="str">
        <f t="shared" ref="B24" si="0">IF(G24&gt;5,"☆☆☆☆",IF(AND(G24&gt;=2.39,G24&lt;5),"☆☆☆",IF(AND(G24&gt;=1.39,G24&lt;2.4),"☆☆",IF(AND(G24&gt;0,G24&lt;1.4),"☆",IF(AND(G24&gt;=-1.39,G24&lt;0),"★",IF(AND(G24&gt;=-2.39,G24&lt;-1.4),"★★",IF(AND(G24&gt;=-3.39,G24&lt;-2.4),"★★★")))))))</f>
        <v>☆</v>
      </c>
      <c r="C24" s="656"/>
      <c r="D24" s="657"/>
      <c r="E24" s="191">
        <v>3.02</v>
      </c>
      <c r="F24" s="191">
        <v>3.9</v>
      </c>
      <c r="G24" s="413">
        <f t="shared" ref="G24:G70" si="1">+F24-E24</f>
        <v>0.87999999999999989</v>
      </c>
      <c r="H24" s="658"/>
      <c r="I24" s="659"/>
      <c r="J24" s="659"/>
      <c r="K24" s="659"/>
      <c r="L24" s="660"/>
      <c r="M24" s="281"/>
      <c r="N24" s="282"/>
      <c r="O24" s="78" t="s">
        <v>59</v>
      </c>
      <c r="Q24" s="77" t="s">
        <v>29</v>
      </c>
    </row>
    <row r="25" spans="1:19" ht="81" customHeight="1" thickBot="1">
      <c r="A25" s="457" t="s">
        <v>60</v>
      </c>
      <c r="B25" s="655" t="str">
        <f t="shared" ref="B25:B70" si="2">IF(G25&gt;5,"☆☆☆☆",IF(AND(G25&gt;=2.39,G25&lt;5),"☆☆☆",IF(AND(G25&gt;=1.39,G25&lt;2.4),"☆☆",IF(AND(G25&gt;0,G25&lt;1.4),"☆",IF(AND(G25&gt;=-1.39,G25&lt;0),"★",IF(AND(G25&gt;=-2.39,G25&lt;-1.4),"★★",IF(AND(G25&gt;=-3.39,G25&lt;-2.4),"★★★")))))))</f>
        <v>☆☆</v>
      </c>
      <c r="C25" s="656"/>
      <c r="D25" s="657"/>
      <c r="E25" s="191">
        <v>3.64</v>
      </c>
      <c r="F25" s="191">
        <v>5.33</v>
      </c>
      <c r="G25" s="247">
        <f t="shared" si="1"/>
        <v>1.69</v>
      </c>
      <c r="H25" s="674" t="s">
        <v>321</v>
      </c>
      <c r="I25" s="675"/>
      <c r="J25" s="675"/>
      <c r="K25" s="675"/>
      <c r="L25" s="676"/>
      <c r="M25" s="616" t="s">
        <v>322</v>
      </c>
      <c r="N25" s="615">
        <v>44578</v>
      </c>
      <c r="O25" s="78" t="s">
        <v>60</v>
      </c>
    </row>
    <row r="26" spans="1:19" ht="83.25" customHeight="1" thickBot="1">
      <c r="A26" s="457" t="s">
        <v>61</v>
      </c>
      <c r="B26" s="655" t="str">
        <f t="shared" si="2"/>
        <v>☆☆☆</v>
      </c>
      <c r="C26" s="656"/>
      <c r="D26" s="657"/>
      <c r="E26" s="522">
        <v>6.22</v>
      </c>
      <c r="F26" s="522">
        <v>9.1199999999999992</v>
      </c>
      <c r="G26" s="99">
        <f t="shared" si="1"/>
        <v>2.8999999999999995</v>
      </c>
      <c r="H26" s="658" t="s">
        <v>299</v>
      </c>
      <c r="I26" s="659"/>
      <c r="J26" s="659"/>
      <c r="K26" s="659"/>
      <c r="L26" s="660"/>
      <c r="M26" s="281" t="s">
        <v>298</v>
      </c>
      <c r="N26" s="282">
        <v>44576</v>
      </c>
      <c r="O26" s="78" t="s">
        <v>61</v>
      </c>
    </row>
    <row r="27" spans="1:19" ht="78.599999999999994" customHeight="1" thickBot="1">
      <c r="A27" s="457" t="s">
        <v>62</v>
      </c>
      <c r="B27" s="655" t="str">
        <f t="shared" si="2"/>
        <v>☆</v>
      </c>
      <c r="C27" s="656"/>
      <c r="D27" s="657"/>
      <c r="E27" s="192">
        <v>2</v>
      </c>
      <c r="F27" s="192">
        <v>2.71</v>
      </c>
      <c r="G27" s="99">
        <f t="shared" si="1"/>
        <v>0.71</v>
      </c>
      <c r="H27" s="658"/>
      <c r="I27" s="659"/>
      <c r="J27" s="659"/>
      <c r="K27" s="659"/>
      <c r="L27" s="660"/>
      <c r="M27" s="281"/>
      <c r="N27" s="282"/>
      <c r="O27" s="78" t="s">
        <v>62</v>
      </c>
    </row>
    <row r="28" spans="1:19" ht="87" customHeight="1" thickBot="1">
      <c r="A28" s="457" t="s">
        <v>63</v>
      </c>
      <c r="B28" s="655" t="str">
        <f t="shared" si="2"/>
        <v>☆☆☆☆</v>
      </c>
      <c r="C28" s="656"/>
      <c r="D28" s="657"/>
      <c r="E28" s="522">
        <v>6.72</v>
      </c>
      <c r="F28" s="612">
        <v>16.100000000000001</v>
      </c>
      <c r="G28" s="99">
        <f t="shared" si="1"/>
        <v>9.3800000000000026</v>
      </c>
      <c r="H28" s="658"/>
      <c r="I28" s="659"/>
      <c r="J28" s="659"/>
      <c r="K28" s="659"/>
      <c r="L28" s="660"/>
      <c r="M28" s="281"/>
      <c r="N28" s="282"/>
      <c r="O28" s="78" t="s">
        <v>63</v>
      </c>
    </row>
    <row r="29" spans="1:19" ht="71.25" customHeight="1" thickBot="1">
      <c r="A29" s="457" t="s">
        <v>64</v>
      </c>
      <c r="B29" s="655" t="str">
        <f t="shared" si="2"/>
        <v>☆☆</v>
      </c>
      <c r="C29" s="656"/>
      <c r="D29" s="657"/>
      <c r="E29" s="192">
        <v>2.1</v>
      </c>
      <c r="F29" s="191">
        <v>4.32</v>
      </c>
      <c r="G29" s="99">
        <f t="shared" si="1"/>
        <v>2.2200000000000002</v>
      </c>
      <c r="H29" s="658"/>
      <c r="I29" s="659"/>
      <c r="J29" s="659"/>
      <c r="K29" s="659"/>
      <c r="L29" s="660"/>
      <c r="M29" s="281"/>
      <c r="N29" s="282"/>
      <c r="O29" s="78" t="s">
        <v>64</v>
      </c>
    </row>
    <row r="30" spans="1:19" ht="73.5" customHeight="1" thickBot="1">
      <c r="A30" s="457" t="s">
        <v>65</v>
      </c>
      <c r="B30" s="655" t="str">
        <f t="shared" si="2"/>
        <v>☆☆</v>
      </c>
      <c r="C30" s="656"/>
      <c r="D30" s="657"/>
      <c r="E30" s="192">
        <v>2.81</v>
      </c>
      <c r="F30" s="191">
        <v>4.2</v>
      </c>
      <c r="G30" s="99">
        <f t="shared" si="1"/>
        <v>1.3900000000000001</v>
      </c>
      <c r="H30" s="658"/>
      <c r="I30" s="659"/>
      <c r="J30" s="659"/>
      <c r="K30" s="659"/>
      <c r="L30" s="660"/>
      <c r="M30" s="281"/>
      <c r="N30" s="282"/>
      <c r="O30" s="78" t="s">
        <v>65</v>
      </c>
    </row>
    <row r="31" spans="1:19" ht="75.75" customHeight="1" thickBot="1">
      <c r="A31" s="457" t="s">
        <v>66</v>
      </c>
      <c r="B31" s="655" t="str">
        <f t="shared" si="2"/>
        <v>☆</v>
      </c>
      <c r="C31" s="656"/>
      <c r="D31" s="657"/>
      <c r="E31" s="192">
        <v>1.94</v>
      </c>
      <c r="F31" s="191">
        <v>3</v>
      </c>
      <c r="G31" s="99">
        <f t="shared" si="1"/>
        <v>1.06</v>
      </c>
      <c r="H31" s="658" t="s">
        <v>302</v>
      </c>
      <c r="I31" s="659"/>
      <c r="J31" s="659"/>
      <c r="K31" s="659"/>
      <c r="L31" s="660"/>
      <c r="M31" s="281" t="s">
        <v>303</v>
      </c>
      <c r="N31" s="282">
        <v>44569</v>
      </c>
      <c r="O31" s="595" t="s">
        <v>66</v>
      </c>
    </row>
    <row r="32" spans="1:19" ht="96" customHeight="1" thickBot="1">
      <c r="A32" s="460" t="s">
        <v>67</v>
      </c>
      <c r="B32" s="655" t="str">
        <f t="shared" si="2"/>
        <v>☆☆☆</v>
      </c>
      <c r="C32" s="656"/>
      <c r="D32" s="657"/>
      <c r="E32" s="191">
        <v>3.43</v>
      </c>
      <c r="F32" s="522">
        <v>6.35</v>
      </c>
      <c r="G32" s="99">
        <f t="shared" si="1"/>
        <v>2.9199999999999995</v>
      </c>
      <c r="H32" s="658"/>
      <c r="I32" s="659"/>
      <c r="J32" s="659"/>
      <c r="K32" s="659"/>
      <c r="L32" s="660"/>
      <c r="M32" s="281"/>
      <c r="N32" s="282"/>
      <c r="O32" s="78" t="s">
        <v>67</v>
      </c>
    </row>
    <row r="33" spans="1:16" ht="94.95" customHeight="1" thickBot="1">
      <c r="A33" s="461" t="s">
        <v>68</v>
      </c>
      <c r="B33" s="655" t="str">
        <f t="shared" si="2"/>
        <v>☆☆</v>
      </c>
      <c r="C33" s="656"/>
      <c r="D33" s="657"/>
      <c r="E33" s="522">
        <v>6.03</v>
      </c>
      <c r="F33" s="522">
        <v>8.34</v>
      </c>
      <c r="G33" s="99">
        <f t="shared" si="1"/>
        <v>2.3099999999999996</v>
      </c>
      <c r="H33" s="674" t="s">
        <v>343</v>
      </c>
      <c r="I33" s="675"/>
      <c r="J33" s="675"/>
      <c r="K33" s="675"/>
      <c r="L33" s="676"/>
      <c r="M33" s="613" t="s">
        <v>342</v>
      </c>
      <c r="N33" s="615">
        <v>44579</v>
      </c>
      <c r="O33" s="78" t="s">
        <v>68</v>
      </c>
    </row>
    <row r="34" spans="1:16" ht="81" customHeight="1" thickBot="1">
      <c r="A34" s="456" t="s">
        <v>69</v>
      </c>
      <c r="B34" s="655" t="str">
        <f t="shared" si="2"/>
        <v>☆☆</v>
      </c>
      <c r="C34" s="656"/>
      <c r="D34" s="657"/>
      <c r="E34" s="191">
        <v>4.0199999999999996</v>
      </c>
      <c r="F34" s="191">
        <v>5.69</v>
      </c>
      <c r="G34" s="99">
        <f t="shared" si="1"/>
        <v>1.6700000000000008</v>
      </c>
      <c r="H34" s="658"/>
      <c r="I34" s="659"/>
      <c r="J34" s="659"/>
      <c r="K34" s="659"/>
      <c r="L34" s="660"/>
      <c r="M34" s="537"/>
      <c r="N34" s="538"/>
      <c r="O34" s="78" t="s">
        <v>69</v>
      </c>
    </row>
    <row r="35" spans="1:16" ht="94.5" customHeight="1" thickBot="1">
      <c r="A35" s="460" t="s">
        <v>70</v>
      </c>
      <c r="B35" s="655" t="str">
        <f t="shared" si="2"/>
        <v>☆☆☆</v>
      </c>
      <c r="C35" s="656"/>
      <c r="D35" s="657"/>
      <c r="E35" s="191">
        <v>4.9000000000000004</v>
      </c>
      <c r="F35" s="522">
        <v>7.46</v>
      </c>
      <c r="G35" s="99">
        <f t="shared" si="1"/>
        <v>2.5599999999999996</v>
      </c>
      <c r="H35" s="658" t="s">
        <v>300</v>
      </c>
      <c r="I35" s="659"/>
      <c r="J35" s="659"/>
      <c r="K35" s="659"/>
      <c r="L35" s="660"/>
      <c r="M35" s="462" t="s">
        <v>301</v>
      </c>
      <c r="N35" s="463">
        <v>44568</v>
      </c>
      <c r="O35" s="78" t="s">
        <v>70</v>
      </c>
    </row>
    <row r="36" spans="1:16" ht="92.4" customHeight="1" thickBot="1">
      <c r="A36" s="464" t="s">
        <v>71</v>
      </c>
      <c r="B36" s="655" t="str">
        <f t="shared" si="2"/>
        <v>☆☆</v>
      </c>
      <c r="C36" s="656"/>
      <c r="D36" s="657"/>
      <c r="E36" s="191">
        <v>3.28</v>
      </c>
      <c r="F36" s="191">
        <v>5.07</v>
      </c>
      <c r="G36" s="99">
        <f t="shared" si="1"/>
        <v>1.7900000000000005</v>
      </c>
      <c r="H36" s="658"/>
      <c r="I36" s="659"/>
      <c r="J36" s="659"/>
      <c r="K36" s="659"/>
      <c r="L36" s="660"/>
      <c r="M36" s="462"/>
      <c r="N36" s="463"/>
      <c r="O36" s="78" t="s">
        <v>71</v>
      </c>
    </row>
    <row r="37" spans="1:16" ht="87.75" customHeight="1" thickBot="1">
      <c r="A37" s="457" t="s">
        <v>72</v>
      </c>
      <c r="B37" s="655" t="str">
        <f t="shared" si="2"/>
        <v>☆</v>
      </c>
      <c r="C37" s="656"/>
      <c r="D37" s="657"/>
      <c r="E37" s="191">
        <v>3.95</v>
      </c>
      <c r="F37" s="191">
        <v>4.47</v>
      </c>
      <c r="G37" s="99">
        <f t="shared" si="1"/>
        <v>0.51999999999999957</v>
      </c>
      <c r="H37" s="658"/>
      <c r="I37" s="659"/>
      <c r="J37" s="659"/>
      <c r="K37" s="659"/>
      <c r="L37" s="660"/>
      <c r="M37" s="281"/>
      <c r="N37" s="282"/>
      <c r="O37" s="78" t="s">
        <v>72</v>
      </c>
    </row>
    <row r="38" spans="1:16" ht="75.75" customHeight="1" thickBot="1">
      <c r="A38" s="457" t="s">
        <v>73</v>
      </c>
      <c r="B38" s="655" t="str">
        <f t="shared" si="2"/>
        <v>☆</v>
      </c>
      <c r="C38" s="656"/>
      <c r="D38" s="657"/>
      <c r="E38" s="191">
        <v>5.66</v>
      </c>
      <c r="F38" s="191">
        <v>5.97</v>
      </c>
      <c r="G38" s="99">
        <f t="shared" si="1"/>
        <v>0.30999999999999961</v>
      </c>
      <c r="H38" s="658"/>
      <c r="I38" s="659"/>
      <c r="J38" s="659"/>
      <c r="K38" s="659"/>
      <c r="L38" s="660"/>
      <c r="M38" s="458"/>
      <c r="N38" s="459"/>
      <c r="O38" s="78" t="s">
        <v>73</v>
      </c>
    </row>
    <row r="39" spans="1:16" ht="97.8" customHeight="1" thickBot="1">
      <c r="A39" s="457" t="s">
        <v>74</v>
      </c>
      <c r="B39" s="655" t="str">
        <f t="shared" si="2"/>
        <v>☆☆☆</v>
      </c>
      <c r="C39" s="656"/>
      <c r="D39" s="657"/>
      <c r="E39" s="191">
        <v>5.86</v>
      </c>
      <c r="F39" s="522">
        <v>10.07</v>
      </c>
      <c r="G39" s="99">
        <f t="shared" si="1"/>
        <v>4.21</v>
      </c>
      <c r="H39" s="658" t="s">
        <v>304</v>
      </c>
      <c r="I39" s="659"/>
      <c r="J39" s="659"/>
      <c r="K39" s="659"/>
      <c r="L39" s="660"/>
      <c r="M39" s="462" t="s">
        <v>305</v>
      </c>
      <c r="N39" s="463">
        <v>44572</v>
      </c>
      <c r="O39" s="78" t="s">
        <v>74</v>
      </c>
    </row>
    <row r="40" spans="1:16" ht="78.75" customHeight="1" thickBot="1">
      <c r="A40" s="457" t="s">
        <v>75</v>
      </c>
      <c r="B40" s="655" t="str">
        <f t="shared" si="2"/>
        <v>☆☆☆</v>
      </c>
      <c r="C40" s="656"/>
      <c r="D40" s="657"/>
      <c r="E40" s="191">
        <v>5.09</v>
      </c>
      <c r="F40" s="522">
        <v>8.9600000000000009</v>
      </c>
      <c r="G40" s="99">
        <f t="shared" si="1"/>
        <v>3.870000000000001</v>
      </c>
      <c r="H40" s="658"/>
      <c r="I40" s="659"/>
      <c r="J40" s="659"/>
      <c r="K40" s="659"/>
      <c r="L40" s="660"/>
      <c r="M40" s="458"/>
      <c r="N40" s="459"/>
      <c r="O40" s="78" t="s">
        <v>75</v>
      </c>
    </row>
    <row r="41" spans="1:16" ht="66" customHeight="1" thickBot="1">
      <c r="A41" s="457" t="s">
        <v>76</v>
      </c>
      <c r="B41" s="655" t="str">
        <f t="shared" si="2"/>
        <v>☆</v>
      </c>
      <c r="C41" s="656"/>
      <c r="D41" s="657"/>
      <c r="E41" s="191">
        <v>3.63</v>
      </c>
      <c r="F41" s="191">
        <v>4.21</v>
      </c>
      <c r="G41" s="99">
        <f t="shared" si="1"/>
        <v>0.58000000000000007</v>
      </c>
      <c r="H41" s="658"/>
      <c r="I41" s="659"/>
      <c r="J41" s="659"/>
      <c r="K41" s="659"/>
      <c r="L41" s="660"/>
      <c r="M41" s="281"/>
      <c r="N41" s="282"/>
      <c r="O41" s="78" t="s">
        <v>76</v>
      </c>
    </row>
    <row r="42" spans="1:16" ht="77.25" customHeight="1" thickBot="1">
      <c r="A42" s="457" t="s">
        <v>77</v>
      </c>
      <c r="B42" s="655" t="str">
        <f t="shared" si="2"/>
        <v>☆</v>
      </c>
      <c r="C42" s="656"/>
      <c r="D42" s="657"/>
      <c r="E42" s="191">
        <v>3.8</v>
      </c>
      <c r="F42" s="191">
        <v>4.1900000000000004</v>
      </c>
      <c r="G42" s="99">
        <f t="shared" si="1"/>
        <v>0.39000000000000057</v>
      </c>
      <c r="H42" s="674" t="s">
        <v>420</v>
      </c>
      <c r="I42" s="675"/>
      <c r="J42" s="675"/>
      <c r="K42" s="675"/>
      <c r="L42" s="676"/>
      <c r="M42" s="618" t="s">
        <v>320</v>
      </c>
      <c r="N42" s="615">
        <v>44582</v>
      </c>
      <c r="O42" s="78" t="s">
        <v>77</v>
      </c>
      <c r="P42" s="77" t="s">
        <v>219</v>
      </c>
    </row>
    <row r="43" spans="1:16" ht="69.75" customHeight="1" thickBot="1">
      <c r="A43" s="457" t="s">
        <v>78</v>
      </c>
      <c r="B43" s="655" t="str">
        <f t="shared" si="2"/>
        <v>☆</v>
      </c>
      <c r="C43" s="656"/>
      <c r="D43" s="657"/>
      <c r="E43" s="192">
        <v>2.11</v>
      </c>
      <c r="F43" s="191">
        <v>3.25</v>
      </c>
      <c r="G43" s="99">
        <f t="shared" si="1"/>
        <v>1.1400000000000001</v>
      </c>
      <c r="H43" s="658"/>
      <c r="I43" s="659"/>
      <c r="J43" s="659"/>
      <c r="K43" s="659"/>
      <c r="L43" s="660"/>
      <c r="M43" s="281"/>
      <c r="N43" s="282"/>
      <c r="O43" s="78" t="s">
        <v>78</v>
      </c>
    </row>
    <row r="44" spans="1:16" ht="77.25" customHeight="1" thickBot="1">
      <c r="A44" s="276" t="s">
        <v>79</v>
      </c>
      <c r="B44" s="655" t="str">
        <f t="shared" si="2"/>
        <v>☆☆☆</v>
      </c>
      <c r="C44" s="656"/>
      <c r="D44" s="657"/>
      <c r="E44" s="191">
        <v>4.8499999999999996</v>
      </c>
      <c r="F44" s="522">
        <v>7.79</v>
      </c>
      <c r="G44" s="99">
        <f t="shared" si="1"/>
        <v>2.9400000000000004</v>
      </c>
      <c r="H44" s="658"/>
      <c r="I44" s="659"/>
      <c r="J44" s="659"/>
      <c r="K44" s="659"/>
      <c r="L44" s="660"/>
      <c r="M44" s="556"/>
      <c r="N44" s="282"/>
      <c r="O44" s="78" t="s">
        <v>79</v>
      </c>
    </row>
    <row r="45" spans="1:16" ht="81.75" customHeight="1" thickBot="1">
      <c r="A45" s="457" t="s">
        <v>80</v>
      </c>
      <c r="B45" s="655" t="str">
        <f t="shared" si="2"/>
        <v>☆☆</v>
      </c>
      <c r="C45" s="656"/>
      <c r="D45" s="657"/>
      <c r="E45" s="191">
        <v>3.55</v>
      </c>
      <c r="F45" s="191">
        <v>5.21</v>
      </c>
      <c r="G45" s="99">
        <f t="shared" si="1"/>
        <v>1.6600000000000001</v>
      </c>
      <c r="H45" s="674" t="s">
        <v>316</v>
      </c>
      <c r="I45" s="675"/>
      <c r="J45" s="675"/>
      <c r="K45" s="675"/>
      <c r="L45" s="676"/>
      <c r="M45" s="613" t="s">
        <v>317</v>
      </c>
      <c r="N45" s="614">
        <v>44582</v>
      </c>
      <c r="O45" s="78" t="s">
        <v>80</v>
      </c>
    </row>
    <row r="46" spans="1:16" ht="72.75" customHeight="1" thickBot="1">
      <c r="A46" s="457" t="s">
        <v>81</v>
      </c>
      <c r="B46" s="655" t="str">
        <f t="shared" si="2"/>
        <v>☆☆☆</v>
      </c>
      <c r="C46" s="656"/>
      <c r="D46" s="657"/>
      <c r="E46" s="191">
        <v>5</v>
      </c>
      <c r="F46" s="522">
        <v>8</v>
      </c>
      <c r="G46" s="99">
        <f t="shared" si="1"/>
        <v>3</v>
      </c>
      <c r="H46" s="658"/>
      <c r="I46" s="659"/>
      <c r="J46" s="659"/>
      <c r="K46" s="659"/>
      <c r="L46" s="660"/>
      <c r="M46" s="281"/>
      <c r="N46" s="282"/>
      <c r="O46" s="78" t="s">
        <v>81</v>
      </c>
    </row>
    <row r="47" spans="1:16" ht="81.75" customHeight="1" thickBot="1">
      <c r="A47" s="457" t="s">
        <v>82</v>
      </c>
      <c r="B47" s="655" t="str">
        <f t="shared" si="2"/>
        <v>☆☆☆</v>
      </c>
      <c r="C47" s="656"/>
      <c r="D47" s="657"/>
      <c r="E47" s="191">
        <v>4.1900000000000004</v>
      </c>
      <c r="F47" s="522">
        <v>6.72</v>
      </c>
      <c r="G47" s="99">
        <f t="shared" si="1"/>
        <v>2.5299999999999994</v>
      </c>
      <c r="H47" s="658"/>
      <c r="I47" s="659"/>
      <c r="J47" s="659"/>
      <c r="K47" s="659"/>
      <c r="L47" s="660"/>
      <c r="M47" s="513"/>
      <c r="N47" s="282"/>
      <c r="O47" s="78" t="s">
        <v>82</v>
      </c>
    </row>
    <row r="48" spans="1:16" ht="78.75" customHeight="1" thickBot="1">
      <c r="A48" s="457" t="s">
        <v>83</v>
      </c>
      <c r="B48" s="655" t="str">
        <f t="shared" si="2"/>
        <v>☆☆</v>
      </c>
      <c r="C48" s="656"/>
      <c r="D48" s="657"/>
      <c r="E48" s="191">
        <v>4.26</v>
      </c>
      <c r="F48" s="522">
        <v>6.03</v>
      </c>
      <c r="G48" s="99">
        <f t="shared" si="1"/>
        <v>1.7700000000000005</v>
      </c>
      <c r="H48" s="685"/>
      <c r="I48" s="686"/>
      <c r="J48" s="686"/>
      <c r="K48" s="686"/>
      <c r="L48" s="687"/>
      <c r="M48" s="281"/>
      <c r="N48" s="282"/>
      <c r="O48" s="78" t="s">
        <v>83</v>
      </c>
    </row>
    <row r="49" spans="1:15" ht="74.25" customHeight="1" thickBot="1">
      <c r="A49" s="457" t="s">
        <v>84</v>
      </c>
      <c r="B49" s="655" t="str">
        <f t="shared" si="2"/>
        <v>☆☆</v>
      </c>
      <c r="C49" s="656"/>
      <c r="D49" s="657"/>
      <c r="E49" s="191">
        <v>5.74</v>
      </c>
      <c r="F49" s="522">
        <v>7.35</v>
      </c>
      <c r="G49" s="99">
        <f t="shared" si="1"/>
        <v>1.6099999999999994</v>
      </c>
      <c r="H49" s="658"/>
      <c r="I49" s="659"/>
      <c r="J49" s="659"/>
      <c r="K49" s="659"/>
      <c r="L49" s="660"/>
      <c r="M49" s="521"/>
      <c r="N49" s="282"/>
      <c r="O49" s="78" t="s">
        <v>84</v>
      </c>
    </row>
    <row r="50" spans="1:15" ht="73.2" customHeight="1" thickBot="1">
      <c r="A50" s="457" t="s">
        <v>85</v>
      </c>
      <c r="B50" s="655" t="str">
        <f t="shared" si="2"/>
        <v>☆☆☆</v>
      </c>
      <c r="C50" s="656"/>
      <c r="D50" s="657"/>
      <c r="E50" s="522">
        <v>6.98</v>
      </c>
      <c r="F50" s="522">
        <v>9.75</v>
      </c>
      <c r="G50" s="99">
        <f t="shared" si="1"/>
        <v>2.7699999999999996</v>
      </c>
      <c r="H50" s="685"/>
      <c r="I50" s="686"/>
      <c r="J50" s="686"/>
      <c r="K50" s="686"/>
      <c r="L50" s="687"/>
      <c r="M50" s="281"/>
      <c r="N50" s="282"/>
      <c r="O50" s="78" t="s">
        <v>85</v>
      </c>
    </row>
    <row r="51" spans="1:15" ht="73.5" customHeight="1" thickBot="1">
      <c r="A51" s="457" t="s">
        <v>86</v>
      </c>
      <c r="B51" s="655" t="str">
        <f t="shared" si="2"/>
        <v>☆☆</v>
      </c>
      <c r="C51" s="656"/>
      <c r="D51" s="657"/>
      <c r="E51" s="191">
        <v>5</v>
      </c>
      <c r="F51" s="522">
        <v>7</v>
      </c>
      <c r="G51" s="99">
        <f t="shared" si="1"/>
        <v>2</v>
      </c>
      <c r="H51" s="658"/>
      <c r="I51" s="659"/>
      <c r="J51" s="659"/>
      <c r="K51" s="659"/>
      <c r="L51" s="660"/>
      <c r="M51" s="458"/>
      <c r="N51" s="459"/>
      <c r="O51" s="78" t="s">
        <v>86</v>
      </c>
    </row>
    <row r="52" spans="1:15" ht="91.95" customHeight="1" thickBot="1">
      <c r="A52" s="457" t="s">
        <v>87</v>
      </c>
      <c r="B52" s="655" t="str">
        <f t="shared" si="2"/>
        <v>☆☆</v>
      </c>
      <c r="C52" s="656"/>
      <c r="D52" s="657"/>
      <c r="E52" s="191">
        <v>4.8</v>
      </c>
      <c r="F52" s="522">
        <v>6.5</v>
      </c>
      <c r="G52" s="99">
        <f t="shared" si="1"/>
        <v>1.7000000000000002</v>
      </c>
      <c r="H52" s="658"/>
      <c r="I52" s="659"/>
      <c r="J52" s="659"/>
      <c r="K52" s="659"/>
      <c r="L52" s="660"/>
      <c r="M52" s="281"/>
      <c r="N52" s="282"/>
      <c r="O52" s="78" t="s">
        <v>87</v>
      </c>
    </row>
    <row r="53" spans="1:15" ht="77.25" customHeight="1" thickBot="1">
      <c r="A53" s="457" t="s">
        <v>88</v>
      </c>
      <c r="B53" s="655" t="str">
        <f t="shared" si="2"/>
        <v>☆</v>
      </c>
      <c r="C53" s="656"/>
      <c r="D53" s="657"/>
      <c r="E53" s="191">
        <v>4.21</v>
      </c>
      <c r="F53" s="191">
        <v>4.68</v>
      </c>
      <c r="G53" s="99">
        <f t="shared" si="1"/>
        <v>0.46999999999999975</v>
      </c>
      <c r="H53" s="658"/>
      <c r="I53" s="659"/>
      <c r="J53" s="659"/>
      <c r="K53" s="659"/>
      <c r="L53" s="660"/>
      <c r="M53" s="281"/>
      <c r="N53" s="282"/>
      <c r="O53" s="78" t="s">
        <v>88</v>
      </c>
    </row>
    <row r="54" spans="1:15" ht="63.75" customHeight="1" thickBot="1">
      <c r="A54" s="457" t="s">
        <v>89</v>
      </c>
      <c r="B54" s="655" t="str">
        <f t="shared" si="2"/>
        <v>★</v>
      </c>
      <c r="C54" s="656"/>
      <c r="D54" s="657"/>
      <c r="E54" s="191">
        <v>4.04</v>
      </c>
      <c r="F54" s="192">
        <v>2.96</v>
      </c>
      <c r="G54" s="99">
        <f t="shared" si="1"/>
        <v>-1.08</v>
      </c>
      <c r="H54" s="658"/>
      <c r="I54" s="659"/>
      <c r="J54" s="659"/>
      <c r="K54" s="659"/>
      <c r="L54" s="660"/>
      <c r="M54" s="281"/>
      <c r="N54" s="282"/>
      <c r="O54" s="78" t="s">
        <v>89</v>
      </c>
    </row>
    <row r="55" spans="1:15" ht="75" customHeight="1" thickBot="1">
      <c r="A55" s="457" t="s">
        <v>90</v>
      </c>
      <c r="B55" s="655" t="str">
        <f t="shared" si="2"/>
        <v>☆</v>
      </c>
      <c r="C55" s="656"/>
      <c r="D55" s="657"/>
      <c r="E55" s="522">
        <v>6.15</v>
      </c>
      <c r="F55" s="522">
        <v>6.98</v>
      </c>
      <c r="G55" s="99">
        <f t="shared" si="1"/>
        <v>0.83000000000000007</v>
      </c>
      <c r="H55" s="658" t="s">
        <v>306</v>
      </c>
      <c r="I55" s="659"/>
      <c r="J55" s="659"/>
      <c r="K55" s="659"/>
      <c r="L55" s="660"/>
      <c r="M55" s="281" t="s">
        <v>307</v>
      </c>
      <c r="N55" s="282">
        <v>44570</v>
      </c>
      <c r="O55" s="78" t="s">
        <v>90</v>
      </c>
    </row>
    <row r="56" spans="1:15" ht="80.25" customHeight="1" thickBot="1">
      <c r="A56" s="457" t="s">
        <v>91</v>
      </c>
      <c r="B56" s="655" t="str">
        <f t="shared" si="2"/>
        <v>☆☆</v>
      </c>
      <c r="C56" s="656"/>
      <c r="D56" s="657"/>
      <c r="E56" s="191">
        <v>5.54</v>
      </c>
      <c r="F56" s="522">
        <v>7.85</v>
      </c>
      <c r="G56" s="99">
        <f t="shared" si="1"/>
        <v>2.3099999999999996</v>
      </c>
      <c r="H56" s="674" t="s">
        <v>318</v>
      </c>
      <c r="I56" s="675"/>
      <c r="J56" s="675"/>
      <c r="K56" s="675"/>
      <c r="L56" s="676"/>
      <c r="M56" s="613" t="s">
        <v>319</v>
      </c>
      <c r="N56" s="615">
        <v>44582</v>
      </c>
      <c r="O56" s="78" t="s">
        <v>91</v>
      </c>
    </row>
    <row r="57" spans="1:15" ht="63.75" customHeight="1" thickBot="1">
      <c r="A57" s="457" t="s">
        <v>92</v>
      </c>
      <c r="B57" s="655" t="str">
        <f t="shared" si="2"/>
        <v>☆</v>
      </c>
      <c r="C57" s="656"/>
      <c r="D57" s="657"/>
      <c r="E57" s="191">
        <v>4.83</v>
      </c>
      <c r="F57" s="191">
        <v>5.41</v>
      </c>
      <c r="G57" s="99">
        <f t="shared" si="1"/>
        <v>0.58000000000000007</v>
      </c>
      <c r="H57" s="594"/>
      <c r="I57" s="592"/>
      <c r="J57" s="592"/>
      <c r="K57" s="592"/>
      <c r="L57" s="593"/>
      <c r="M57" s="458"/>
      <c r="N57" s="459"/>
      <c r="O57" s="78" t="s">
        <v>92</v>
      </c>
    </row>
    <row r="58" spans="1:15" ht="69.75" customHeight="1" thickBot="1">
      <c r="A58" s="457" t="s">
        <v>93</v>
      </c>
      <c r="B58" s="655" t="str">
        <f t="shared" si="2"/>
        <v>☆</v>
      </c>
      <c r="C58" s="656"/>
      <c r="D58" s="657"/>
      <c r="E58" s="191">
        <v>5.87</v>
      </c>
      <c r="F58" s="522">
        <v>6.22</v>
      </c>
      <c r="G58" s="99">
        <f t="shared" si="1"/>
        <v>0.34999999999999964</v>
      </c>
      <c r="H58" s="658"/>
      <c r="I58" s="659"/>
      <c r="J58" s="659"/>
      <c r="K58" s="659"/>
      <c r="L58" s="660"/>
      <c r="M58" s="281"/>
      <c r="N58" s="282"/>
      <c r="O58" s="78" t="s">
        <v>93</v>
      </c>
    </row>
    <row r="59" spans="1:15" ht="68.25" customHeight="1" thickBot="1">
      <c r="A59" s="457" t="s">
        <v>94</v>
      </c>
      <c r="B59" s="655" t="str">
        <f t="shared" si="2"/>
        <v>☆☆</v>
      </c>
      <c r="C59" s="656"/>
      <c r="D59" s="657"/>
      <c r="E59" s="522">
        <v>6.25</v>
      </c>
      <c r="F59" s="522">
        <v>7.89</v>
      </c>
      <c r="G59" s="99">
        <f t="shared" si="1"/>
        <v>1.6399999999999997</v>
      </c>
      <c r="H59" s="658"/>
      <c r="I59" s="659"/>
      <c r="J59" s="659"/>
      <c r="K59" s="659"/>
      <c r="L59" s="660"/>
      <c r="M59" s="458"/>
      <c r="N59" s="459"/>
      <c r="O59" s="78" t="s">
        <v>94</v>
      </c>
    </row>
    <row r="60" spans="1:15" ht="91.95" customHeight="1" thickBot="1">
      <c r="A60" s="457" t="s">
        <v>95</v>
      </c>
      <c r="B60" s="655" t="str">
        <f t="shared" si="2"/>
        <v>☆☆</v>
      </c>
      <c r="C60" s="656"/>
      <c r="D60" s="657"/>
      <c r="E60" s="522">
        <v>6.92</v>
      </c>
      <c r="F60" s="522">
        <v>8.41</v>
      </c>
      <c r="G60" s="99">
        <f t="shared" si="1"/>
        <v>1.4900000000000002</v>
      </c>
      <c r="H60" s="658"/>
      <c r="I60" s="659"/>
      <c r="J60" s="659"/>
      <c r="K60" s="659"/>
      <c r="L60" s="660"/>
      <c r="M60" s="281"/>
      <c r="N60" s="282"/>
      <c r="O60" s="78" t="s">
        <v>95</v>
      </c>
    </row>
    <row r="61" spans="1:15" ht="81" customHeight="1" thickBot="1">
      <c r="A61" s="457" t="s">
        <v>96</v>
      </c>
      <c r="B61" s="655" t="str">
        <f t="shared" si="2"/>
        <v>☆</v>
      </c>
      <c r="C61" s="656"/>
      <c r="D61" s="657"/>
      <c r="E61" s="191">
        <v>3.39</v>
      </c>
      <c r="F61" s="191">
        <v>4.68</v>
      </c>
      <c r="G61" s="99">
        <f t="shared" si="1"/>
        <v>1.2899999999999996</v>
      </c>
      <c r="H61" s="658"/>
      <c r="I61" s="659"/>
      <c r="J61" s="659"/>
      <c r="K61" s="659"/>
      <c r="L61" s="660"/>
      <c r="M61" s="281"/>
      <c r="N61" s="282"/>
      <c r="O61" s="78" t="s">
        <v>96</v>
      </c>
    </row>
    <row r="62" spans="1:15" ht="75.599999999999994" customHeight="1" thickBot="1">
      <c r="A62" s="457" t="s">
        <v>97</v>
      </c>
      <c r="B62" s="655" t="str">
        <f t="shared" si="2"/>
        <v>☆☆☆</v>
      </c>
      <c r="C62" s="656"/>
      <c r="D62" s="657"/>
      <c r="E62" s="522">
        <v>6.35</v>
      </c>
      <c r="F62" s="522">
        <v>9.68</v>
      </c>
      <c r="G62" s="99">
        <f t="shared" si="1"/>
        <v>3.33</v>
      </c>
      <c r="H62" s="658"/>
      <c r="I62" s="659"/>
      <c r="J62" s="659"/>
      <c r="K62" s="659"/>
      <c r="L62" s="660"/>
      <c r="M62" s="281"/>
      <c r="N62" s="282"/>
      <c r="O62" s="78" t="s">
        <v>97</v>
      </c>
    </row>
    <row r="63" spans="1:15" ht="87" customHeight="1" thickBot="1">
      <c r="A63" s="457" t="s">
        <v>98</v>
      </c>
      <c r="B63" s="655" t="str">
        <f t="shared" si="2"/>
        <v>☆☆☆</v>
      </c>
      <c r="C63" s="656"/>
      <c r="D63" s="657"/>
      <c r="E63" s="522">
        <v>7.26</v>
      </c>
      <c r="F63" s="522">
        <v>11.17</v>
      </c>
      <c r="G63" s="99">
        <f t="shared" si="1"/>
        <v>3.91</v>
      </c>
      <c r="H63" s="658"/>
      <c r="I63" s="659"/>
      <c r="J63" s="659"/>
      <c r="K63" s="659"/>
      <c r="L63" s="660"/>
      <c r="M63" s="528"/>
      <c r="N63" s="282"/>
      <c r="O63" s="78" t="s">
        <v>98</v>
      </c>
    </row>
    <row r="64" spans="1:15" ht="73.2" customHeight="1" thickBot="1">
      <c r="A64" s="457" t="s">
        <v>99</v>
      </c>
      <c r="B64" s="655" t="str">
        <f t="shared" si="2"/>
        <v>☆☆</v>
      </c>
      <c r="C64" s="656"/>
      <c r="D64" s="657"/>
      <c r="E64" s="191">
        <v>5.93</v>
      </c>
      <c r="F64" s="522">
        <v>7.75</v>
      </c>
      <c r="G64" s="99">
        <f t="shared" si="1"/>
        <v>1.8200000000000003</v>
      </c>
      <c r="H64" s="727"/>
      <c r="I64" s="728"/>
      <c r="J64" s="728"/>
      <c r="K64" s="728"/>
      <c r="L64" s="729"/>
      <c r="M64" s="281"/>
      <c r="N64" s="282"/>
      <c r="O64" s="78" t="s">
        <v>99</v>
      </c>
    </row>
    <row r="65" spans="1:18" ht="80.25" customHeight="1" thickBot="1">
      <c r="A65" s="457" t="s">
        <v>100</v>
      </c>
      <c r="B65" s="655" t="str">
        <f t="shared" si="2"/>
        <v>☆☆☆</v>
      </c>
      <c r="C65" s="656"/>
      <c r="D65" s="657"/>
      <c r="E65" s="522">
        <v>7.78</v>
      </c>
      <c r="F65" s="612">
        <v>12.49</v>
      </c>
      <c r="G65" s="99">
        <f t="shared" si="1"/>
        <v>4.71</v>
      </c>
      <c r="H65" s="589"/>
      <c r="I65" s="590"/>
      <c r="J65" s="590"/>
      <c r="K65" s="590"/>
      <c r="L65" s="591"/>
      <c r="M65" s="250"/>
      <c r="N65" s="282"/>
      <c r="O65" s="78" t="s">
        <v>100</v>
      </c>
    </row>
    <row r="66" spans="1:18" ht="88.5" customHeight="1" thickBot="1">
      <c r="A66" s="457" t="s">
        <v>101</v>
      </c>
      <c r="B66" s="655" t="str">
        <f t="shared" si="2"/>
        <v>☆☆</v>
      </c>
      <c r="C66" s="656"/>
      <c r="D66" s="657"/>
      <c r="E66" s="522">
        <v>9.69</v>
      </c>
      <c r="F66" s="522">
        <v>11.08</v>
      </c>
      <c r="G66" s="99">
        <f t="shared" si="1"/>
        <v>1.3900000000000006</v>
      </c>
      <c r="H66" s="594"/>
      <c r="I66" s="592"/>
      <c r="J66" s="592"/>
      <c r="K66" s="592"/>
      <c r="L66" s="593"/>
      <c r="M66" s="458"/>
      <c r="N66" s="459"/>
      <c r="O66" s="78" t="s">
        <v>101</v>
      </c>
    </row>
    <row r="67" spans="1:18" ht="78.75" customHeight="1" thickBot="1">
      <c r="A67" s="457" t="s">
        <v>102</v>
      </c>
      <c r="B67" s="655" t="str">
        <f t="shared" si="2"/>
        <v>☆☆☆</v>
      </c>
      <c r="C67" s="656"/>
      <c r="D67" s="657"/>
      <c r="E67" s="522">
        <v>8.33</v>
      </c>
      <c r="F67" s="612">
        <v>12.31</v>
      </c>
      <c r="G67" s="99">
        <f t="shared" si="1"/>
        <v>3.9800000000000004</v>
      </c>
      <c r="H67" s="658"/>
      <c r="I67" s="659"/>
      <c r="J67" s="659"/>
      <c r="K67" s="659"/>
      <c r="L67" s="660"/>
      <c r="M67" s="281"/>
      <c r="N67" s="282"/>
      <c r="O67" s="78" t="s">
        <v>102</v>
      </c>
    </row>
    <row r="68" spans="1:18" ht="63" customHeight="1" thickBot="1">
      <c r="A68" s="464" t="s">
        <v>103</v>
      </c>
      <c r="B68" s="655" t="str">
        <f t="shared" si="2"/>
        <v>☆☆</v>
      </c>
      <c r="C68" s="656"/>
      <c r="D68" s="657"/>
      <c r="E68" s="522">
        <v>6.38</v>
      </c>
      <c r="F68" s="522">
        <v>8.74</v>
      </c>
      <c r="G68" s="99">
        <f t="shared" si="1"/>
        <v>2.3600000000000003</v>
      </c>
      <c r="H68" s="658"/>
      <c r="I68" s="659"/>
      <c r="J68" s="659"/>
      <c r="K68" s="659"/>
      <c r="L68" s="660"/>
      <c r="M68" s="458"/>
      <c r="N68" s="459"/>
      <c r="O68" s="78" t="s">
        <v>103</v>
      </c>
    </row>
    <row r="69" spans="1:18" ht="72.75" customHeight="1" thickBot="1">
      <c r="A69" s="460" t="s">
        <v>104</v>
      </c>
      <c r="B69" s="655" t="str">
        <f t="shared" si="2"/>
        <v>☆</v>
      </c>
      <c r="C69" s="656"/>
      <c r="D69" s="657"/>
      <c r="E69" s="313">
        <v>1.41</v>
      </c>
      <c r="F69" s="313">
        <v>1.48</v>
      </c>
      <c r="G69" s="99">
        <f t="shared" si="1"/>
        <v>7.0000000000000062E-2</v>
      </c>
      <c r="H69" s="685"/>
      <c r="I69" s="686"/>
      <c r="J69" s="686"/>
      <c r="K69" s="686"/>
      <c r="L69" s="687"/>
      <c r="M69" s="281"/>
      <c r="N69" s="282"/>
      <c r="O69" s="78" t="s">
        <v>104</v>
      </c>
    </row>
    <row r="70" spans="1:18" ht="58.5" customHeight="1" thickBot="1">
      <c r="A70" s="465" t="s">
        <v>105</v>
      </c>
      <c r="B70" s="655" t="str">
        <f t="shared" si="2"/>
        <v>☆☆</v>
      </c>
      <c r="C70" s="656"/>
      <c r="D70" s="657"/>
      <c r="E70" s="191">
        <v>4.67</v>
      </c>
      <c r="F70" s="522">
        <v>6.65</v>
      </c>
      <c r="G70" s="277">
        <f t="shared" si="1"/>
        <v>1.9800000000000004</v>
      </c>
      <c r="H70" s="658"/>
      <c r="I70" s="659"/>
      <c r="J70" s="659"/>
      <c r="K70" s="659"/>
      <c r="L70" s="660"/>
      <c r="M70" s="466"/>
      <c r="N70" s="467"/>
    </row>
    <row r="71" spans="1:18" ht="42.75" customHeight="1" thickBot="1">
      <c r="A71" s="468"/>
      <c r="B71" s="468"/>
      <c r="C71" s="468"/>
      <c r="D71" s="468"/>
      <c r="E71" s="718"/>
      <c r="F71" s="718"/>
      <c r="G71" s="718"/>
      <c r="H71" s="718"/>
      <c r="I71" s="718"/>
      <c r="J71" s="718"/>
      <c r="K71" s="718"/>
      <c r="L71" s="718"/>
      <c r="M71" s="78">
        <f>COUNTIF(E23:E69,"&gt;=10")</f>
        <v>0</v>
      </c>
      <c r="N71" s="78">
        <f>COUNTIF(F23:F69,"&gt;=10")</f>
        <v>6</v>
      </c>
      <c r="O71" s="78" t="s">
        <v>29</v>
      </c>
    </row>
    <row r="72" spans="1:18" ht="36.75" customHeight="1" thickBot="1">
      <c r="A72" s="100" t="s">
        <v>21</v>
      </c>
      <c r="B72" s="101"/>
      <c r="C72" s="171"/>
      <c r="D72" s="171"/>
      <c r="E72" s="719" t="s">
        <v>20</v>
      </c>
      <c r="F72" s="719"/>
      <c r="G72" s="719"/>
      <c r="H72" s="720" t="s">
        <v>254</v>
      </c>
      <c r="I72" s="721"/>
      <c r="J72" s="101"/>
      <c r="K72" s="102"/>
      <c r="L72" s="102"/>
      <c r="M72" s="103"/>
      <c r="N72" s="104"/>
    </row>
    <row r="73" spans="1:18" ht="36.75" customHeight="1" thickBot="1">
      <c r="A73" s="105"/>
      <c r="B73" s="469"/>
      <c r="C73" s="722" t="s">
        <v>106</v>
      </c>
      <c r="D73" s="723"/>
      <c r="E73" s="723"/>
      <c r="F73" s="724"/>
      <c r="G73" s="106">
        <f>+F70</f>
        <v>6.65</v>
      </c>
      <c r="H73" s="107" t="s">
        <v>107</v>
      </c>
      <c r="I73" s="725">
        <f>+G70</f>
        <v>1.9800000000000004</v>
      </c>
      <c r="J73" s="726"/>
      <c r="K73" s="470"/>
      <c r="L73" s="470"/>
      <c r="M73" s="471"/>
      <c r="N73" s="108"/>
    </row>
    <row r="74" spans="1:18" ht="36.75" customHeight="1" thickBot="1">
      <c r="A74" s="105"/>
      <c r="B74" s="469"/>
      <c r="C74" s="688" t="s">
        <v>108</v>
      </c>
      <c r="D74" s="689"/>
      <c r="E74" s="689"/>
      <c r="F74" s="690"/>
      <c r="G74" s="109">
        <f>+F35</f>
        <v>7.46</v>
      </c>
      <c r="H74" s="110" t="s">
        <v>107</v>
      </c>
      <c r="I74" s="691">
        <f>+G35</f>
        <v>2.5599999999999996</v>
      </c>
      <c r="J74" s="692"/>
      <c r="K74" s="470"/>
      <c r="L74" s="470"/>
      <c r="M74" s="471"/>
      <c r="N74" s="108"/>
      <c r="R74" s="529" t="s">
        <v>21</v>
      </c>
    </row>
    <row r="75" spans="1:18" ht="36.75" customHeight="1" thickBot="1">
      <c r="A75" s="105"/>
      <c r="B75" s="469"/>
      <c r="C75" s="693" t="s">
        <v>109</v>
      </c>
      <c r="D75" s="694"/>
      <c r="E75" s="694"/>
      <c r="F75" s="111" t="str">
        <f>VLOOKUP(G75,F:P,10,0)</f>
        <v>山形県</v>
      </c>
      <c r="G75" s="112">
        <f>MAX(F23:F70)</f>
        <v>16.100000000000001</v>
      </c>
      <c r="H75" s="695" t="s">
        <v>110</v>
      </c>
      <c r="I75" s="696"/>
      <c r="J75" s="696"/>
      <c r="K75" s="113">
        <f>+N71</f>
        <v>6</v>
      </c>
      <c r="L75" s="114" t="s">
        <v>111</v>
      </c>
      <c r="M75" s="115">
        <f>N71-M71</f>
        <v>6</v>
      </c>
      <c r="N75" s="108"/>
      <c r="R75" s="530"/>
    </row>
    <row r="76" spans="1:18" ht="36.75" customHeight="1" thickBot="1">
      <c r="A76" s="116"/>
      <c r="B76" s="117"/>
      <c r="C76" s="117"/>
      <c r="D76" s="117"/>
      <c r="E76" s="117"/>
      <c r="F76" s="117"/>
      <c r="G76" s="117"/>
      <c r="H76" s="117"/>
      <c r="I76" s="117"/>
      <c r="J76" s="117"/>
      <c r="K76" s="118"/>
      <c r="L76" s="118"/>
      <c r="M76" s="119"/>
      <c r="N76" s="120"/>
      <c r="R76" s="530"/>
    </row>
    <row r="77" spans="1:18" ht="30.75" customHeight="1">
      <c r="A77" s="153"/>
      <c r="B77" s="153"/>
      <c r="C77" s="153"/>
      <c r="D77" s="153"/>
      <c r="E77" s="153"/>
      <c r="F77" s="153"/>
      <c r="G77" s="153"/>
      <c r="H77" s="153"/>
      <c r="I77" s="153"/>
      <c r="J77" s="153"/>
      <c r="K77" s="472"/>
      <c r="L77" s="472"/>
      <c r="M77" s="473"/>
      <c r="N77" s="474"/>
      <c r="R77" s="531"/>
    </row>
    <row r="78" spans="1:18" ht="30.75" customHeight="1" thickBot="1">
      <c r="A78" s="475"/>
      <c r="B78" s="475"/>
      <c r="C78" s="475"/>
      <c r="D78" s="475"/>
      <c r="E78" s="475"/>
      <c r="F78" s="475"/>
      <c r="G78" s="475"/>
      <c r="H78" s="475"/>
      <c r="I78" s="475"/>
      <c r="J78" s="475"/>
      <c r="K78" s="476"/>
      <c r="L78" s="476"/>
      <c r="M78" s="477"/>
      <c r="N78" s="475"/>
    </row>
    <row r="79" spans="1:18" ht="24.75" customHeight="1" thickTop="1">
      <c r="A79" s="697">
        <v>2</v>
      </c>
      <c r="B79" s="700" t="s">
        <v>255</v>
      </c>
      <c r="C79" s="701"/>
      <c r="D79" s="701"/>
      <c r="E79" s="701"/>
      <c r="F79" s="702"/>
      <c r="G79" s="709" t="s">
        <v>256</v>
      </c>
      <c r="H79" s="710"/>
      <c r="I79" s="710"/>
      <c r="J79" s="710"/>
      <c r="K79" s="710"/>
      <c r="L79" s="710"/>
      <c r="M79" s="710"/>
      <c r="N79" s="711"/>
    </row>
    <row r="80" spans="1:18" ht="24.75" customHeight="1">
      <c r="A80" s="698"/>
      <c r="B80" s="703"/>
      <c r="C80" s="704"/>
      <c r="D80" s="704"/>
      <c r="E80" s="704"/>
      <c r="F80" s="705"/>
      <c r="G80" s="712"/>
      <c r="H80" s="713"/>
      <c r="I80" s="713"/>
      <c r="J80" s="713"/>
      <c r="K80" s="713"/>
      <c r="L80" s="713"/>
      <c r="M80" s="713"/>
      <c r="N80" s="714"/>
      <c r="O80" s="478" t="s">
        <v>29</v>
      </c>
      <c r="P80" s="478"/>
    </row>
    <row r="81" spans="1:16" ht="24.75" customHeight="1">
      <c r="A81" s="698"/>
      <c r="B81" s="703"/>
      <c r="C81" s="704"/>
      <c r="D81" s="704"/>
      <c r="E81" s="704"/>
      <c r="F81" s="705"/>
      <c r="G81" s="712"/>
      <c r="H81" s="713"/>
      <c r="I81" s="713"/>
      <c r="J81" s="713"/>
      <c r="K81" s="713"/>
      <c r="L81" s="713"/>
      <c r="M81" s="713"/>
      <c r="N81" s="714"/>
      <c r="O81" s="478" t="s">
        <v>21</v>
      </c>
      <c r="P81" s="478" t="s">
        <v>112</v>
      </c>
    </row>
    <row r="82" spans="1:16" ht="24.75" customHeight="1">
      <c r="A82" s="698"/>
      <c r="B82" s="703"/>
      <c r="C82" s="704"/>
      <c r="D82" s="704"/>
      <c r="E82" s="704"/>
      <c r="F82" s="705"/>
      <c r="G82" s="712"/>
      <c r="H82" s="713"/>
      <c r="I82" s="713"/>
      <c r="J82" s="713"/>
      <c r="K82" s="713"/>
      <c r="L82" s="713"/>
      <c r="M82" s="713"/>
      <c r="N82" s="714"/>
      <c r="O82" s="479"/>
      <c r="P82" s="478"/>
    </row>
    <row r="83" spans="1:16" ht="24.75" customHeight="1" thickBot="1">
      <c r="A83" s="699"/>
      <c r="B83" s="706"/>
      <c r="C83" s="707"/>
      <c r="D83" s="707"/>
      <c r="E83" s="707"/>
      <c r="F83" s="708"/>
      <c r="G83" s="715"/>
      <c r="H83" s="716"/>
      <c r="I83" s="716"/>
      <c r="J83" s="716"/>
      <c r="K83" s="716"/>
      <c r="L83" s="716"/>
      <c r="M83" s="716"/>
      <c r="N83" s="717"/>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5">
    <mergeCell ref="B67:D67"/>
    <mergeCell ref="H67:L67"/>
    <mergeCell ref="B68:D68"/>
    <mergeCell ref="H68:L68"/>
    <mergeCell ref="B69:D69"/>
    <mergeCell ref="H69:L69"/>
    <mergeCell ref="B64:D64"/>
    <mergeCell ref="H64:L64"/>
    <mergeCell ref="B65:D65"/>
    <mergeCell ref="B66:D66"/>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7"/>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194D-40DB-4EE4-AFE0-3C13B5471406}">
  <sheetPr>
    <pageSetUpPr fitToPage="1"/>
  </sheetPr>
  <dimension ref="A1:R21"/>
  <sheetViews>
    <sheetView view="pageBreakPreview" zoomScale="95" zoomScaleNormal="100" zoomScaleSheetLayoutView="95" workbookViewId="0">
      <selection activeCell="Q17" sqref="Q17:R17"/>
    </sheetView>
  </sheetViews>
  <sheetFormatPr defaultColWidth="9" defaultRowHeight="13.2"/>
  <cols>
    <col min="1" max="1" width="4.88671875" style="607" customWidth="1"/>
    <col min="2" max="8" width="9" style="607"/>
    <col min="9" max="9" width="6" style="607" customWidth="1"/>
    <col min="10" max="10" width="9" style="607"/>
    <col min="11" max="11" width="5.77734375" style="607" customWidth="1"/>
    <col min="12" max="12" width="34.44140625" style="607" customWidth="1"/>
    <col min="13" max="13" width="4.109375" style="607" customWidth="1"/>
    <col min="14" max="14" width="3.44140625" style="607" customWidth="1"/>
    <col min="15" max="16384" width="9" style="607"/>
  </cols>
  <sheetData>
    <row r="1" spans="1:18" ht="23.4">
      <c r="A1" s="730" t="s">
        <v>312</v>
      </c>
      <c r="B1" s="730"/>
      <c r="C1" s="730"/>
      <c r="D1" s="730"/>
      <c r="E1" s="730"/>
      <c r="F1" s="730"/>
      <c r="G1" s="730"/>
      <c r="H1" s="730"/>
      <c r="I1" s="730"/>
      <c r="J1" s="731"/>
      <c r="K1" s="731"/>
      <c r="L1" s="731"/>
      <c r="M1" s="731"/>
      <c r="O1" s="610"/>
      <c r="Q1" s="610"/>
    </row>
    <row r="2" spans="1:18" ht="19.2">
      <c r="A2" s="732" t="s">
        <v>484</v>
      </c>
      <c r="B2" s="732"/>
      <c r="C2" s="732"/>
      <c r="D2" s="732"/>
      <c r="E2" s="732"/>
      <c r="F2" s="732"/>
      <c r="G2" s="732"/>
      <c r="H2" s="732"/>
      <c r="I2" s="732"/>
      <c r="J2" s="733"/>
      <c r="K2" s="733"/>
      <c r="L2" s="733"/>
      <c r="M2" s="733"/>
      <c r="N2" s="608"/>
      <c r="O2" s="611"/>
      <c r="P2" s="617"/>
      <c r="Q2" s="611"/>
    </row>
    <row r="3" spans="1:18" ht="24.75" customHeight="1">
      <c r="A3" s="734" t="s">
        <v>485</v>
      </c>
      <c r="B3" s="734"/>
      <c r="C3" s="734"/>
      <c r="D3" s="734"/>
      <c r="E3" s="734"/>
      <c r="F3" s="734"/>
      <c r="G3" s="734"/>
      <c r="H3" s="734"/>
      <c r="I3" s="734"/>
      <c r="J3" s="735"/>
      <c r="K3" s="735"/>
      <c r="L3" s="735"/>
      <c r="M3" s="735"/>
      <c r="N3" s="609"/>
      <c r="O3" s="610" t="s">
        <v>29</v>
      </c>
      <c r="P3" s="617"/>
      <c r="Q3" s="610"/>
    </row>
    <row r="4" spans="1:18" ht="17.399999999999999">
      <c r="A4" s="736" t="s">
        <v>313</v>
      </c>
      <c r="B4" s="736"/>
      <c r="C4" s="736"/>
      <c r="D4" s="736"/>
      <c r="E4" s="736"/>
      <c r="F4" s="736"/>
      <c r="G4" s="736"/>
      <c r="H4" s="736"/>
      <c r="I4" s="736"/>
      <c r="J4" s="737"/>
      <c r="K4" s="737"/>
      <c r="L4" s="737"/>
      <c r="M4" s="737"/>
      <c r="N4" s="609"/>
      <c r="O4" s="610"/>
      <c r="P4" s="617"/>
      <c r="Q4" s="610"/>
    </row>
    <row r="5" spans="1:18" ht="17.399999999999999">
      <c r="A5" s="890"/>
      <c r="B5" s="891"/>
      <c r="C5" s="892"/>
      <c r="D5" s="892"/>
      <c r="E5" s="892"/>
      <c r="F5" s="892"/>
      <c r="G5" s="892"/>
      <c r="H5" s="892"/>
      <c r="I5" s="892"/>
      <c r="J5" s="892"/>
      <c r="K5" s="892"/>
      <c r="L5" s="892"/>
      <c r="M5" s="892"/>
      <c r="N5" s="609"/>
      <c r="O5" s="611"/>
      <c r="P5" s="610"/>
    </row>
    <row r="6" spans="1:18" ht="21.75" customHeight="1">
      <c r="A6" s="892"/>
      <c r="B6" s="893"/>
      <c r="C6" s="894"/>
      <c r="D6" s="894"/>
      <c r="E6" s="894"/>
      <c r="F6" s="892"/>
      <c r="G6" s="892" t="s">
        <v>21</v>
      </c>
      <c r="H6" s="895" t="s">
        <v>486</v>
      </c>
      <c r="I6" s="896"/>
      <c r="J6" s="896"/>
      <c r="K6" s="896"/>
      <c r="L6" s="896"/>
      <c r="M6" s="892"/>
      <c r="N6" s="609"/>
      <c r="O6" s="610"/>
      <c r="P6" s="611"/>
      <c r="R6" s="610"/>
    </row>
    <row r="7" spans="1:18" ht="21.75" customHeight="1">
      <c r="A7" s="892"/>
      <c r="B7" s="894"/>
      <c r="C7" s="894"/>
      <c r="D7" s="894"/>
      <c r="E7" s="894"/>
      <c r="F7" s="892"/>
      <c r="G7" s="892"/>
      <c r="H7" s="896"/>
      <c r="I7" s="896"/>
      <c r="J7" s="896"/>
      <c r="K7" s="896"/>
      <c r="L7" s="896"/>
      <c r="M7" s="892"/>
      <c r="N7" s="609"/>
      <c r="O7" s="610"/>
      <c r="P7" s="897" t="s">
        <v>21</v>
      </c>
    </row>
    <row r="8" spans="1:18" ht="21.75" customHeight="1">
      <c r="A8" s="892"/>
      <c r="B8" s="894"/>
      <c r="C8" s="894"/>
      <c r="D8" s="894"/>
      <c r="E8" s="894"/>
      <c r="F8" s="892"/>
      <c r="G8" s="892"/>
      <c r="H8" s="896"/>
      <c r="I8" s="896"/>
      <c r="J8" s="896"/>
      <c r="K8" s="896"/>
      <c r="L8" s="896"/>
      <c r="M8" s="892"/>
      <c r="O8" s="611"/>
      <c r="P8" s="617"/>
    </row>
    <row r="9" spans="1:18" ht="21.75" customHeight="1">
      <c r="A9" s="892"/>
      <c r="B9" s="894"/>
      <c r="C9" s="894"/>
      <c r="D9" s="894"/>
      <c r="E9" s="894"/>
      <c r="F9" s="892"/>
      <c r="G9" s="892"/>
      <c r="H9" s="896"/>
      <c r="I9" s="896"/>
      <c r="J9" s="896"/>
      <c r="K9" s="896"/>
      <c r="L9" s="896"/>
      <c r="M9" s="892"/>
      <c r="O9" s="610"/>
      <c r="P9" s="617"/>
    </row>
    <row r="10" spans="1:18" ht="21.75" customHeight="1">
      <c r="A10" s="892"/>
      <c r="B10" s="894"/>
      <c r="C10" s="894"/>
      <c r="D10" s="894"/>
      <c r="E10" s="894"/>
      <c r="F10" s="892"/>
      <c r="G10" s="892"/>
      <c r="H10" s="896"/>
      <c r="I10" s="896"/>
      <c r="J10" s="896"/>
      <c r="K10" s="896"/>
      <c r="L10" s="896"/>
      <c r="M10" s="892"/>
      <c r="O10" s="610"/>
      <c r="P10" s="617"/>
    </row>
    <row r="11" spans="1:18" ht="21.75" customHeight="1">
      <c r="A11" s="892"/>
      <c r="B11" s="894"/>
      <c r="C11" s="894"/>
      <c r="D11" s="894"/>
      <c r="E11" s="894"/>
      <c r="F11" s="898"/>
      <c r="G11" s="898"/>
      <c r="H11" s="896"/>
      <c r="I11" s="896"/>
      <c r="J11" s="896"/>
      <c r="K11" s="896"/>
      <c r="L11" s="896"/>
      <c r="M11" s="892"/>
      <c r="O11" s="610"/>
      <c r="P11" s="617"/>
    </row>
    <row r="12" spans="1:18" ht="21.75" customHeight="1">
      <c r="A12" s="892"/>
      <c r="B12" s="894"/>
      <c r="C12" s="894"/>
      <c r="D12" s="894"/>
      <c r="E12" s="894"/>
      <c r="F12" s="899"/>
      <c r="G12" s="899"/>
      <c r="H12" s="896"/>
      <c r="I12" s="896"/>
      <c r="J12" s="896"/>
      <c r="K12" s="896"/>
      <c r="L12" s="896"/>
      <c r="M12" s="892"/>
      <c r="O12" s="611"/>
      <c r="P12" s="617"/>
    </row>
    <row r="13" spans="1:18" ht="21.75" customHeight="1">
      <c r="A13" s="892"/>
      <c r="B13" s="900"/>
      <c r="C13" s="900"/>
      <c r="D13" s="900"/>
      <c r="E13" s="900"/>
      <c r="F13" s="899"/>
      <c r="G13" s="899"/>
      <c r="H13" s="896"/>
      <c r="I13" s="896"/>
      <c r="J13" s="896"/>
      <c r="K13" s="896"/>
      <c r="L13" s="896"/>
      <c r="M13" s="892"/>
      <c r="O13" s="610"/>
      <c r="P13" s="617"/>
    </row>
    <row r="14" spans="1:18" ht="21.75" customHeight="1">
      <c r="A14" s="892"/>
      <c r="B14" s="900"/>
      <c r="C14" s="900"/>
      <c r="D14" s="900"/>
      <c r="E14" s="900"/>
      <c r="F14" s="898"/>
      <c r="G14" s="898"/>
      <c r="H14" s="896"/>
      <c r="I14" s="896"/>
      <c r="J14" s="896"/>
      <c r="K14" s="896"/>
      <c r="L14" s="896"/>
      <c r="M14" s="892"/>
      <c r="P14" s="617"/>
    </row>
    <row r="15" spans="1:18" ht="21.75" customHeight="1">
      <c r="A15" s="901"/>
      <c r="B15" s="892"/>
      <c r="C15" s="892"/>
      <c r="D15" s="892"/>
      <c r="E15" s="892"/>
      <c r="F15" s="892"/>
      <c r="G15" s="892"/>
      <c r="H15" s="892"/>
      <c r="I15" s="892"/>
      <c r="J15" s="892"/>
      <c r="K15" s="892"/>
      <c r="L15" s="892"/>
      <c r="M15" s="892"/>
      <c r="P15" s="617"/>
    </row>
    <row r="16" spans="1:18" ht="16.2">
      <c r="A16" s="902"/>
      <c r="B16" s="903"/>
      <c r="C16" s="904"/>
      <c r="D16" s="904"/>
      <c r="E16" s="904"/>
      <c r="F16" s="904"/>
      <c r="G16" s="904"/>
      <c r="H16" s="904"/>
      <c r="I16" s="904"/>
      <c r="J16" s="904"/>
      <c r="K16" s="904"/>
      <c r="L16" s="904"/>
      <c r="M16" s="904"/>
      <c r="P16" s="617"/>
    </row>
    <row r="17" spans="1:16" ht="25.5" customHeight="1">
      <c r="A17" s="904"/>
      <c r="B17" s="905" t="s">
        <v>487</v>
      </c>
      <c r="C17" s="906"/>
      <c r="D17" s="906"/>
      <c r="E17" s="906"/>
      <c r="F17" s="906"/>
      <c r="G17" s="906"/>
      <c r="H17" s="906"/>
      <c r="I17" s="906"/>
      <c r="J17" s="906"/>
      <c r="K17" s="906"/>
      <c r="L17" s="906"/>
      <c r="M17" s="904"/>
      <c r="P17" s="617"/>
    </row>
    <row r="18" spans="1:16" ht="25.5" customHeight="1">
      <c r="A18" s="904"/>
      <c r="B18" s="906"/>
      <c r="C18" s="906"/>
      <c r="D18" s="906"/>
      <c r="E18" s="906"/>
      <c r="F18" s="906"/>
      <c r="G18" s="906"/>
      <c r="H18" s="906"/>
      <c r="I18" s="906"/>
      <c r="J18" s="906"/>
      <c r="K18" s="906"/>
      <c r="L18" s="906"/>
      <c r="M18" s="904"/>
      <c r="P18" s="617"/>
    </row>
    <row r="19" spans="1:16" ht="25.5" customHeight="1">
      <c r="A19" s="904"/>
      <c r="B19" s="906"/>
      <c r="C19" s="906"/>
      <c r="D19" s="906"/>
      <c r="E19" s="906"/>
      <c r="F19" s="906"/>
      <c r="G19" s="906"/>
      <c r="H19" s="906"/>
      <c r="I19" s="906"/>
      <c r="J19" s="906"/>
      <c r="K19" s="906"/>
      <c r="L19" s="906"/>
      <c r="M19" s="904"/>
      <c r="P19" s="617"/>
    </row>
    <row r="20" spans="1:16" ht="25.5" customHeight="1">
      <c r="A20" s="904"/>
      <c r="B20" s="906"/>
      <c r="C20" s="906"/>
      <c r="D20" s="906"/>
      <c r="E20" s="906"/>
      <c r="F20" s="906"/>
      <c r="G20" s="906"/>
      <c r="H20" s="906"/>
      <c r="I20" s="906"/>
      <c r="J20" s="906"/>
      <c r="K20" s="906"/>
      <c r="L20" s="906"/>
      <c r="M20" s="904"/>
      <c r="P20" s="617"/>
    </row>
    <row r="21" spans="1:16">
      <c r="A21" s="904"/>
      <c r="B21" s="904"/>
      <c r="C21" s="904"/>
      <c r="D21" s="904"/>
      <c r="E21" s="904"/>
      <c r="F21" s="904"/>
      <c r="G21" s="904"/>
      <c r="H21" s="904"/>
      <c r="I21" s="904"/>
      <c r="J21" s="904"/>
      <c r="K21" s="904"/>
      <c r="L21" s="904"/>
      <c r="M21" s="904"/>
    </row>
  </sheetData>
  <mergeCells count="7">
    <mergeCell ref="B17:L20"/>
    <mergeCell ref="A1:M1"/>
    <mergeCell ref="A2:M2"/>
    <mergeCell ref="A3:M3"/>
    <mergeCell ref="A4:M4"/>
    <mergeCell ref="B6:E14"/>
    <mergeCell ref="H6:L14"/>
  </mergeCells>
  <phoneticPr fontId="107"/>
  <pageMargins left="0.74803149606299213" right="0.74803149606299213" top="0.98425196850393704" bottom="0.98425196850393704" header="0.51181102362204722" footer="0.51181102362204722"/>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3"/>
  <sheetViews>
    <sheetView topLeftCell="B1" zoomScale="75" zoomScaleNormal="75" workbookViewId="0">
      <selection activeCell="P5" sqref="P5"/>
    </sheetView>
  </sheetViews>
  <sheetFormatPr defaultColWidth="8.88671875" defaultRowHeight="14.4"/>
  <cols>
    <col min="1" max="1" width="12.77734375" style="149" customWidth="1"/>
    <col min="2" max="2" width="25" style="199" customWidth="1"/>
    <col min="3" max="3" width="9.109375" style="199" customWidth="1"/>
    <col min="4" max="4" width="23" style="199" customWidth="1"/>
    <col min="5" max="5" width="19.44140625" style="199" customWidth="1"/>
    <col min="6" max="6" width="12.21875" style="199" customWidth="1"/>
    <col min="7" max="7" width="14.77734375" style="199" customWidth="1"/>
    <col min="8" max="8" width="20.88671875" style="199" customWidth="1"/>
    <col min="9" max="9" width="19" style="199" customWidth="1"/>
    <col min="10" max="10" width="13.21875" style="199" customWidth="1"/>
    <col min="11" max="11" width="10.88671875" style="199" customWidth="1"/>
    <col min="12" max="12" width="13" style="199" customWidth="1"/>
    <col min="13" max="13" width="16.109375" style="199" customWidth="1"/>
    <col min="14" max="14" width="28.77734375" style="199" customWidth="1"/>
    <col min="15" max="15" width="7.88671875" style="199" customWidth="1"/>
    <col min="16" max="16" width="40.44140625" style="304" customWidth="1"/>
    <col min="17" max="17" width="28.109375" style="353" customWidth="1"/>
    <col min="18" max="16384" width="8.88671875" style="199"/>
  </cols>
  <sheetData>
    <row r="1" spans="2:19" ht="31.2" customHeight="1">
      <c r="B1" s="157"/>
      <c r="C1" s="536" t="s">
        <v>422</v>
      </c>
      <c r="D1" s="216"/>
      <c r="E1" s="216"/>
      <c r="F1" s="216"/>
      <c r="G1" s="216" t="s">
        <v>231</v>
      </c>
      <c r="H1" s="216"/>
      <c r="I1" s="216"/>
      <c r="J1" s="216"/>
      <c r="K1" s="216"/>
      <c r="L1" s="216"/>
      <c r="M1" s="216"/>
      <c r="N1" s="216"/>
      <c r="O1" s="149"/>
      <c r="P1" s="302"/>
    </row>
    <row r="2" spans="2:19" ht="31.2" customHeight="1">
      <c r="B2" s="157"/>
      <c r="C2" s="216"/>
      <c r="D2" s="216"/>
      <c r="E2" s="216"/>
      <c r="F2" s="216"/>
      <c r="G2" s="216"/>
      <c r="H2" s="216"/>
      <c r="I2" s="216"/>
      <c r="J2" s="216"/>
      <c r="K2" s="216"/>
      <c r="L2" s="216"/>
      <c r="M2" s="216"/>
      <c r="N2" s="216"/>
      <c r="O2" s="149"/>
      <c r="P2" s="302"/>
    </row>
    <row r="3" spans="2:19" ht="266.39999999999998" customHeight="1">
      <c r="B3" s="760"/>
      <c r="C3" s="760"/>
      <c r="D3" s="760"/>
      <c r="E3" s="760"/>
      <c r="F3" s="760"/>
      <c r="G3" s="760"/>
      <c r="H3" s="760"/>
      <c r="I3" s="760"/>
      <c r="J3" s="760"/>
      <c r="K3" s="760"/>
      <c r="L3" s="760"/>
      <c r="M3" s="760"/>
      <c r="N3" s="760"/>
      <c r="O3" s="149" t="s">
        <v>209</v>
      </c>
      <c r="P3" s="302"/>
    </row>
    <row r="4" spans="2:19" ht="29.25" customHeight="1">
      <c r="B4" s="254"/>
      <c r="C4" s="255" t="s">
        <v>428</v>
      </c>
      <c r="D4" s="256"/>
      <c r="E4" s="256"/>
      <c r="F4" s="256"/>
      <c r="G4" s="257"/>
      <c r="H4" s="256"/>
      <c r="I4" s="256"/>
      <c r="J4" s="258"/>
      <c r="K4" s="258"/>
      <c r="L4" s="258"/>
      <c r="M4" s="258"/>
      <c r="N4" s="259"/>
      <c r="O4" s="149"/>
      <c r="P4" s="283"/>
    </row>
    <row r="5" spans="2:19" ht="267" customHeight="1">
      <c r="B5" s="765" t="s">
        <v>429</v>
      </c>
      <c r="C5" s="766"/>
      <c r="D5" s="766"/>
      <c r="E5" s="766"/>
      <c r="F5" s="766"/>
      <c r="G5" s="766"/>
      <c r="H5" s="766"/>
      <c r="I5" s="766"/>
      <c r="J5" s="766"/>
      <c r="K5" s="766"/>
      <c r="L5" s="766"/>
      <c r="M5" s="766"/>
      <c r="N5" s="766"/>
      <c r="O5" s="149"/>
      <c r="P5" s="348"/>
      <c r="Q5" s="354"/>
    </row>
    <row r="6" spans="2:19" ht="36.6" customHeight="1">
      <c r="B6" s="770" t="s">
        <v>241</v>
      </c>
      <c r="C6" s="771"/>
      <c r="D6" s="771"/>
      <c r="E6" s="771"/>
      <c r="F6" s="771"/>
      <c r="G6" s="771"/>
      <c r="H6" s="771"/>
      <c r="I6" s="771"/>
      <c r="J6" s="771"/>
      <c r="K6" s="771"/>
      <c r="L6" s="771"/>
      <c r="M6" s="771"/>
      <c r="N6" s="771"/>
      <c r="O6" s="149"/>
      <c r="P6" s="280"/>
      <c r="Q6" s="303"/>
    </row>
    <row r="7" spans="2:19" ht="109.2" customHeight="1">
      <c r="B7" s="768" t="s">
        <v>488</v>
      </c>
      <c r="C7" s="769"/>
      <c r="D7" s="769"/>
      <c r="E7" s="769"/>
      <c r="F7" s="769"/>
      <c r="G7" s="769"/>
      <c r="H7" s="769"/>
      <c r="I7" s="769"/>
      <c r="J7" s="769"/>
      <c r="K7" s="769"/>
      <c r="L7" s="769"/>
      <c r="M7" s="769"/>
      <c r="N7" s="769"/>
      <c r="O7" s="149"/>
      <c r="P7" s="349"/>
      <c r="Q7" s="303"/>
      <c r="R7" s="193"/>
      <c r="S7" s="199" t="s">
        <v>230</v>
      </c>
    </row>
    <row r="8" spans="2:19" ht="21.6" customHeight="1">
      <c r="B8" s="263"/>
      <c r="C8" s="761" t="s">
        <v>427</v>
      </c>
      <c r="D8" s="761"/>
      <c r="E8" s="761"/>
      <c r="F8" s="761"/>
      <c r="G8" s="761"/>
      <c r="H8" s="761"/>
      <c r="I8" s="761"/>
      <c r="J8" s="761"/>
      <c r="K8" s="761"/>
      <c r="L8" s="761"/>
      <c r="M8" s="158" t="s">
        <v>209</v>
      </c>
      <c r="N8" s="158"/>
      <c r="O8" s="149"/>
      <c r="P8" s="350"/>
    </row>
    <row r="9" spans="2:19" ht="21.6" customHeight="1">
      <c r="B9" s="263"/>
      <c r="C9" s="762" t="s">
        <v>178</v>
      </c>
      <c r="D9" s="762"/>
      <c r="E9" s="762"/>
      <c r="F9" s="762"/>
      <c r="G9" s="762"/>
      <c r="H9" s="762"/>
      <c r="I9" s="762"/>
      <c r="J9" s="762"/>
      <c r="K9" s="762"/>
      <c r="L9" s="762"/>
      <c r="M9" s="158"/>
      <c r="N9" s="184"/>
      <c r="O9" s="149"/>
      <c r="P9" s="351"/>
    </row>
    <row r="10" spans="2:19" ht="21.6" customHeight="1">
      <c r="B10" s="158"/>
      <c r="C10" s="158"/>
      <c r="D10" s="184"/>
      <c r="E10" s="184"/>
      <c r="F10" s="184"/>
      <c r="G10" s="206"/>
      <c r="H10" s="184"/>
      <c r="I10" s="184"/>
      <c r="J10" s="184"/>
      <c r="K10" s="184"/>
      <c r="L10" s="184"/>
      <c r="M10" s="184"/>
      <c r="N10" s="184"/>
      <c r="O10" s="149"/>
      <c r="P10" s="360"/>
    </row>
    <row r="11" spans="2:19" ht="15" customHeight="1">
      <c r="B11" s="149"/>
      <c r="C11" s="149"/>
      <c r="D11" s="207"/>
      <c r="E11" s="207"/>
      <c r="F11" s="207"/>
      <c r="G11" s="208"/>
      <c r="H11" s="207"/>
      <c r="I11" s="207"/>
      <c r="J11" s="207"/>
      <c r="K11" s="207"/>
      <c r="L11" s="207"/>
      <c r="M11" s="207"/>
      <c r="N11" s="207"/>
      <c r="O11" s="149"/>
      <c r="P11" s="535"/>
    </row>
    <row r="12" spans="2:19" ht="13.5" customHeight="1">
      <c r="B12" s="149"/>
      <c r="C12" s="149"/>
      <c r="D12" s="763" t="s">
        <v>179</v>
      </c>
      <c r="E12" s="763"/>
      <c r="F12" s="209"/>
      <c r="G12" s="210" t="s">
        <v>180</v>
      </c>
      <c r="H12" s="211" t="s">
        <v>181</v>
      </c>
      <c r="I12" s="212" t="s">
        <v>182</v>
      </c>
      <c r="J12" s="211" t="s">
        <v>183</v>
      </c>
      <c r="K12" s="211" t="s">
        <v>184</v>
      </c>
      <c r="L12" s="213" t="s">
        <v>198</v>
      </c>
      <c r="M12" s="207"/>
      <c r="N12" s="207"/>
      <c r="O12" s="149"/>
      <c r="P12" s="534"/>
    </row>
    <row r="13" spans="2:19" ht="18" customHeight="1">
      <c r="B13" s="149"/>
      <c r="C13" s="149"/>
      <c r="D13" s="763"/>
      <c r="E13" s="763"/>
      <c r="F13" s="267" t="s">
        <v>185</v>
      </c>
      <c r="G13" s="320">
        <v>325207334</v>
      </c>
      <c r="H13" s="320">
        <v>348109151</v>
      </c>
      <c r="I13" s="262">
        <f t="shared" ref="I13:I23" si="0">+H13/$H$13</f>
        <v>1</v>
      </c>
      <c r="J13" s="362">
        <v>5589204</v>
      </c>
      <c r="K13" s="559">
        <f>+J13/G13</f>
        <v>1.7186586573106004E-2</v>
      </c>
      <c r="L13" s="262">
        <f t="shared" ref="L13:L29" si="1">+H13/G13</f>
        <v>1.0704222033319826</v>
      </c>
      <c r="M13" s="764" t="s">
        <v>186</v>
      </c>
      <c r="N13" s="764"/>
      <c r="O13" s="149"/>
      <c r="P13" s="558"/>
    </row>
    <row r="14" spans="2:19" ht="17.25" customHeight="1">
      <c r="B14" s="149"/>
      <c r="C14" s="149"/>
      <c r="D14" s="763"/>
      <c r="E14" s="763"/>
      <c r="F14" s="547" t="s">
        <v>234</v>
      </c>
      <c r="G14" s="548">
        <v>65342285</v>
      </c>
      <c r="H14" s="548">
        <v>70425438</v>
      </c>
      <c r="I14" s="516">
        <f t="shared" si="0"/>
        <v>0.20230849375171983</v>
      </c>
      <c r="J14" s="549">
        <v>865240</v>
      </c>
      <c r="K14" s="540">
        <f>+J14/H14</f>
        <v>1.2285901580051231E-2</v>
      </c>
      <c r="L14" s="519">
        <f t="shared" si="1"/>
        <v>1.0777927034538202</v>
      </c>
      <c r="M14" s="767" t="s">
        <v>423</v>
      </c>
      <c r="N14" s="297">
        <f>+H13-G13</f>
        <v>22901817</v>
      </c>
      <c r="O14" s="149"/>
      <c r="P14" s="535"/>
    </row>
    <row r="15" spans="2:19" ht="17.25" customHeight="1">
      <c r="B15" s="149"/>
      <c r="C15" s="149"/>
      <c r="D15" s="763"/>
      <c r="E15" s="763"/>
      <c r="F15" s="364" t="s">
        <v>424</v>
      </c>
      <c r="G15" s="365">
        <v>2750742</v>
      </c>
      <c r="H15" s="365">
        <v>2884115</v>
      </c>
      <c r="I15" s="262">
        <f t="shared" si="0"/>
        <v>8.2850881446664415E-3</v>
      </c>
      <c r="J15" s="619">
        <v>32291</v>
      </c>
      <c r="K15" s="620">
        <f>+J15/G15</f>
        <v>1.1739014418655038E-2</v>
      </c>
      <c r="L15" s="306">
        <f t="shared" si="1"/>
        <v>1.0484861902715703</v>
      </c>
      <c r="M15" s="767"/>
      <c r="N15" s="296"/>
      <c r="O15" s="149"/>
      <c r="P15" s="534"/>
    </row>
    <row r="16" spans="2:19" ht="17.25" customHeight="1">
      <c r="B16" s="149"/>
      <c r="C16" s="149"/>
      <c r="D16" s="763"/>
      <c r="E16" s="763"/>
      <c r="F16" s="364" t="s">
        <v>239</v>
      </c>
      <c r="G16" s="362">
        <v>4302069</v>
      </c>
      <c r="H16" s="362">
        <v>4595589</v>
      </c>
      <c r="I16" s="262">
        <f t="shared" si="0"/>
        <v>1.3201574812952848E-2</v>
      </c>
      <c r="J16" s="266">
        <v>302721</v>
      </c>
      <c r="K16" s="563">
        <f t="shared" ref="K16:K23" si="2">+J16/H16</f>
        <v>6.5872078638886111E-2</v>
      </c>
      <c r="L16" s="306">
        <f t="shared" si="1"/>
        <v>1.0682276365162902</v>
      </c>
      <c r="M16" s="767"/>
      <c r="N16" s="767"/>
      <c r="O16" s="149"/>
      <c r="P16" s="534"/>
      <c r="S16" s="199" t="s">
        <v>219</v>
      </c>
    </row>
    <row r="17" spans="2:17" ht="17.25" customHeight="1">
      <c r="B17" s="149"/>
      <c r="C17" s="149"/>
      <c r="D17" s="763"/>
      <c r="E17" s="763"/>
      <c r="F17" s="307" t="s">
        <v>229</v>
      </c>
      <c r="G17" s="362">
        <v>22933289</v>
      </c>
      <c r="H17" s="362">
        <v>23766499</v>
      </c>
      <c r="I17" s="262">
        <f t="shared" si="0"/>
        <v>6.827312333423835E-2</v>
      </c>
      <c r="J17" s="308">
        <v>622875</v>
      </c>
      <c r="K17" s="562">
        <f t="shared" si="2"/>
        <v>2.6208109153981831E-2</v>
      </c>
      <c r="L17" s="306">
        <f t="shared" si="1"/>
        <v>1.0363319016299843</v>
      </c>
      <c r="M17" s="767"/>
      <c r="N17" s="767"/>
      <c r="O17" s="149"/>
      <c r="P17" s="535"/>
    </row>
    <row r="18" spans="2:17" ht="17.25" customHeight="1">
      <c r="B18" s="149"/>
      <c r="C18" s="149"/>
      <c r="D18" s="763"/>
      <c r="E18" s="763"/>
      <c r="F18" s="553" t="s">
        <v>187</v>
      </c>
      <c r="G18" s="554">
        <v>6932972</v>
      </c>
      <c r="H18" s="554">
        <v>7694506</v>
      </c>
      <c r="I18" s="516">
        <f t="shared" si="0"/>
        <v>2.2103716543780259E-2</v>
      </c>
      <c r="J18" s="517">
        <v>118969</v>
      </c>
      <c r="K18" s="518">
        <f t="shared" si="2"/>
        <v>1.5461551397841524E-2</v>
      </c>
      <c r="L18" s="555">
        <f t="shared" si="1"/>
        <v>1.1098423590921758</v>
      </c>
      <c r="M18" s="767"/>
      <c r="N18" s="767"/>
      <c r="O18" s="149"/>
      <c r="P18" s="534"/>
    </row>
    <row r="19" spans="2:17" ht="17.25" customHeight="1">
      <c r="B19" s="149"/>
      <c r="C19" s="149"/>
      <c r="D19" s="763"/>
      <c r="E19" s="763"/>
      <c r="F19" s="364" t="s">
        <v>238</v>
      </c>
      <c r="G19" s="362">
        <v>1867101</v>
      </c>
      <c r="H19" s="362">
        <v>1949675</v>
      </c>
      <c r="I19" s="262">
        <f t="shared" si="0"/>
        <v>5.6007576772953037E-3</v>
      </c>
      <c r="J19" s="266">
        <v>39497</v>
      </c>
      <c r="K19" s="305">
        <f t="shared" si="2"/>
        <v>2.0258248169566721E-2</v>
      </c>
      <c r="L19" s="306">
        <f t="shared" si="1"/>
        <v>1.0442257810370195</v>
      </c>
      <c r="M19" s="767"/>
      <c r="N19" s="767"/>
      <c r="O19" s="149"/>
      <c r="P19" s="534"/>
    </row>
    <row r="20" spans="2:17" ht="17.25" customHeight="1">
      <c r="B20" s="149"/>
      <c r="C20" s="149"/>
      <c r="D20" s="763"/>
      <c r="E20" s="763"/>
      <c r="F20" s="384" t="s">
        <v>217</v>
      </c>
      <c r="G20" s="362">
        <v>3556633</v>
      </c>
      <c r="H20" s="362">
        <v>3579428</v>
      </c>
      <c r="I20" s="262">
        <f t="shared" si="0"/>
        <v>1.0282487517830291E-2</v>
      </c>
      <c r="J20" s="266">
        <v>94063</v>
      </c>
      <c r="K20" s="563">
        <f t="shared" si="2"/>
        <v>2.6278779737991656E-2</v>
      </c>
      <c r="L20" s="265">
        <f t="shared" si="1"/>
        <v>1.0064091515767863</v>
      </c>
      <c r="M20" s="767"/>
      <c r="N20" s="767"/>
      <c r="O20" s="149"/>
      <c r="P20" s="535"/>
    </row>
    <row r="21" spans="2:17" ht="17.25" customHeight="1">
      <c r="B21" s="149"/>
      <c r="C21" s="149"/>
      <c r="D21" s="763"/>
      <c r="E21" s="763"/>
      <c r="F21" s="364" t="s">
        <v>237</v>
      </c>
      <c r="G21" s="365">
        <v>10273170</v>
      </c>
      <c r="H21" s="365">
        <v>10881626</v>
      </c>
      <c r="I21" s="262">
        <f t="shared" si="0"/>
        <v>3.1259235698747834E-2</v>
      </c>
      <c r="J21" s="546">
        <v>85784</v>
      </c>
      <c r="K21" s="305">
        <f>+J21/H21</f>
        <v>7.883380663882401E-3</v>
      </c>
      <c r="L21" s="306">
        <f>+H21/G21</f>
        <v>1.0592276775328355</v>
      </c>
      <c r="M21" s="767"/>
      <c r="N21" s="767"/>
      <c r="O21" s="149"/>
      <c r="P21" s="534"/>
    </row>
    <row r="22" spans="2:17" ht="17.25" customHeight="1">
      <c r="B22" s="149"/>
      <c r="C22" s="149"/>
      <c r="D22" s="763"/>
      <c r="E22" s="763"/>
      <c r="F22" s="364" t="s">
        <v>227</v>
      </c>
      <c r="G22" s="389">
        <v>6218741</v>
      </c>
      <c r="H22" s="389">
        <v>6245346</v>
      </c>
      <c r="I22" s="262">
        <f t="shared" si="0"/>
        <v>1.7940769388162393E-2</v>
      </c>
      <c r="J22" s="266">
        <v>132202</v>
      </c>
      <c r="K22" s="305">
        <f t="shared" si="2"/>
        <v>2.1168082601028031E-2</v>
      </c>
      <c r="L22" s="306">
        <f t="shared" si="1"/>
        <v>1.0042781971463355</v>
      </c>
      <c r="M22" s="767"/>
      <c r="N22" s="767"/>
      <c r="O22" s="149"/>
      <c r="P22" s="534"/>
    </row>
    <row r="23" spans="2:17" ht="17.25" customHeight="1">
      <c r="B23" s="149"/>
      <c r="C23" s="149"/>
      <c r="D23" s="763"/>
      <c r="E23" s="763"/>
      <c r="F23" s="364" t="s">
        <v>235</v>
      </c>
      <c r="G23" s="365">
        <v>36850962</v>
      </c>
      <c r="H23" s="365">
        <v>38903731</v>
      </c>
      <c r="I23" s="262">
        <f t="shared" si="0"/>
        <v>0.11175727753275869</v>
      </c>
      <c r="J23" s="366">
        <v>488884</v>
      </c>
      <c r="K23" s="305">
        <f t="shared" si="2"/>
        <v>1.2566506795967719E-2</v>
      </c>
      <c r="L23" s="306">
        <f t="shared" si="1"/>
        <v>1.0557046244817163</v>
      </c>
      <c r="M23" s="767"/>
      <c r="N23" s="767"/>
      <c r="O23" s="149"/>
      <c r="P23" s="535"/>
    </row>
    <row r="24" spans="2:17" ht="17.25" customHeight="1">
      <c r="B24" s="149"/>
      <c r="C24" s="149"/>
      <c r="D24" s="763"/>
      <c r="E24" s="763"/>
      <c r="F24" s="361" t="s">
        <v>233</v>
      </c>
      <c r="G24" s="362">
        <v>1320120</v>
      </c>
      <c r="H24" s="362">
        <v>1360019</v>
      </c>
      <c r="I24" s="262">
        <f>+G24/$H$13</f>
        <v>3.7922588251637201E-3</v>
      </c>
      <c r="J24" s="362">
        <v>29077</v>
      </c>
      <c r="K24" s="305">
        <f>+J24/G24</f>
        <v>2.2026027936854226E-2</v>
      </c>
      <c r="L24" s="306">
        <f t="shared" si="1"/>
        <v>1.0302237675362846</v>
      </c>
      <c r="M24" s="767"/>
      <c r="N24" s="767"/>
      <c r="O24" s="149"/>
      <c r="P24" s="534"/>
    </row>
    <row r="25" spans="2:17" ht="17.25" customHeight="1">
      <c r="B25" s="149"/>
      <c r="C25" s="149"/>
      <c r="D25" s="763"/>
      <c r="E25" s="763"/>
      <c r="F25" s="560" t="s">
        <v>228</v>
      </c>
      <c r="G25" s="561">
        <v>10592433</v>
      </c>
      <c r="H25" s="561">
        <v>10860799</v>
      </c>
      <c r="I25" s="262">
        <f>+H25/$H$13</f>
        <v>3.1199406763081618E-2</v>
      </c>
      <c r="J25" s="266">
        <v>318869</v>
      </c>
      <c r="K25" s="562">
        <f>+J25/H25</f>
        <v>2.9359626303736952E-2</v>
      </c>
      <c r="L25" s="306">
        <f t="shared" si="1"/>
        <v>1.0253356334658903</v>
      </c>
      <c r="M25" s="767"/>
      <c r="N25" s="767"/>
      <c r="O25" s="149"/>
      <c r="P25" s="534"/>
    </row>
    <row r="26" spans="2:17" ht="17.25" customHeight="1">
      <c r="B26" s="149"/>
      <c r="C26" s="149"/>
      <c r="D26" s="763"/>
      <c r="E26" s="763"/>
      <c r="F26" s="544" t="s">
        <v>232</v>
      </c>
      <c r="G26" s="515">
        <v>8093036</v>
      </c>
      <c r="H26" s="515">
        <v>8975458</v>
      </c>
      <c r="I26" s="516">
        <f>+H26/$H$13</f>
        <v>2.5783458935843946E-2</v>
      </c>
      <c r="J26" s="517">
        <v>91741</v>
      </c>
      <c r="K26" s="545">
        <f>+J26/H26</f>
        <v>1.0221316839764611E-2</v>
      </c>
      <c r="L26" s="519">
        <f t="shared" si="1"/>
        <v>1.1090347306004817</v>
      </c>
      <c r="M26" s="767"/>
      <c r="N26" s="767"/>
      <c r="O26" s="149"/>
      <c r="P26" s="535"/>
    </row>
    <row r="27" spans="2:17" ht="17.25" customHeight="1">
      <c r="B27" s="149"/>
      <c r="C27" s="149"/>
      <c r="D27" s="763"/>
      <c r="E27" s="763"/>
      <c r="F27" s="526" t="s">
        <v>196</v>
      </c>
      <c r="G27" s="515">
        <v>14005385</v>
      </c>
      <c r="H27" s="515">
        <v>16506090</v>
      </c>
      <c r="I27" s="516">
        <f>+H27/$H$13</f>
        <v>4.7416420834050413E-2</v>
      </c>
      <c r="J27" s="517">
        <v>129505</v>
      </c>
      <c r="K27" s="518">
        <f>+J27/H27</f>
        <v>7.8458920313653931E-3</v>
      </c>
      <c r="L27" s="519">
        <f t="shared" si="1"/>
        <v>1.1785531065372354</v>
      </c>
      <c r="M27" s="767"/>
      <c r="N27" s="767"/>
      <c r="O27" s="149"/>
      <c r="P27" s="534"/>
    </row>
    <row r="28" spans="2:17" ht="22.2" customHeight="1">
      <c r="B28" s="149"/>
      <c r="C28" s="149"/>
      <c r="D28" s="763"/>
      <c r="E28" s="763"/>
      <c r="F28" s="380" t="s">
        <v>197</v>
      </c>
      <c r="G28" s="362">
        <v>7946139</v>
      </c>
      <c r="H28" s="362">
        <v>8641877</v>
      </c>
      <c r="I28" s="262">
        <f>+H28/$H$13</f>
        <v>2.4825193406076244E-2</v>
      </c>
      <c r="J28" s="552">
        <v>116678</v>
      </c>
      <c r="K28" s="305">
        <f>+J28/H28</f>
        <v>1.3501465017379905E-2</v>
      </c>
      <c r="L28" s="306">
        <f t="shared" si="1"/>
        <v>1.0875567366742516</v>
      </c>
      <c r="M28" s="767"/>
      <c r="N28" s="767"/>
      <c r="O28" s="149"/>
      <c r="P28" s="534"/>
    </row>
    <row r="29" spans="2:17" ht="22.2" customHeight="1">
      <c r="B29" s="149"/>
      <c r="C29" s="149"/>
      <c r="D29" s="772"/>
      <c r="E29" s="772"/>
      <c r="F29" s="621" t="s">
        <v>207</v>
      </c>
      <c r="G29" s="622">
        <v>1856002</v>
      </c>
      <c r="H29" s="622">
        <v>2125882</v>
      </c>
      <c r="I29" s="541">
        <f>+H29/$H$13</f>
        <v>6.1069408657975785E-3</v>
      </c>
      <c r="J29" s="623">
        <v>18493</v>
      </c>
      <c r="K29" s="624">
        <f>+J29/H29</f>
        <v>8.6989776478656865E-3</v>
      </c>
      <c r="L29" s="519">
        <f t="shared" si="1"/>
        <v>1.1454093260675366</v>
      </c>
      <c r="M29" s="767"/>
      <c r="N29" s="767"/>
      <c r="O29" s="149"/>
      <c r="P29" s="360"/>
    </row>
    <row r="30" spans="2:17" ht="22.2" customHeight="1">
      <c r="B30" s="156"/>
      <c r="C30" s="149"/>
      <c r="D30" s="155"/>
      <c r="E30" s="155"/>
      <c r="F30" s="155"/>
      <c r="G30" s="214"/>
      <c r="H30" s="155"/>
      <c r="I30" s="155"/>
      <c r="J30" s="155"/>
      <c r="K30" s="155"/>
      <c r="L30" s="155"/>
      <c r="M30" s="155"/>
      <c r="N30" s="155"/>
      <c r="O30" s="149"/>
      <c r="P30" s="359"/>
    </row>
    <row r="31" spans="2:17" ht="17.399999999999999">
      <c r="B31" s="149"/>
      <c r="C31" s="149"/>
      <c r="D31" s="149"/>
      <c r="E31" s="149"/>
      <c r="F31" s="149"/>
      <c r="G31" s="149"/>
      <c r="H31" s="149"/>
      <c r="I31" s="149"/>
      <c r="J31" s="149"/>
      <c r="K31" s="149"/>
      <c r="L31" s="149"/>
      <c r="M31" s="149"/>
      <c r="N31" s="149"/>
      <c r="O31" s="149"/>
      <c r="P31" s="360"/>
      <c r="Q31" s="359"/>
    </row>
    <row r="32" spans="2:17" ht="21.6" customHeight="1">
      <c r="B32" s="149"/>
      <c r="C32" s="149"/>
      <c r="D32" s="149"/>
      <c r="E32" s="149"/>
      <c r="F32" s="149"/>
      <c r="G32" s="149"/>
      <c r="H32" s="149"/>
      <c r="I32" s="149"/>
      <c r="J32" s="149"/>
      <c r="K32" s="149"/>
      <c r="L32" s="310"/>
      <c r="M32" s="309"/>
      <c r="N32" s="309"/>
      <c r="O32" s="149"/>
      <c r="P32" s="360"/>
    </row>
    <row r="33" spans="2:16" ht="21.6" customHeight="1">
      <c r="B33" s="149"/>
      <c r="C33" s="149"/>
      <c r="D33" s="149"/>
      <c r="E33" s="149"/>
      <c r="F33" s="149"/>
      <c r="G33" s="149"/>
      <c r="H33" s="149"/>
      <c r="I33" s="149"/>
      <c r="J33" s="149"/>
      <c r="K33" s="149"/>
      <c r="L33" s="738" t="s">
        <v>425</v>
      </c>
      <c r="M33" s="738"/>
      <c r="N33" s="738"/>
      <c r="O33" s="149" t="s">
        <v>209</v>
      </c>
      <c r="P33" s="359"/>
    </row>
    <row r="34" spans="2:16" ht="21.6" customHeight="1">
      <c r="B34" s="149"/>
      <c r="C34" s="149"/>
      <c r="D34" s="149"/>
      <c r="E34" s="149"/>
      <c r="F34" s="149"/>
      <c r="G34" s="149"/>
      <c r="H34" s="149"/>
      <c r="I34" s="149"/>
      <c r="J34" s="149"/>
      <c r="K34" s="149"/>
      <c r="L34" s="738"/>
      <c r="M34" s="738"/>
      <c r="N34" s="738"/>
      <c r="O34" s="363"/>
      <c r="P34" s="360"/>
    </row>
    <row r="35" spans="2:16" ht="21.6" customHeight="1">
      <c r="B35" s="149"/>
      <c r="C35" s="149"/>
      <c r="D35" s="149"/>
      <c r="E35" s="149"/>
      <c r="F35" s="149"/>
      <c r="G35" s="149"/>
      <c r="H35" s="149"/>
      <c r="I35" s="149"/>
      <c r="J35" s="149"/>
      <c r="K35" s="149"/>
      <c r="L35" s="738"/>
      <c r="M35" s="738"/>
      <c r="N35" s="738"/>
      <c r="O35" s="363"/>
      <c r="P35" s="360"/>
    </row>
    <row r="36" spans="2:16" ht="21.6" customHeight="1">
      <c r="B36" s="149"/>
      <c r="C36" s="149"/>
      <c r="D36" s="149"/>
      <c r="E36" s="149"/>
      <c r="F36" s="149"/>
      <c r="G36" s="149"/>
      <c r="H36" s="149"/>
      <c r="I36" s="149"/>
      <c r="J36" s="149"/>
      <c r="K36" s="149"/>
      <c r="L36" s="738"/>
      <c r="M36" s="738"/>
      <c r="N36" s="738"/>
      <c r="O36" s="363"/>
      <c r="P36" s="359"/>
    </row>
    <row r="37" spans="2:16" ht="21.6" customHeight="1">
      <c r="B37" s="367"/>
      <c r="C37" s="149"/>
      <c r="D37" s="149"/>
      <c r="E37" s="149"/>
      <c r="F37" s="149"/>
      <c r="G37" s="149"/>
      <c r="H37" s="149"/>
      <c r="I37" s="149"/>
      <c r="J37" s="149"/>
      <c r="K37" s="149"/>
      <c r="L37" s="738"/>
      <c r="M37" s="738"/>
      <c r="N37" s="738"/>
      <c r="O37" s="363"/>
      <c r="P37" s="360"/>
    </row>
    <row r="38" spans="2:16" ht="21.6" customHeight="1">
      <c r="B38" s="149"/>
      <c r="C38" s="149"/>
      <c r="D38" s="149"/>
      <c r="E38" s="149"/>
      <c r="F38" s="149"/>
      <c r="G38" s="149"/>
      <c r="H38" s="149"/>
      <c r="I38" s="149"/>
      <c r="J38" s="149"/>
      <c r="K38" s="149"/>
      <c r="L38" s="738"/>
      <c r="M38" s="738"/>
      <c r="N38" s="738"/>
      <c r="O38" s="363"/>
      <c r="P38" s="360"/>
    </row>
    <row r="39" spans="2:16" ht="21.6" customHeight="1">
      <c r="B39" s="149"/>
      <c r="C39" s="149"/>
      <c r="D39" s="149"/>
      <c r="E39" s="149"/>
      <c r="F39" s="149"/>
      <c r="G39" s="149"/>
      <c r="H39" s="149"/>
      <c r="I39" s="149"/>
      <c r="J39" s="149"/>
      <c r="K39" s="149"/>
      <c r="L39" s="738"/>
      <c r="M39" s="738"/>
      <c r="N39" s="738"/>
      <c r="O39" s="363"/>
      <c r="P39" s="359"/>
    </row>
    <row r="40" spans="2:16" ht="21.6" customHeight="1">
      <c r="B40" s="149"/>
      <c r="C40" s="149"/>
      <c r="D40" s="149"/>
      <c r="E40" s="149"/>
      <c r="F40" s="149"/>
      <c r="G40" s="149"/>
      <c r="H40" s="149"/>
      <c r="I40" s="149"/>
      <c r="J40" s="149"/>
      <c r="K40" s="149"/>
      <c r="L40" s="738"/>
      <c r="M40" s="738"/>
      <c r="N40" s="738"/>
      <c r="O40" s="363"/>
      <c r="P40" s="360"/>
    </row>
    <row r="41" spans="2:16" ht="21.6" customHeight="1">
      <c r="B41" s="149"/>
      <c r="C41" s="149"/>
      <c r="D41" s="149"/>
      <c r="E41" s="149"/>
      <c r="F41" s="149"/>
      <c r="G41" s="149"/>
      <c r="H41" s="149"/>
      <c r="I41" s="149"/>
      <c r="J41" s="149"/>
      <c r="K41" s="149"/>
      <c r="L41" s="738"/>
      <c r="M41" s="738"/>
      <c r="N41" s="738"/>
      <c r="O41" s="363"/>
      <c r="P41" s="360"/>
    </row>
    <row r="42" spans="2:16" ht="21.6" customHeight="1">
      <c r="B42" s="149"/>
      <c r="C42" s="149"/>
      <c r="D42" s="149"/>
      <c r="E42" s="149"/>
      <c r="F42" s="149"/>
      <c r="G42" s="149"/>
      <c r="H42" s="149"/>
      <c r="I42" s="149"/>
      <c r="J42" s="149"/>
      <c r="K42" s="149"/>
      <c r="L42" s="738"/>
      <c r="M42" s="738"/>
      <c r="N42" s="738"/>
      <c r="O42" s="363"/>
      <c r="P42" s="359"/>
    </row>
    <row r="43" spans="2:16" ht="21.6" customHeight="1">
      <c r="B43" s="149"/>
      <c r="C43" s="149"/>
      <c r="D43" s="149"/>
      <c r="E43" s="149"/>
      <c r="F43" s="149"/>
      <c r="G43" s="149"/>
      <c r="H43" s="149"/>
      <c r="I43" s="149"/>
      <c r="J43" s="149"/>
      <c r="K43" s="149"/>
      <c r="L43" s="738"/>
      <c r="M43" s="738"/>
      <c r="N43" s="738"/>
      <c r="O43" s="363"/>
      <c r="P43" s="360"/>
    </row>
    <row r="44" spans="2:16" ht="21.6" customHeight="1">
      <c r="B44" s="149"/>
      <c r="C44" s="149"/>
      <c r="D44" s="149"/>
      <c r="E44" s="149"/>
      <c r="F44" s="149"/>
      <c r="G44" s="149"/>
      <c r="H44" s="149"/>
      <c r="I44" s="149"/>
      <c r="J44" s="149"/>
      <c r="K44" s="149"/>
      <c r="L44" s="738"/>
      <c r="M44" s="738"/>
      <c r="N44" s="738"/>
      <c r="O44" s="363"/>
      <c r="P44" s="360"/>
    </row>
    <row r="45" spans="2:16" ht="21.6" customHeight="1">
      <c r="B45" s="149"/>
      <c r="C45" s="149"/>
      <c r="D45" s="149"/>
      <c r="E45" s="149"/>
      <c r="F45" s="149"/>
      <c r="G45" s="149"/>
      <c r="H45" s="149"/>
      <c r="I45" s="149"/>
      <c r="J45" s="149"/>
      <c r="K45" s="149"/>
      <c r="L45" s="738"/>
      <c r="M45" s="738"/>
      <c r="N45" s="738"/>
      <c r="O45" s="363"/>
      <c r="P45" s="359"/>
    </row>
    <row r="46" spans="2:16" ht="21.6" customHeight="1">
      <c r="B46" s="149"/>
      <c r="C46" s="149"/>
      <c r="D46" s="149"/>
      <c r="E46" s="149"/>
      <c r="F46" s="149"/>
      <c r="G46" s="149"/>
      <c r="H46" s="149"/>
      <c r="I46" s="149"/>
      <c r="J46" s="149"/>
      <c r="K46" s="149"/>
      <c r="L46" s="738"/>
      <c r="M46" s="738"/>
      <c r="N46" s="738"/>
      <c r="O46" s="363"/>
      <c r="P46" s="360"/>
    </row>
    <row r="47" spans="2:16" ht="21.6" customHeight="1">
      <c r="B47" s="149"/>
      <c r="C47" s="149"/>
      <c r="D47" s="149"/>
      <c r="E47" s="149"/>
      <c r="F47" s="149"/>
      <c r="G47" s="149"/>
      <c r="H47" s="149"/>
      <c r="I47" s="149"/>
      <c r="J47" s="149"/>
      <c r="K47" s="149"/>
      <c r="L47" s="738"/>
      <c r="M47" s="738"/>
      <c r="N47" s="738"/>
      <c r="O47" s="363"/>
      <c r="P47" s="360"/>
    </row>
    <row r="48" spans="2:16" ht="21.6" customHeight="1">
      <c r="B48" s="149"/>
      <c r="C48" s="149"/>
      <c r="D48" s="149"/>
      <c r="E48" s="149"/>
      <c r="F48" s="149"/>
      <c r="G48" s="149"/>
      <c r="H48" s="149"/>
      <c r="I48" s="149"/>
      <c r="J48" s="149"/>
      <c r="K48" s="149"/>
      <c r="L48" s="738"/>
      <c r="M48" s="738"/>
      <c r="N48" s="738"/>
      <c r="O48" s="363"/>
      <c r="P48" s="359"/>
    </row>
    <row r="49" spans="2:16" ht="39" customHeight="1">
      <c r="B49" s="215" t="s">
        <v>29</v>
      </c>
      <c r="C49" s="215"/>
      <c r="D49" s="215"/>
      <c r="E49" s="215" t="s">
        <v>271</v>
      </c>
      <c r="F49" s="215"/>
      <c r="G49" s="215"/>
      <c r="H49" s="215"/>
      <c r="I49" s="215"/>
      <c r="J49" s="215"/>
      <c r="K49" s="215"/>
      <c r="L49" s="738"/>
      <c r="M49" s="738"/>
      <c r="N49" s="738"/>
      <c r="O49" s="149"/>
      <c r="P49" s="360"/>
    </row>
    <row r="50" spans="2:16" ht="39" customHeight="1">
      <c r="B50" s="215"/>
      <c r="C50" s="215"/>
      <c r="D50" s="215"/>
      <c r="E50" s="774" t="s">
        <v>272</v>
      </c>
      <c r="F50" s="774"/>
      <c r="G50" s="215"/>
      <c r="H50" s="215"/>
      <c r="I50" s="215"/>
      <c r="J50" s="215"/>
      <c r="K50" s="215"/>
      <c r="L50" s="557"/>
      <c r="M50" s="557"/>
      <c r="N50" s="557"/>
      <c r="O50" s="149"/>
      <c r="P50" s="360"/>
    </row>
    <row r="51" spans="2:16" ht="39" customHeight="1">
      <c r="B51" s="215"/>
      <c r="C51" s="215"/>
      <c r="D51" s="215"/>
      <c r="E51" s="215"/>
      <c r="F51" s="776" t="s">
        <v>270</v>
      </c>
      <c r="G51" s="776"/>
      <c r="H51" s="776"/>
      <c r="I51" s="564"/>
      <c r="J51" s="215"/>
      <c r="K51" s="215"/>
      <c r="L51" s="557"/>
      <c r="M51" s="557"/>
      <c r="N51" s="557"/>
      <c r="O51" s="149"/>
      <c r="P51" s="360"/>
    </row>
    <row r="52" spans="2:16" ht="39" customHeight="1">
      <c r="B52" s="215"/>
      <c r="C52" s="215"/>
      <c r="D52" s="215"/>
      <c r="E52" s="215"/>
      <c r="F52" s="776"/>
      <c r="G52" s="776"/>
      <c r="H52" s="776"/>
      <c r="I52" s="564" t="s">
        <v>276</v>
      </c>
      <c r="J52" s="215"/>
      <c r="K52" s="215"/>
      <c r="L52" s="557"/>
      <c r="M52" s="557"/>
      <c r="N52" s="557"/>
      <c r="O52" s="149"/>
      <c r="P52" s="360"/>
    </row>
    <row r="53" spans="2:16" ht="39" customHeight="1">
      <c r="B53" s="215"/>
      <c r="C53" s="215"/>
      <c r="D53" s="215"/>
      <c r="E53" s="215"/>
      <c r="F53" s="215"/>
      <c r="G53" s="215"/>
      <c r="H53" s="215"/>
      <c r="I53" s="215"/>
      <c r="J53" s="215"/>
      <c r="K53" s="215"/>
      <c r="L53" s="557"/>
      <c r="M53" s="557"/>
      <c r="N53" s="738" t="s">
        <v>426</v>
      </c>
      <c r="O53" s="738"/>
      <c r="P53" s="360"/>
    </row>
    <row r="54" spans="2:16" ht="39" customHeight="1">
      <c r="B54" s="215"/>
      <c r="C54" s="215"/>
      <c r="D54" s="215"/>
      <c r="E54" s="215"/>
      <c r="F54" s="215"/>
      <c r="G54" s="215"/>
      <c r="H54" s="215"/>
      <c r="I54" s="215"/>
      <c r="J54" s="215"/>
      <c r="K54" s="215"/>
      <c r="L54" s="557"/>
      <c r="M54" s="557"/>
      <c r="N54" s="738"/>
      <c r="O54" s="738"/>
      <c r="P54" s="360"/>
    </row>
    <row r="55" spans="2:16" ht="35.4" customHeight="1">
      <c r="B55" s="215"/>
      <c r="C55" s="215"/>
      <c r="E55" s="775" t="s">
        <v>273</v>
      </c>
      <c r="F55" s="775"/>
      <c r="G55" s="215"/>
      <c r="H55" s="215"/>
      <c r="I55" s="215"/>
      <c r="J55" s="215"/>
      <c r="K55" s="215"/>
      <c r="L55" s="557"/>
      <c r="M55" s="557"/>
      <c r="N55" s="738"/>
      <c r="O55" s="738"/>
      <c r="P55" s="360"/>
    </row>
    <row r="56" spans="2:16" ht="24" customHeight="1">
      <c r="B56" s="215"/>
      <c r="C56" s="215"/>
      <c r="E56" s="215"/>
      <c r="F56" s="215"/>
      <c r="G56" s="215"/>
      <c r="H56" s="215"/>
      <c r="I56" s="215"/>
      <c r="J56" s="215"/>
      <c r="K56" s="215"/>
      <c r="L56" s="557"/>
      <c r="M56" s="557"/>
      <c r="O56" s="149"/>
      <c r="P56" s="360"/>
    </row>
    <row r="57" spans="2:16" ht="24" customHeight="1">
      <c r="B57" s="215"/>
      <c r="C57" s="215"/>
      <c r="D57" s="215"/>
      <c r="E57" s="215"/>
      <c r="F57" s="749" t="s">
        <v>274</v>
      </c>
      <c r="G57" s="749"/>
      <c r="H57" s="749"/>
      <c r="I57" s="215"/>
      <c r="J57" s="215"/>
      <c r="K57" s="215"/>
      <c r="L57" s="557"/>
      <c r="M57" s="557"/>
      <c r="N57" s="557"/>
      <c r="O57" s="149"/>
      <c r="P57" s="360"/>
    </row>
    <row r="58" spans="2:16" ht="24" customHeight="1">
      <c r="B58" s="215"/>
      <c r="C58" s="215"/>
      <c r="D58" s="215"/>
      <c r="E58" s="215"/>
      <c r="F58" s="749"/>
      <c r="G58" s="749"/>
      <c r="H58" s="749"/>
      <c r="I58" s="215"/>
      <c r="J58" s="215"/>
      <c r="K58" s="215"/>
      <c r="L58" s="557"/>
      <c r="M58" s="557"/>
      <c r="N58" s="557"/>
      <c r="O58" s="149"/>
      <c r="P58" s="360"/>
    </row>
    <row r="59" spans="2:16" ht="24" customHeight="1">
      <c r="B59" s="215"/>
      <c r="C59" s="215"/>
      <c r="D59" s="215"/>
      <c r="E59" s="215"/>
      <c r="F59" s="749" t="s">
        <v>275</v>
      </c>
      <c r="G59" s="749"/>
      <c r="H59" s="749"/>
      <c r="I59" s="215"/>
      <c r="J59" s="215"/>
      <c r="K59" s="215"/>
      <c r="L59" s="557"/>
      <c r="M59" s="557"/>
      <c r="N59" s="557"/>
      <c r="O59" s="149"/>
      <c r="P59" s="360"/>
    </row>
    <row r="60" spans="2:16" ht="47.4" customHeight="1">
      <c r="B60" s="215"/>
      <c r="C60" s="215"/>
      <c r="D60" s="215"/>
      <c r="E60" s="215"/>
      <c r="F60" s="773" t="s">
        <v>314</v>
      </c>
      <c r="G60" s="773"/>
      <c r="H60" s="773"/>
      <c r="I60" s="215"/>
      <c r="J60" s="215"/>
      <c r="K60" s="215"/>
      <c r="L60" s="557"/>
      <c r="M60" s="557"/>
      <c r="N60" s="557"/>
      <c r="O60" s="149"/>
      <c r="P60" s="360"/>
    </row>
    <row r="61" spans="2:16" ht="32.4">
      <c r="B61" s="748" t="s">
        <v>188</v>
      </c>
      <c r="C61" s="748"/>
      <c r="D61" s="748"/>
      <c r="E61" s="748"/>
      <c r="F61" s="748"/>
      <c r="G61" s="748"/>
      <c r="H61" s="748"/>
      <c r="I61" s="162"/>
      <c r="J61" s="161"/>
      <c r="K61" s="149"/>
      <c r="L61" s="149"/>
      <c r="M61" s="149"/>
      <c r="N61" s="149"/>
      <c r="O61" s="149"/>
      <c r="P61" s="360"/>
    </row>
    <row r="62" spans="2:16" ht="18">
      <c r="B62" s="194" t="s">
        <v>140</v>
      </c>
      <c r="C62" s="149"/>
      <c r="D62" s="149"/>
      <c r="E62" s="149"/>
      <c r="F62" s="149"/>
      <c r="G62" s="149"/>
      <c r="H62" s="149"/>
      <c r="I62" s="149"/>
      <c r="J62" s="149"/>
      <c r="K62" s="149"/>
      <c r="L62" s="149"/>
      <c r="M62" s="149"/>
      <c r="N62" s="149"/>
      <c r="O62" s="149"/>
      <c r="P62" s="359"/>
    </row>
    <row r="63" spans="2:16" ht="18">
      <c r="B63" s="740" t="s">
        <v>141</v>
      </c>
      <c r="C63" s="740"/>
      <c r="D63" s="740"/>
      <c r="E63" s="740"/>
      <c r="F63" s="740"/>
      <c r="G63" s="740"/>
      <c r="H63" s="740"/>
      <c r="I63" s="740"/>
      <c r="J63" s="740"/>
      <c r="K63" s="740"/>
      <c r="L63" s="740"/>
      <c r="M63" s="740"/>
      <c r="N63" s="149"/>
      <c r="O63" s="149"/>
      <c r="P63" s="360"/>
    </row>
    <row r="64" spans="2:16" ht="18">
      <c r="B64" s="739" t="s">
        <v>142</v>
      </c>
      <c r="C64" s="739"/>
      <c r="D64" s="739"/>
      <c r="E64" s="739"/>
      <c r="F64" s="739"/>
      <c r="G64" s="739"/>
      <c r="H64" s="739"/>
      <c r="I64" s="739"/>
      <c r="J64" s="739"/>
      <c r="K64" s="739"/>
      <c r="L64" s="739"/>
      <c r="M64" s="739"/>
      <c r="N64" s="149"/>
      <c r="O64" s="149"/>
      <c r="P64" s="360"/>
    </row>
    <row r="65" spans="2:16" ht="22.5" customHeight="1">
      <c r="B65" s="745" t="s">
        <v>204</v>
      </c>
      <c r="C65" s="746"/>
      <c r="D65" s="746"/>
      <c r="E65" s="746"/>
      <c r="F65" s="746"/>
      <c r="G65" s="746"/>
      <c r="H65" s="746"/>
      <c r="I65" s="746"/>
      <c r="J65" s="746"/>
      <c r="K65" s="746"/>
      <c r="L65" s="746"/>
      <c r="M65" s="747"/>
      <c r="N65" s="741" t="s">
        <v>189</v>
      </c>
      <c r="O65" s="149"/>
      <c r="P65" s="359"/>
    </row>
    <row r="66" spans="2:16" ht="22.5" customHeight="1">
      <c r="B66" s="237" t="s">
        <v>210</v>
      </c>
      <c r="C66" s="235"/>
      <c r="D66" s="235"/>
      <c r="E66" s="235"/>
      <c r="F66" s="235"/>
      <c r="G66" s="235"/>
      <c r="H66" s="235"/>
      <c r="I66" s="235"/>
      <c r="J66" s="235"/>
      <c r="K66" s="235"/>
      <c r="L66" s="235"/>
      <c r="M66" s="236"/>
      <c r="N66" s="741"/>
      <c r="O66" s="149"/>
      <c r="P66" s="360"/>
    </row>
    <row r="67" spans="2:16" ht="18">
      <c r="B67" s="740" t="s">
        <v>200</v>
      </c>
      <c r="C67" s="740"/>
      <c r="D67" s="740"/>
      <c r="E67" s="740"/>
      <c r="F67" s="740"/>
      <c r="G67" s="740"/>
      <c r="H67" s="740"/>
      <c r="I67" s="740"/>
      <c r="J67" s="740"/>
      <c r="K67" s="740"/>
      <c r="L67" s="740"/>
      <c r="M67" s="740"/>
      <c r="N67" s="741"/>
      <c r="O67" s="149"/>
      <c r="P67" s="360"/>
    </row>
    <row r="68" spans="2:16" ht="18">
      <c r="B68" s="739" t="s">
        <v>201</v>
      </c>
      <c r="C68" s="739"/>
      <c r="D68" s="739"/>
      <c r="E68" s="739"/>
      <c r="F68" s="739"/>
      <c r="G68" s="739"/>
      <c r="H68" s="739"/>
      <c r="I68" s="739"/>
      <c r="J68" s="739"/>
      <c r="K68" s="739"/>
      <c r="L68" s="739"/>
      <c r="M68" s="739"/>
      <c r="N68" s="741"/>
      <c r="O68" s="149"/>
      <c r="P68" s="359"/>
    </row>
    <row r="69" spans="2:16" ht="18">
      <c r="B69" s="740" t="s">
        <v>202</v>
      </c>
      <c r="C69" s="740"/>
      <c r="D69" s="740"/>
      <c r="E69" s="740"/>
      <c r="F69" s="740"/>
      <c r="G69" s="740"/>
      <c r="H69" s="740"/>
      <c r="I69" s="740"/>
      <c r="J69" s="740"/>
      <c r="K69" s="740"/>
      <c r="L69" s="740"/>
      <c r="M69" s="740"/>
      <c r="N69" s="741"/>
      <c r="O69" s="149"/>
      <c r="P69" s="360"/>
    </row>
    <row r="70" spans="2:16" ht="18">
      <c r="B70" s="740" t="s">
        <v>203</v>
      </c>
      <c r="C70" s="740"/>
      <c r="D70" s="740"/>
      <c r="E70" s="740"/>
      <c r="F70" s="740"/>
      <c r="G70" s="740"/>
      <c r="H70" s="740"/>
      <c r="I70" s="740"/>
      <c r="J70" s="740"/>
      <c r="K70" s="740"/>
      <c r="L70" s="740"/>
      <c r="M70" s="740"/>
      <c r="N70" s="741"/>
      <c r="O70" s="149"/>
      <c r="P70" s="360"/>
    </row>
    <row r="71" spans="2:16" ht="18">
      <c r="B71" s="164"/>
      <c r="M71" s="149"/>
      <c r="N71" s="741"/>
      <c r="O71" s="149"/>
      <c r="P71" s="359"/>
    </row>
    <row r="72" spans="2:16" ht="17.25" customHeight="1">
      <c r="B72" s="742" t="s">
        <v>143</v>
      </c>
      <c r="C72" s="743"/>
      <c r="D72" s="743"/>
      <c r="E72" s="743"/>
      <c r="F72" s="743"/>
      <c r="G72" s="743"/>
      <c r="H72" s="743"/>
      <c r="I72" s="743"/>
      <c r="J72" s="743"/>
      <c r="K72" s="743"/>
      <c r="L72" s="743"/>
      <c r="M72" s="744"/>
      <c r="N72" s="741"/>
      <c r="O72" s="149"/>
      <c r="P72" s="360"/>
    </row>
    <row r="73" spans="2:16" ht="17.25" customHeight="1">
      <c r="B73" s="742" t="s">
        <v>144</v>
      </c>
      <c r="C73" s="743"/>
      <c r="D73" s="743"/>
      <c r="E73" s="743"/>
      <c r="F73" s="743"/>
      <c r="G73" s="743"/>
      <c r="H73" s="743"/>
      <c r="I73" s="743"/>
      <c r="J73" s="743"/>
      <c r="K73" s="743"/>
      <c r="L73" s="743"/>
      <c r="M73" s="744"/>
      <c r="N73" s="741"/>
      <c r="O73" s="149"/>
      <c r="P73" s="360"/>
    </row>
    <row r="74" spans="2:16" ht="17.25" customHeight="1">
      <c r="B74" s="742" t="s">
        <v>145</v>
      </c>
      <c r="C74" s="743"/>
      <c r="D74" s="743"/>
      <c r="E74" s="743"/>
      <c r="F74" s="743"/>
      <c r="G74" s="743"/>
      <c r="H74" s="743"/>
      <c r="I74" s="743"/>
      <c r="J74" s="743"/>
      <c r="K74" s="743"/>
      <c r="L74" s="743"/>
      <c r="M74" s="744"/>
      <c r="N74" s="741"/>
      <c r="O74" s="149"/>
      <c r="P74" s="359"/>
    </row>
    <row r="75" spans="2:16" ht="18">
      <c r="B75" s="742" t="s">
        <v>146</v>
      </c>
      <c r="C75" s="743"/>
      <c r="D75" s="743"/>
      <c r="E75" s="743"/>
      <c r="F75" s="743"/>
      <c r="G75" s="743"/>
      <c r="H75" s="743"/>
      <c r="I75" s="743"/>
      <c r="J75" s="743"/>
      <c r="K75" s="743"/>
      <c r="L75" s="743"/>
      <c r="M75" s="744"/>
      <c r="N75" s="741"/>
      <c r="O75" s="149"/>
      <c r="P75" s="360"/>
    </row>
    <row r="76" spans="2:16" ht="18">
      <c r="B76" s="742" t="s">
        <v>147</v>
      </c>
      <c r="C76" s="743"/>
      <c r="D76" s="743"/>
      <c r="E76" s="743"/>
      <c r="F76" s="743"/>
      <c r="G76" s="743"/>
      <c r="H76" s="743"/>
      <c r="I76" s="743"/>
      <c r="J76" s="743"/>
      <c r="K76" s="743"/>
      <c r="L76" s="743"/>
      <c r="M76" s="744"/>
      <c r="N76" s="741"/>
      <c r="O76" s="149"/>
      <c r="P76" s="360"/>
    </row>
    <row r="77" spans="2:16" ht="18">
      <c r="B77" s="750" t="s">
        <v>148</v>
      </c>
      <c r="C77" s="751"/>
      <c r="D77" s="751"/>
      <c r="E77" s="751"/>
      <c r="F77" s="751"/>
      <c r="G77" s="751"/>
      <c r="H77" s="751"/>
      <c r="I77" s="751"/>
      <c r="J77" s="751"/>
      <c r="K77" s="751"/>
      <c r="L77" s="751"/>
      <c r="M77" s="752"/>
      <c r="N77" s="149"/>
      <c r="O77" s="149"/>
      <c r="P77" s="359"/>
    </row>
    <row r="78" spans="2:16" ht="18">
      <c r="B78" s="753" t="s">
        <v>149</v>
      </c>
      <c r="C78" s="754"/>
      <c r="D78" s="754"/>
      <c r="E78" s="754"/>
      <c r="F78" s="754"/>
      <c r="G78" s="754"/>
      <c r="H78" s="754"/>
      <c r="I78" s="754"/>
      <c r="J78" s="754"/>
      <c r="K78" s="754"/>
      <c r="L78" s="754"/>
      <c r="M78" s="755"/>
      <c r="N78" s="149"/>
      <c r="O78" s="149"/>
      <c r="P78" s="360"/>
    </row>
    <row r="79" spans="2:16" ht="18">
      <c r="B79" s="742" t="s">
        <v>208</v>
      </c>
      <c r="C79" s="743"/>
      <c r="D79" s="743"/>
      <c r="E79" s="743"/>
      <c r="F79" s="743"/>
      <c r="G79" s="743"/>
      <c r="H79" s="743"/>
      <c r="I79" s="743"/>
      <c r="J79" s="743"/>
      <c r="K79" s="743"/>
      <c r="L79" s="743"/>
      <c r="M79" s="744"/>
      <c r="N79" s="149"/>
      <c r="O79" s="149"/>
      <c r="P79" s="360"/>
    </row>
    <row r="80" spans="2:16" ht="18">
      <c r="B80" s="164"/>
      <c r="M80" s="149"/>
      <c r="N80" s="149"/>
      <c r="O80" s="149"/>
      <c r="P80" s="359"/>
    </row>
    <row r="81" spans="1:17" ht="18.600000000000001" thickBot="1">
      <c r="B81" s="164"/>
      <c r="M81" s="149"/>
      <c r="N81" s="149"/>
      <c r="O81" s="149"/>
      <c r="P81" s="360"/>
    </row>
    <row r="82" spans="1:17" ht="20.25" customHeight="1">
      <c r="B82" s="756" t="s">
        <v>150</v>
      </c>
      <c r="C82" s="756" t="s">
        <v>151</v>
      </c>
      <c r="D82" s="756" t="s">
        <v>152</v>
      </c>
      <c r="E82" s="756" t="s">
        <v>153</v>
      </c>
      <c r="F82" s="165" t="s">
        <v>154</v>
      </c>
      <c r="G82" s="186" t="s">
        <v>216</v>
      </c>
      <c r="H82" s="758" t="s">
        <v>215</v>
      </c>
      <c r="I82" s="758" t="s">
        <v>156</v>
      </c>
      <c r="J82" s="758" t="s">
        <v>157</v>
      </c>
      <c r="K82" s="758" t="s">
        <v>190</v>
      </c>
      <c r="L82" s="756" t="s">
        <v>158</v>
      </c>
      <c r="M82" s="756" t="s">
        <v>211</v>
      </c>
      <c r="N82" s="149"/>
      <c r="O82" s="149"/>
      <c r="P82" s="360"/>
    </row>
    <row r="83" spans="1:17" ht="18.600000000000001" thickBot="1">
      <c r="B83" s="757"/>
      <c r="C83" s="757"/>
      <c r="D83" s="757"/>
      <c r="E83" s="757"/>
      <c r="F83" s="166" t="s">
        <v>155</v>
      </c>
      <c r="G83" s="187"/>
      <c r="H83" s="759"/>
      <c r="I83" s="759"/>
      <c r="J83" s="759"/>
      <c r="K83" s="759"/>
      <c r="L83" s="757"/>
      <c r="M83" s="757"/>
      <c r="N83" s="149"/>
      <c r="O83" s="149"/>
      <c r="P83" s="360"/>
    </row>
    <row r="84" spans="1:17" ht="18.600000000000001" thickBot="1">
      <c r="B84" s="167">
        <v>1</v>
      </c>
      <c r="C84" s="168" t="s">
        <v>159</v>
      </c>
      <c r="D84" s="169"/>
      <c r="E84" s="169"/>
      <c r="F84" s="169"/>
      <c r="G84" s="188"/>
      <c r="H84" s="169"/>
      <c r="I84" s="169"/>
      <c r="J84" s="169"/>
      <c r="K84" s="170" t="s">
        <v>159</v>
      </c>
      <c r="L84" s="169"/>
      <c r="M84" s="169"/>
      <c r="N84" s="149"/>
      <c r="O84" s="149"/>
      <c r="P84" s="360"/>
    </row>
    <row r="85" spans="1:17" ht="18.600000000000001" thickBot="1">
      <c r="A85" s="180" t="s">
        <v>29</v>
      </c>
      <c r="B85" s="181">
        <v>2</v>
      </c>
      <c r="C85" s="182" t="s">
        <v>159</v>
      </c>
      <c r="D85" s="183" t="s">
        <v>159</v>
      </c>
      <c r="E85" s="183" t="s">
        <v>159</v>
      </c>
      <c r="F85" s="183" t="s">
        <v>191</v>
      </c>
      <c r="G85" s="188"/>
      <c r="H85" s="169"/>
      <c r="I85" s="169"/>
      <c r="J85" s="183" t="s">
        <v>192</v>
      </c>
      <c r="K85" s="183" t="s">
        <v>159</v>
      </c>
      <c r="L85" s="169"/>
      <c r="M85" s="169"/>
      <c r="N85" s="149" t="s">
        <v>193</v>
      </c>
      <c r="O85" s="149"/>
      <c r="P85" s="359"/>
      <c r="Q85" s="352"/>
    </row>
    <row r="86" spans="1:17" ht="18.600000000000001" thickBot="1">
      <c r="A86" s="180" t="s">
        <v>21</v>
      </c>
      <c r="B86" s="181">
        <v>3</v>
      </c>
      <c r="C86" s="182" t="s">
        <v>159</v>
      </c>
      <c r="D86" s="183" t="s">
        <v>159</v>
      </c>
      <c r="E86" s="183" t="s">
        <v>159</v>
      </c>
      <c r="F86" s="183" t="s">
        <v>159</v>
      </c>
      <c r="G86" s="188"/>
      <c r="H86" s="169"/>
      <c r="I86" s="169"/>
      <c r="J86" s="183" t="s">
        <v>159</v>
      </c>
      <c r="K86" s="183" t="s">
        <v>159</v>
      </c>
      <c r="L86" s="183" t="s">
        <v>159</v>
      </c>
      <c r="M86" s="169"/>
      <c r="N86" s="149"/>
      <c r="O86" s="149"/>
      <c r="P86" s="360"/>
      <c r="Q86" s="352"/>
    </row>
    <row r="87" spans="1:17" ht="18.600000000000001" thickBot="1">
      <c r="A87" s="180" t="s">
        <v>194</v>
      </c>
      <c r="B87" s="177">
        <v>4</v>
      </c>
      <c r="C87" s="178" t="s">
        <v>159</v>
      </c>
      <c r="D87" s="179" t="s">
        <v>159</v>
      </c>
      <c r="E87" s="179" t="s">
        <v>159</v>
      </c>
      <c r="F87" s="179" t="s">
        <v>159</v>
      </c>
      <c r="G87" s="179" t="s">
        <v>159</v>
      </c>
      <c r="H87" s="179" t="s">
        <v>159</v>
      </c>
      <c r="I87" s="169" t="s">
        <v>213</v>
      </c>
      <c r="J87" s="179" t="s">
        <v>159</v>
      </c>
      <c r="K87" s="179" t="s">
        <v>159</v>
      </c>
      <c r="L87" s="179" t="s">
        <v>159</v>
      </c>
      <c r="M87" s="179" t="s">
        <v>159</v>
      </c>
      <c r="N87" s="199" t="s">
        <v>212</v>
      </c>
      <c r="O87" s="149"/>
      <c r="P87" s="360"/>
    </row>
    <row r="88" spans="1:17" ht="18.600000000000001" thickBot="1">
      <c r="A88" s="180"/>
      <c r="B88" s="181">
        <v>5</v>
      </c>
      <c r="C88" s="182" t="s">
        <v>159</v>
      </c>
      <c r="D88" s="183" t="s">
        <v>159</v>
      </c>
      <c r="E88" s="183" t="s">
        <v>159</v>
      </c>
      <c r="F88" s="183" t="s">
        <v>159</v>
      </c>
      <c r="G88" s="183" t="s">
        <v>159</v>
      </c>
      <c r="H88" s="183" t="s">
        <v>159</v>
      </c>
      <c r="I88" s="183" t="s">
        <v>159</v>
      </c>
      <c r="J88" s="183" t="s">
        <v>159</v>
      </c>
      <c r="K88" s="183" t="s">
        <v>159</v>
      </c>
      <c r="L88" s="183" t="s">
        <v>159</v>
      </c>
      <c r="M88" s="183" t="s">
        <v>159</v>
      </c>
      <c r="N88" s="149"/>
      <c r="O88" s="149"/>
      <c r="Q88" s="352"/>
    </row>
    <row r="89" spans="1:17" ht="18.600000000000001" thickBot="1">
      <c r="B89" s="167">
        <v>6</v>
      </c>
      <c r="C89" s="168" t="s">
        <v>159</v>
      </c>
      <c r="D89" s="170" t="s">
        <v>159</v>
      </c>
      <c r="E89" s="170" t="s">
        <v>159</v>
      </c>
      <c r="F89" s="170" t="s">
        <v>159</v>
      </c>
      <c r="G89" s="170" t="s">
        <v>159</v>
      </c>
      <c r="H89" s="170" t="s">
        <v>159</v>
      </c>
      <c r="I89" s="170" t="s">
        <v>159</v>
      </c>
      <c r="J89" s="170" t="s">
        <v>159</v>
      </c>
      <c r="K89" s="170" t="s">
        <v>159</v>
      </c>
      <c r="L89" s="170" t="s">
        <v>159</v>
      </c>
      <c r="M89" s="170" t="s">
        <v>159</v>
      </c>
      <c r="N89" s="149"/>
      <c r="O89" s="149"/>
      <c r="Q89" s="352"/>
    </row>
    <row r="90" spans="1:17" ht="18.600000000000001" thickBot="1">
      <c r="B90" s="167">
        <v>7</v>
      </c>
      <c r="C90" s="168" t="s">
        <v>159</v>
      </c>
      <c r="D90" s="170" t="s">
        <v>159</v>
      </c>
      <c r="E90" s="170" t="s">
        <v>159</v>
      </c>
      <c r="F90" s="170" t="s">
        <v>159</v>
      </c>
      <c r="G90" s="170" t="s">
        <v>159</v>
      </c>
      <c r="H90" s="170" t="s">
        <v>159</v>
      </c>
      <c r="I90" s="170" t="s">
        <v>159</v>
      </c>
      <c r="J90" s="170" t="s">
        <v>159</v>
      </c>
      <c r="K90" s="170" t="s">
        <v>159</v>
      </c>
      <c r="L90" s="170" t="s">
        <v>159</v>
      </c>
      <c r="M90" s="170" t="s">
        <v>159</v>
      </c>
      <c r="N90" s="149"/>
      <c r="O90" s="149"/>
      <c r="Q90" s="352"/>
    </row>
    <row r="91" spans="1:17">
      <c r="N91" s="149"/>
      <c r="O91" s="149"/>
      <c r="Q91" s="352"/>
    </row>
    <row r="92" spans="1:17">
      <c r="I92" s="199" t="s">
        <v>214</v>
      </c>
      <c r="N92" s="149"/>
      <c r="O92" s="149"/>
      <c r="Q92" s="352"/>
    </row>
    <row r="93" spans="1:17">
      <c r="N93" s="149"/>
      <c r="O93" s="149"/>
      <c r="Q93" s="352"/>
    </row>
  </sheetData>
  <mergeCells count="46">
    <mergeCell ref="N53:O55"/>
    <mergeCell ref="F60:H60"/>
    <mergeCell ref="E50:F50"/>
    <mergeCell ref="E55:F55"/>
    <mergeCell ref="F57:H58"/>
    <mergeCell ref="F51:H52"/>
    <mergeCell ref="B3:N3"/>
    <mergeCell ref="C8:L8"/>
    <mergeCell ref="C9:L9"/>
    <mergeCell ref="D12:E28"/>
    <mergeCell ref="M13:N13"/>
    <mergeCell ref="B5:N5"/>
    <mergeCell ref="M16:N29"/>
    <mergeCell ref="B7:N7"/>
    <mergeCell ref="B6:N6"/>
    <mergeCell ref="D29:E29"/>
    <mergeCell ref="M14:M15"/>
    <mergeCell ref="B77:M77"/>
    <mergeCell ref="B78:M78"/>
    <mergeCell ref="B79:M79"/>
    <mergeCell ref="B82:B83"/>
    <mergeCell ref="C82:C83"/>
    <mergeCell ref="D82:D83"/>
    <mergeCell ref="E82:E83"/>
    <mergeCell ref="H82:H83"/>
    <mergeCell ref="I82:I83"/>
    <mergeCell ref="J82:J83"/>
    <mergeCell ref="K82:K83"/>
    <mergeCell ref="L82:L83"/>
    <mergeCell ref="M82:M83"/>
    <mergeCell ref="L33:N49"/>
    <mergeCell ref="B64:M64"/>
    <mergeCell ref="B68:M68"/>
    <mergeCell ref="B69:M69"/>
    <mergeCell ref="N65:N76"/>
    <mergeCell ref="B67:M67"/>
    <mergeCell ref="B74:M74"/>
    <mergeCell ref="B75:M75"/>
    <mergeCell ref="B76:M76"/>
    <mergeCell ref="B65:M65"/>
    <mergeCell ref="B70:M70"/>
    <mergeCell ref="B72:M72"/>
    <mergeCell ref="B73:M73"/>
    <mergeCell ref="B61:H61"/>
    <mergeCell ref="B63:M63"/>
    <mergeCell ref="F59:H59"/>
  </mergeCells>
  <phoneticPr fontId="107"/>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
  <sheetViews>
    <sheetView showGridLines="0" zoomScale="85" zoomScaleNormal="85" zoomScaleSheetLayoutView="79" workbookViewId="0">
      <selection activeCell="A20" sqref="A20:XFD22"/>
    </sheetView>
  </sheetViews>
  <sheetFormatPr defaultColWidth="9" defaultRowHeight="19.2"/>
  <cols>
    <col min="1" max="1" width="185.33203125" style="6" customWidth="1"/>
    <col min="2" max="2" width="11.21875" style="4" customWidth="1"/>
    <col min="3" max="3" width="27.44140625" style="4" customWidth="1"/>
    <col min="4" max="4" width="17.88671875" style="68" customWidth="1"/>
    <col min="5" max="16384" width="9" style="7"/>
  </cols>
  <sheetData>
    <row r="1" spans="1:4" s="58" customFormat="1" ht="44.25" customHeight="1" thickBot="1">
      <c r="A1" s="376" t="s">
        <v>355</v>
      </c>
      <c r="B1" s="377" t="s">
        <v>0</v>
      </c>
      <c r="C1" s="378" t="s">
        <v>1</v>
      </c>
      <c r="D1" s="379" t="s">
        <v>2</v>
      </c>
    </row>
    <row r="2" spans="1:4" s="200" customFormat="1" ht="44.25" customHeight="1" thickBot="1">
      <c r="A2" s="335" t="s">
        <v>323</v>
      </c>
      <c r="B2" s="315"/>
      <c r="C2" s="777" t="s">
        <v>325</v>
      </c>
      <c r="D2" s="780">
        <v>44583</v>
      </c>
    </row>
    <row r="3" spans="1:4" s="200" customFormat="1" ht="75" customHeight="1" thickBot="1">
      <c r="A3" s="336" t="s">
        <v>324</v>
      </c>
      <c r="B3" s="316" t="s">
        <v>326</v>
      </c>
      <c r="C3" s="778"/>
      <c r="D3" s="781"/>
    </row>
    <row r="4" spans="1:4" s="200" customFormat="1" ht="34.950000000000003" customHeight="1" thickBot="1">
      <c r="A4" s="337" t="s">
        <v>327</v>
      </c>
      <c r="B4" s="317"/>
      <c r="C4" s="779"/>
      <c r="D4" s="781"/>
    </row>
    <row r="5" spans="1:4" s="200" customFormat="1" ht="51.6" customHeight="1" thickTop="1" thickBot="1">
      <c r="A5" s="340" t="s">
        <v>329</v>
      </c>
      <c r="B5" s="788" t="s">
        <v>308</v>
      </c>
      <c r="C5" s="792" t="s">
        <v>331</v>
      </c>
      <c r="D5" s="780">
        <v>44583</v>
      </c>
    </row>
    <row r="6" spans="1:4" s="200" customFormat="1" ht="73.8" customHeight="1" thickBot="1">
      <c r="A6" s="341" t="s">
        <v>330</v>
      </c>
      <c r="B6" s="789"/>
      <c r="C6" s="793"/>
      <c r="D6" s="781"/>
    </row>
    <row r="7" spans="1:4" s="200" customFormat="1" ht="30.6" customHeight="1" thickBot="1">
      <c r="A7" s="342" t="s">
        <v>328</v>
      </c>
      <c r="B7" s="790"/>
      <c r="C7" s="794"/>
      <c r="D7" s="791"/>
    </row>
    <row r="8" spans="1:4" s="58" customFormat="1" ht="44.25" customHeight="1" thickTop="1" thickBot="1">
      <c r="A8" s="525" t="s">
        <v>332</v>
      </c>
      <c r="B8" s="795" t="s">
        <v>335</v>
      </c>
      <c r="C8" s="792" t="s">
        <v>336</v>
      </c>
      <c r="D8" s="780">
        <v>44580</v>
      </c>
    </row>
    <row r="9" spans="1:4" s="58" customFormat="1" ht="186" customHeight="1" thickBot="1">
      <c r="A9" s="339" t="s">
        <v>333</v>
      </c>
      <c r="B9" s="796"/>
      <c r="C9" s="793"/>
      <c r="D9" s="781"/>
    </row>
    <row r="10" spans="1:4" s="58" customFormat="1" ht="35.4" customHeight="1" thickBot="1">
      <c r="A10" s="393" t="s">
        <v>334</v>
      </c>
      <c r="B10" s="797"/>
      <c r="C10" s="798"/>
      <c r="D10" s="781"/>
    </row>
    <row r="11" spans="1:4" s="200" customFormat="1" ht="43.2" customHeight="1" thickTop="1" thickBot="1">
      <c r="A11" s="338" t="s">
        <v>338</v>
      </c>
      <c r="B11" s="795" t="s">
        <v>340</v>
      </c>
      <c r="C11" s="792" t="s">
        <v>341</v>
      </c>
      <c r="D11" s="780">
        <v>44579</v>
      </c>
    </row>
    <row r="12" spans="1:4" s="200" customFormat="1" ht="105.6" customHeight="1" thickBot="1">
      <c r="A12" s="339" t="s">
        <v>339</v>
      </c>
      <c r="B12" s="796"/>
      <c r="C12" s="793"/>
      <c r="D12" s="781"/>
    </row>
    <row r="13" spans="1:4" s="200" customFormat="1" ht="43.2" customHeight="1" thickBot="1">
      <c r="A13" s="414" t="s">
        <v>337</v>
      </c>
      <c r="B13" s="797"/>
      <c r="C13" s="798"/>
      <c r="D13" s="781"/>
    </row>
    <row r="14" spans="1:4" s="200" customFormat="1" ht="44.25" customHeight="1" thickTop="1" thickBot="1">
      <c r="A14" s="338" t="s">
        <v>344</v>
      </c>
      <c r="B14" s="795" t="s">
        <v>346</v>
      </c>
      <c r="C14" s="792" t="s">
        <v>347</v>
      </c>
      <c r="D14" s="780">
        <v>44578</v>
      </c>
    </row>
    <row r="15" spans="1:4" s="200" customFormat="1" ht="54.6" customHeight="1" thickBot="1">
      <c r="A15" s="339" t="s">
        <v>345</v>
      </c>
      <c r="B15" s="796"/>
      <c r="C15" s="793"/>
      <c r="D15" s="781"/>
    </row>
    <row r="16" spans="1:4" s="200" customFormat="1" ht="43.2" customHeight="1" thickBot="1">
      <c r="A16" s="414" t="s">
        <v>348</v>
      </c>
      <c r="B16" s="797"/>
      <c r="C16" s="798"/>
      <c r="D16" s="781"/>
    </row>
    <row r="17" spans="1:4" s="200" customFormat="1" ht="48.6" customHeight="1" thickTop="1" thickBot="1">
      <c r="A17" s="340" t="s">
        <v>349</v>
      </c>
      <c r="B17" s="788" t="s">
        <v>326</v>
      </c>
      <c r="C17" s="792" t="s">
        <v>352</v>
      </c>
      <c r="D17" s="780">
        <v>44576</v>
      </c>
    </row>
    <row r="18" spans="1:4" s="200" customFormat="1" ht="279" customHeight="1" thickBot="1">
      <c r="A18" s="341" t="s">
        <v>350</v>
      </c>
      <c r="B18" s="789"/>
      <c r="C18" s="793"/>
      <c r="D18" s="781"/>
    </row>
    <row r="19" spans="1:4" s="200" customFormat="1" ht="40.950000000000003" customHeight="1" thickBot="1">
      <c r="A19" s="342" t="s">
        <v>351</v>
      </c>
      <c r="B19" s="790"/>
      <c r="C19" s="794"/>
      <c r="D19" s="791"/>
    </row>
    <row r="20" spans="1:4" s="58" customFormat="1" ht="45.6" hidden="1" customHeight="1" thickTop="1" thickBot="1">
      <c r="A20" s="343"/>
      <c r="B20" s="782"/>
      <c r="C20" s="785"/>
      <c r="D20" s="780"/>
    </row>
    <row r="21" spans="1:4" s="200" customFormat="1" ht="147" hidden="1" customHeight="1" thickBot="1">
      <c r="A21" s="344"/>
      <c r="B21" s="783"/>
      <c r="C21" s="786"/>
      <c r="D21" s="781"/>
    </row>
    <row r="22" spans="1:4" s="200" customFormat="1" ht="33" hidden="1" customHeight="1" thickBot="1">
      <c r="A22" s="387"/>
      <c r="B22" s="784"/>
      <c r="C22" s="787"/>
      <c r="D22" s="781"/>
    </row>
    <row r="23" spans="1:4" s="58" customFormat="1" ht="43.95" hidden="1" customHeight="1" thickTop="1" thickBot="1">
      <c r="A23" s="345"/>
      <c r="B23" s="799"/>
      <c r="C23" s="809"/>
      <c r="D23" s="780"/>
    </row>
    <row r="24" spans="1:4" s="58" customFormat="1" ht="92.4" hidden="1" customHeight="1" thickBot="1">
      <c r="A24" s="346"/>
      <c r="B24" s="800"/>
      <c r="C24" s="810"/>
      <c r="D24" s="781"/>
    </row>
    <row r="25" spans="1:4" s="301" customFormat="1" ht="34.200000000000003" hidden="1" customHeight="1" thickBot="1">
      <c r="A25" s="388"/>
      <c r="B25" s="801"/>
      <c r="C25" s="811"/>
      <c r="D25" s="808"/>
    </row>
    <row r="26" spans="1:4" s="58" customFormat="1" ht="37.950000000000003" hidden="1" customHeight="1" thickBot="1">
      <c r="A26" s="219"/>
      <c r="B26" s="217"/>
      <c r="C26" s="218"/>
      <c r="D26" s="292"/>
    </row>
    <row r="27" spans="1:4" s="58" customFormat="1" ht="169.2" hidden="1" customHeight="1" thickTop="1">
      <c r="A27" s="523"/>
      <c r="B27" s="804"/>
      <c r="C27" s="806"/>
      <c r="D27" s="802"/>
    </row>
    <row r="28" spans="1:4" s="58" customFormat="1" ht="37.950000000000003" hidden="1" customHeight="1" thickBot="1">
      <c r="A28" s="524"/>
      <c r="B28" s="805"/>
      <c r="C28" s="807"/>
      <c r="D28" s="803"/>
    </row>
    <row r="29" spans="1:4" s="58" customFormat="1" ht="36.75" customHeight="1" thickTop="1">
      <c r="A29" s="295"/>
      <c r="B29" s="285"/>
      <c r="C29" s="285"/>
      <c r="D29" s="285"/>
    </row>
    <row r="30" spans="1:4" s="58" customFormat="1" ht="44.25" customHeight="1">
      <c r="A30" s="298" t="s">
        <v>28</v>
      </c>
      <c r="B30" s="4"/>
      <c r="C30" s="4"/>
      <c r="D30" s="68"/>
    </row>
    <row r="31" spans="1:4">
      <c r="A31" s="299" t="s">
        <v>27</v>
      </c>
    </row>
  </sheetData>
  <mergeCells count="26">
    <mergeCell ref="B23:B25"/>
    <mergeCell ref="D27:D28"/>
    <mergeCell ref="B27:B28"/>
    <mergeCell ref="C27:C28"/>
    <mergeCell ref="C5:C7"/>
    <mergeCell ref="D5:D7"/>
    <mergeCell ref="D14:D16"/>
    <mergeCell ref="D23:D25"/>
    <mergeCell ref="C23:C25"/>
    <mergeCell ref="B11:B13"/>
    <mergeCell ref="C11:C13"/>
    <mergeCell ref="D11:D13"/>
    <mergeCell ref="C2:C4"/>
    <mergeCell ref="D2:D4"/>
    <mergeCell ref="B20:B22"/>
    <mergeCell ref="C20:C22"/>
    <mergeCell ref="D20:D22"/>
    <mergeCell ref="B17:B19"/>
    <mergeCell ref="D17:D19"/>
    <mergeCell ref="C17:C19"/>
    <mergeCell ref="B8:B10"/>
    <mergeCell ref="C8:C10"/>
    <mergeCell ref="D8:D10"/>
    <mergeCell ref="B14:B16"/>
    <mergeCell ref="C14:C16"/>
    <mergeCell ref="B5:B7"/>
  </mergeCells>
  <phoneticPr fontId="16"/>
  <hyperlinks>
    <hyperlink ref="A4" r:id="rId1" xr:uid="{DC818724-3187-48EC-86C9-E416055519B8}"/>
    <hyperlink ref="A7" r:id="rId2" xr:uid="{3BA97967-58DC-4EBD-A830-342E584DD591}"/>
    <hyperlink ref="A10" r:id="rId3" xr:uid="{44FFE934-DCDB-4AE2-9FE8-0F0DAEFD2DE7}"/>
    <hyperlink ref="A13" r:id="rId4" xr:uid="{04622849-A1D7-4FFB-9591-F8EAB3298F42}"/>
    <hyperlink ref="A16" r:id="rId5" xr:uid="{AFF0781E-149F-4FB2-84E4-65498AA64047}"/>
    <hyperlink ref="A19" r:id="rId6" xr:uid="{50737A4F-0608-4161-B578-3423E63FA06C}"/>
  </hyperlinks>
  <pageMargins left="0" right="0" top="0.19685039370078741" bottom="0.39370078740157483" header="0" footer="0.19685039370078741"/>
  <pageSetup paperSize="8" scale="28" orientation="portrait"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62"/>
  <sheetViews>
    <sheetView view="pageBreakPreview" zoomScale="85" zoomScaleNormal="66" zoomScaleSheetLayoutView="85" workbookViewId="0">
      <selection activeCell="C30" sqref="C30"/>
    </sheetView>
  </sheetViews>
  <sheetFormatPr defaultColWidth="9" defaultRowHeight="19.2"/>
  <cols>
    <col min="1" max="1" width="206.44140625" style="45" customWidth="1"/>
    <col min="2" max="2" width="17.109375" style="233" customWidth="1"/>
    <col min="3" max="3" width="20.109375" style="234" customWidth="1"/>
    <col min="4" max="16384" width="9" style="44"/>
  </cols>
  <sheetData>
    <row r="1" spans="1:3" ht="58.95" customHeight="1" thickBot="1">
      <c r="A1" s="43" t="s">
        <v>356</v>
      </c>
      <c r="B1" s="221" t="s">
        <v>24</v>
      </c>
      <c r="C1" s="222" t="s">
        <v>2</v>
      </c>
    </row>
    <row r="2" spans="1:3" ht="48" customHeight="1">
      <c r="A2" s="201" t="s">
        <v>459</v>
      </c>
      <c r="B2" s="223"/>
      <c r="C2" s="224"/>
    </row>
    <row r="3" spans="1:3" ht="106.2" customHeight="1">
      <c r="A3" s="154" t="s">
        <v>448</v>
      </c>
      <c r="B3" s="225" t="s">
        <v>458</v>
      </c>
      <c r="C3" s="226">
        <v>44581</v>
      </c>
    </row>
    <row r="4" spans="1:3" ht="27.6" customHeight="1" thickBot="1">
      <c r="A4" s="416" t="s">
        <v>438</v>
      </c>
      <c r="B4" s="225"/>
      <c r="C4" s="226"/>
    </row>
    <row r="5" spans="1:3" ht="48" customHeight="1">
      <c r="A5" s="201" t="s">
        <v>460</v>
      </c>
      <c r="B5" s="223"/>
      <c r="C5" s="224"/>
    </row>
    <row r="6" spans="1:3" ht="271.2" customHeight="1">
      <c r="A6" s="520" t="s">
        <v>449</v>
      </c>
      <c r="B6" s="300" t="s">
        <v>461</v>
      </c>
      <c r="C6" s="284">
        <v>44580</v>
      </c>
    </row>
    <row r="7" spans="1:3" ht="39.75" customHeight="1" thickBot="1">
      <c r="A7" s="248" t="s">
        <v>439</v>
      </c>
      <c r="B7" s="227"/>
      <c r="C7" s="228"/>
    </row>
    <row r="8" spans="1:3" ht="48" customHeight="1">
      <c r="A8" s="201" t="s">
        <v>430</v>
      </c>
      <c r="B8" s="223"/>
      <c r="C8" s="224"/>
    </row>
    <row r="9" spans="1:3" ht="167.4" customHeight="1">
      <c r="A9" s="550" t="s">
        <v>450</v>
      </c>
      <c r="B9" s="300" t="s">
        <v>463</v>
      </c>
      <c r="C9" s="284">
        <v>44580</v>
      </c>
    </row>
    <row r="10" spans="1:3" ht="39.75" customHeight="1" thickBot="1">
      <c r="A10" s="248" t="s">
        <v>440</v>
      </c>
      <c r="B10" s="227"/>
      <c r="C10" s="228"/>
    </row>
    <row r="11" spans="1:3" ht="44.4" customHeight="1">
      <c r="A11" s="533" t="s">
        <v>431</v>
      </c>
      <c r="B11" s="223"/>
      <c r="C11" s="224"/>
    </row>
    <row r="12" spans="1:3" ht="112.8" customHeight="1">
      <c r="A12" s="154" t="s">
        <v>451</v>
      </c>
      <c r="B12" s="225" t="s">
        <v>462</v>
      </c>
      <c r="C12" s="226">
        <v>44581</v>
      </c>
    </row>
    <row r="13" spans="1:3" ht="46.2" customHeight="1" thickBot="1">
      <c r="A13" s="65" t="s">
        <v>441</v>
      </c>
      <c r="B13" s="227"/>
      <c r="C13" s="228"/>
    </row>
    <row r="14" spans="1:3" ht="48" customHeight="1">
      <c r="A14" s="201" t="s">
        <v>432</v>
      </c>
      <c r="B14" s="223"/>
      <c r="C14" s="224"/>
    </row>
    <row r="15" spans="1:3" ht="168" customHeight="1">
      <c r="A15" s="347" t="s">
        <v>452</v>
      </c>
      <c r="B15" s="300" t="s">
        <v>464</v>
      </c>
      <c r="C15" s="284">
        <v>44579</v>
      </c>
    </row>
    <row r="16" spans="1:3" ht="39.75" customHeight="1" thickBot="1">
      <c r="A16" s="248" t="s">
        <v>442</v>
      </c>
      <c r="B16" s="227"/>
      <c r="C16" s="228"/>
    </row>
    <row r="17" spans="1:3" ht="45.6" customHeight="1">
      <c r="A17" s="201" t="s">
        <v>433</v>
      </c>
      <c r="B17" s="223"/>
      <c r="C17" s="224"/>
    </row>
    <row r="18" spans="1:3" ht="111.6" customHeight="1">
      <c r="A18" s="154" t="s">
        <v>453</v>
      </c>
      <c r="B18" s="225" t="s">
        <v>465</v>
      </c>
      <c r="C18" s="226">
        <v>44579</v>
      </c>
    </row>
    <row r="19" spans="1:3" ht="37.200000000000003" customHeight="1" thickBot="1">
      <c r="A19" s="65" t="s">
        <v>443</v>
      </c>
      <c r="B19" s="227"/>
      <c r="C19" s="228"/>
    </row>
    <row r="20" spans="1:3" ht="40.950000000000003" customHeight="1">
      <c r="A20" s="201" t="s">
        <v>434</v>
      </c>
      <c r="B20" s="223"/>
      <c r="C20" s="224"/>
    </row>
    <row r="21" spans="1:3" ht="409.2" customHeight="1">
      <c r="A21" s="205" t="s">
        <v>454</v>
      </c>
      <c r="B21" s="225" t="s">
        <v>458</v>
      </c>
      <c r="C21" s="226">
        <v>44578</v>
      </c>
    </row>
    <row r="22" spans="1:3" ht="36" customHeight="1" thickBot="1">
      <c r="A22" s="249" t="s">
        <v>444</v>
      </c>
      <c r="B22" s="227"/>
      <c r="C22" s="228"/>
    </row>
    <row r="23" spans="1:3" ht="36" customHeight="1">
      <c r="A23" s="201" t="s">
        <v>435</v>
      </c>
      <c r="B23" s="223" t="s">
        <v>466</v>
      </c>
      <c r="C23" s="224"/>
    </row>
    <row r="24" spans="1:3" ht="317.39999999999998" customHeight="1" thickBot="1">
      <c r="A24" s="154" t="s">
        <v>456</v>
      </c>
      <c r="B24" s="319" t="s">
        <v>464</v>
      </c>
      <c r="C24" s="226">
        <v>44575</v>
      </c>
    </row>
    <row r="25" spans="1:3" ht="36" customHeight="1" thickBot="1">
      <c r="A25" s="65" t="s">
        <v>445</v>
      </c>
      <c r="B25" s="319"/>
      <c r="C25" s="228"/>
    </row>
    <row r="26" spans="1:3" ht="36" customHeight="1">
      <c r="A26" s="201" t="s">
        <v>436</v>
      </c>
      <c r="B26" s="223"/>
      <c r="C26" s="224"/>
    </row>
    <row r="27" spans="1:3" ht="340.8" customHeight="1">
      <c r="A27" s="154" t="s">
        <v>455</v>
      </c>
      <c r="B27" s="225" t="s">
        <v>467</v>
      </c>
      <c r="C27" s="226">
        <v>44575</v>
      </c>
    </row>
    <row r="28" spans="1:3" ht="36" customHeight="1" thickBot="1">
      <c r="A28" s="65" t="s">
        <v>446</v>
      </c>
      <c r="B28" s="227"/>
      <c r="C28" s="228"/>
    </row>
    <row r="29" spans="1:3" ht="36" customHeight="1">
      <c r="A29" s="201" t="s">
        <v>437</v>
      </c>
      <c r="B29" s="223"/>
      <c r="C29" s="224"/>
    </row>
    <row r="30" spans="1:3" ht="245.4" customHeight="1">
      <c r="A30" s="154" t="s">
        <v>457</v>
      </c>
      <c r="B30" s="229" t="s">
        <v>467</v>
      </c>
      <c r="C30" s="226">
        <v>44577</v>
      </c>
    </row>
    <row r="31" spans="1:3" ht="36" customHeight="1" thickBot="1">
      <c r="A31" s="65" t="s">
        <v>447</v>
      </c>
      <c r="B31" s="227"/>
      <c r="C31" s="228"/>
    </row>
    <row r="32" spans="1:3" s="143" customFormat="1" ht="36" hidden="1" customHeight="1">
      <c r="A32" s="201"/>
      <c r="B32" s="223"/>
      <c r="C32" s="224"/>
    </row>
    <row r="33" spans="1:3" s="141" customFormat="1" ht="337.8" hidden="1" customHeight="1">
      <c r="A33" s="154"/>
      <c r="B33" s="229"/>
      <c r="C33" s="226"/>
    </row>
    <row r="34" spans="1:3" s="2" customFormat="1" ht="39.6" hidden="1" customHeight="1" thickBot="1">
      <c r="A34" s="65"/>
      <c r="B34" s="227"/>
      <c r="C34" s="228"/>
    </row>
    <row r="35" spans="1:3" s="2" customFormat="1" ht="39.6" hidden="1" customHeight="1">
      <c r="A35" s="201"/>
      <c r="B35" s="223"/>
      <c r="C35" s="224"/>
    </row>
    <row r="36" spans="1:3" s="2" customFormat="1" ht="191.4" hidden="1" customHeight="1">
      <c r="A36" s="154"/>
      <c r="B36" s="229"/>
      <c r="C36" s="226"/>
    </row>
    <row r="37" spans="1:3" s="2" customFormat="1" ht="39.6" hidden="1" customHeight="1" thickBot="1">
      <c r="A37" s="65"/>
      <c r="B37" s="227"/>
      <c r="C37" s="228"/>
    </row>
    <row r="38" spans="1:3" ht="27" hidden="1" customHeight="1">
      <c r="A38" s="201"/>
      <c r="B38" s="223"/>
      <c r="C38" s="224"/>
    </row>
    <row r="39" spans="1:3" ht="28.5" hidden="1" customHeight="1">
      <c r="A39" s="154"/>
      <c r="B39" s="229"/>
      <c r="C39" s="226"/>
    </row>
    <row r="40" spans="1:3" ht="23.4" hidden="1" customHeight="1" thickBot="1">
      <c r="A40" s="65"/>
      <c r="B40" s="227"/>
      <c r="C40" s="228"/>
    </row>
    <row r="41" spans="1:3" ht="23.4" customHeight="1">
      <c r="A41" s="142"/>
      <c r="B41" s="230"/>
      <c r="C41" s="231"/>
    </row>
    <row r="42" spans="1:3" ht="28.5" customHeight="1" thickBot="1">
      <c r="A42" s="172"/>
      <c r="B42" s="232"/>
      <c r="C42" s="232"/>
    </row>
    <row r="43" spans="1:3" ht="28.5" customHeight="1">
      <c r="A43" s="812" t="s">
        <v>28</v>
      </c>
      <c r="B43" s="813"/>
      <c r="C43" s="813"/>
    </row>
    <row r="44" spans="1:3" ht="28.5" customHeight="1">
      <c r="A44" s="814" t="s">
        <v>27</v>
      </c>
      <c r="B44" s="815"/>
      <c r="C44" s="815"/>
    </row>
    <row r="45" spans="1:3" ht="248.25" customHeight="1"/>
    <row r="46" spans="1:3" ht="37.5" customHeight="1"/>
    <row r="47" spans="1:3" ht="24" customHeight="1"/>
    <row r="48" spans="1:3" ht="24" customHeight="1"/>
    <row r="49" ht="26.25" customHeight="1"/>
    <row r="50" ht="26.25" customHeight="1"/>
    <row r="51" ht="199.5" customHeight="1"/>
    <row r="52" ht="33.75" customHeight="1"/>
    <row r="53" ht="48.75" customHeight="1"/>
    <row r="54" ht="233.25" customHeight="1"/>
    <row r="55" ht="33.75" customHeight="1"/>
    <row r="56" ht="19.5" customHeight="1"/>
    <row r="57" ht="19.5" customHeight="1"/>
    <row r="58" ht="28.5" customHeight="1"/>
    <row r="59" ht="35.25" customHeight="1"/>
    <row r="60" ht="218.25" customHeight="1"/>
    <row r="61" ht="218.25" customHeight="1"/>
    <row r="62" ht="218.25" customHeight="1"/>
  </sheetData>
  <mergeCells count="2">
    <mergeCell ref="A43:C43"/>
    <mergeCell ref="A44:C44"/>
  </mergeCells>
  <phoneticPr fontId="16"/>
  <hyperlinks>
    <hyperlink ref="A4" r:id="rId1" xr:uid="{EF2C4BC9-679F-4512-832E-CF0D31C3C4B5}"/>
    <hyperlink ref="A7" r:id="rId2" xr:uid="{C6881F2C-22E4-4429-B86D-46D273CD0BA0}"/>
    <hyperlink ref="A10" r:id="rId3" xr:uid="{D84341C0-8D64-4B28-A819-34B289BC4E89}"/>
    <hyperlink ref="A13" r:id="rId4" xr:uid="{AF866744-5CC5-4361-B18E-D9BA77758436}"/>
    <hyperlink ref="A16" r:id="rId5" xr:uid="{E815728B-6C09-48C1-8225-91882DCCF03E}"/>
    <hyperlink ref="A19" r:id="rId6" xr:uid="{C9052882-1507-4F2C-95B8-CD39312FACB5}"/>
    <hyperlink ref="A22" r:id="rId7" xr:uid="{81C094FB-F520-4337-8761-AC76B393380E}"/>
    <hyperlink ref="A25" r:id="rId8" xr:uid="{FA8625F2-DAE9-4C2E-9E7F-9174CAD56182}"/>
    <hyperlink ref="A28" r:id="rId9" xr:uid="{B2F6EF32-7AD3-4D75-8E39-7A9F66501FF9}"/>
    <hyperlink ref="A31" r:id="rId10" xr:uid="{33ABBA9A-72C6-4C0B-BE7B-68E1F5AC2188}"/>
  </hyperlinks>
  <pageMargins left="0.74803149606299213" right="0.74803149606299213" top="0.98425196850393704" bottom="0.98425196850393704" header="0.51181102362204722" footer="0.51181102362204722"/>
  <pageSetup paperSize="9" scale="19" fitToHeight="3"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8EE1-4261-43B0-ADBC-2399AA980E35}">
  <sheetPr>
    <tabColor indexed="46"/>
  </sheetPr>
  <dimension ref="A1:AD38"/>
  <sheetViews>
    <sheetView topLeftCell="A2" zoomScale="94" zoomScaleNormal="94" zoomScaleSheetLayoutView="100" workbookViewId="0">
      <selection activeCell="E22" sqref="E22"/>
    </sheetView>
  </sheetViews>
  <sheetFormatPr defaultColWidth="9" defaultRowHeight="13.2"/>
  <cols>
    <col min="1" max="1" width="7.33203125" style="419" customWidth="1"/>
    <col min="2" max="13" width="6.77734375" style="419" customWidth="1"/>
    <col min="14" max="14" width="7.44140625" style="419" customWidth="1"/>
    <col min="15" max="15" width="5.88671875" style="419" customWidth="1"/>
    <col min="16" max="16" width="7.5546875" style="419" customWidth="1"/>
    <col min="17" max="29" width="6.77734375" style="419" customWidth="1"/>
    <col min="30" max="16384" width="9" style="419"/>
  </cols>
  <sheetData>
    <row r="1" spans="1:29" ht="15" customHeight="1">
      <c r="A1" s="818" t="s">
        <v>3</v>
      </c>
      <c r="B1" s="819"/>
      <c r="C1" s="819"/>
      <c r="D1" s="819"/>
      <c r="E1" s="819"/>
      <c r="F1" s="819"/>
      <c r="G1" s="819"/>
      <c r="H1" s="819"/>
      <c r="I1" s="819"/>
      <c r="J1" s="819"/>
      <c r="K1" s="819"/>
      <c r="L1" s="819"/>
      <c r="M1" s="819"/>
      <c r="N1" s="820"/>
      <c r="P1" s="821" t="s">
        <v>4</v>
      </c>
      <c r="Q1" s="822"/>
      <c r="R1" s="822"/>
      <c r="S1" s="822"/>
      <c r="T1" s="822"/>
      <c r="U1" s="822"/>
      <c r="V1" s="822"/>
      <c r="W1" s="822"/>
      <c r="X1" s="822"/>
      <c r="Y1" s="822"/>
      <c r="Z1" s="822"/>
      <c r="AA1" s="822"/>
      <c r="AB1" s="822"/>
      <c r="AC1" s="823"/>
    </row>
    <row r="2" spans="1:29" ht="18" customHeight="1" thickBot="1">
      <c r="A2" s="824" t="s">
        <v>5</v>
      </c>
      <c r="B2" s="825"/>
      <c r="C2" s="825"/>
      <c r="D2" s="825"/>
      <c r="E2" s="825"/>
      <c r="F2" s="825"/>
      <c r="G2" s="825"/>
      <c r="H2" s="825"/>
      <c r="I2" s="825"/>
      <c r="J2" s="825"/>
      <c r="K2" s="825"/>
      <c r="L2" s="825"/>
      <c r="M2" s="825"/>
      <c r="N2" s="826"/>
      <c r="P2" s="827" t="s">
        <v>6</v>
      </c>
      <c r="Q2" s="825"/>
      <c r="R2" s="825"/>
      <c r="S2" s="825"/>
      <c r="T2" s="825"/>
      <c r="U2" s="825"/>
      <c r="V2" s="825"/>
      <c r="W2" s="825"/>
      <c r="X2" s="825"/>
      <c r="Y2" s="825"/>
      <c r="Z2" s="825"/>
      <c r="AA2" s="825"/>
      <c r="AB2" s="825"/>
      <c r="AC2" s="828"/>
    </row>
    <row r="3" spans="1:29" ht="13.8" thickBot="1">
      <c r="A3" s="9"/>
      <c r="B3" s="240" t="s">
        <v>296</v>
      </c>
      <c r="C3" s="261" t="s">
        <v>7</v>
      </c>
      <c r="D3" s="261" t="s">
        <v>8</v>
      </c>
      <c r="E3" s="261" t="s">
        <v>9</v>
      </c>
      <c r="F3" s="261" t="s">
        <v>10</v>
      </c>
      <c r="G3" s="261" t="s">
        <v>11</v>
      </c>
      <c r="H3" s="261" t="s">
        <v>12</v>
      </c>
      <c r="I3" s="261" t="s">
        <v>13</v>
      </c>
      <c r="J3" s="261" t="s">
        <v>14</v>
      </c>
      <c r="K3" s="261" t="s">
        <v>15</v>
      </c>
      <c r="L3" s="261" t="s">
        <v>16</v>
      </c>
      <c r="M3" s="261" t="s">
        <v>17</v>
      </c>
      <c r="N3" s="10" t="s">
        <v>18</v>
      </c>
      <c r="P3" s="11"/>
      <c r="Q3" s="240" t="s">
        <v>296</v>
      </c>
      <c r="R3" s="260" t="s">
        <v>7</v>
      </c>
      <c r="S3" s="260" t="s">
        <v>8</v>
      </c>
      <c r="T3" s="260" t="s">
        <v>9</v>
      </c>
      <c r="U3" s="260" t="s">
        <v>10</v>
      </c>
      <c r="V3" s="260" t="s">
        <v>11</v>
      </c>
      <c r="W3" s="260" t="s">
        <v>12</v>
      </c>
      <c r="X3" s="260" t="s">
        <v>13</v>
      </c>
      <c r="Y3" s="261" t="s">
        <v>14</v>
      </c>
      <c r="Z3" s="261" t="s">
        <v>15</v>
      </c>
      <c r="AA3" s="261" t="s">
        <v>16</v>
      </c>
      <c r="AB3" s="261" t="s">
        <v>17</v>
      </c>
      <c r="AC3" s="12" t="s">
        <v>19</v>
      </c>
    </row>
    <row r="4" spans="1:29" ht="19.8" thickBot="1">
      <c r="A4" s="551" t="s">
        <v>265</v>
      </c>
      <c r="B4" s="480">
        <f>AVERAGE(B8:B17)</f>
        <v>65.400000000000006</v>
      </c>
      <c r="C4" s="480">
        <f t="shared" ref="C4:L4" si="0">AVERAGE(C7:C17)</f>
        <v>57.2</v>
      </c>
      <c r="D4" s="480">
        <f t="shared" si="0"/>
        <v>63.7</v>
      </c>
      <c r="E4" s="480">
        <f t="shared" si="0"/>
        <v>103.8</v>
      </c>
      <c r="F4" s="480">
        <f t="shared" si="0"/>
        <v>177.5</v>
      </c>
      <c r="G4" s="480">
        <f t="shared" si="0"/>
        <v>404.2</v>
      </c>
      <c r="H4" s="480">
        <f t="shared" si="0"/>
        <v>621</v>
      </c>
      <c r="I4" s="480">
        <f t="shared" si="0"/>
        <v>905.9</v>
      </c>
      <c r="J4" s="480">
        <f t="shared" si="0"/>
        <v>563.4</v>
      </c>
      <c r="K4" s="480">
        <f t="shared" si="0"/>
        <v>366.4</v>
      </c>
      <c r="L4" s="480">
        <f t="shared" si="0"/>
        <v>210.8</v>
      </c>
      <c r="M4" s="480">
        <f>AVERAGE(M7:M17)</f>
        <v>131.5</v>
      </c>
      <c r="N4" s="480">
        <f>SUM(B4:M4)</f>
        <v>3670.8</v>
      </c>
      <c r="O4" s="14"/>
      <c r="P4" s="13" t="str">
        <f>+A4</f>
        <v>12-21年月平均</v>
      </c>
      <c r="Q4" s="480">
        <f>AVERAGE(Q8:Q17)</f>
        <v>9.6999999999999993</v>
      </c>
      <c r="R4" s="480">
        <f>AVERAGE(R8:R17)</f>
        <v>9.9</v>
      </c>
      <c r="S4" s="480">
        <f t="shared" ref="S4:AB4" si="1">AVERAGE(S8:S17)</f>
        <v>15</v>
      </c>
      <c r="T4" s="480">
        <f t="shared" si="1"/>
        <v>7.5</v>
      </c>
      <c r="U4" s="480">
        <f t="shared" si="1"/>
        <v>10.7</v>
      </c>
      <c r="V4" s="480">
        <f t="shared" si="1"/>
        <v>9.9</v>
      </c>
      <c r="W4" s="480">
        <f t="shared" si="1"/>
        <v>8.9</v>
      </c>
      <c r="X4" s="480">
        <f t="shared" si="1"/>
        <v>12.6</v>
      </c>
      <c r="Y4" s="480">
        <f t="shared" si="1"/>
        <v>10.9</v>
      </c>
      <c r="Z4" s="480">
        <f t="shared" si="1"/>
        <v>21.8</v>
      </c>
      <c r="AA4" s="480">
        <f t="shared" si="1"/>
        <v>12.8</v>
      </c>
      <c r="AB4" s="480">
        <f t="shared" si="1"/>
        <v>12.9</v>
      </c>
      <c r="AC4" s="480">
        <f>SUM(Q4:AB4)</f>
        <v>142.6</v>
      </c>
    </row>
    <row r="5" spans="1:29" s="583" customFormat="1" ht="13.8" thickBot="1">
      <c r="A5" s="588"/>
      <c r="B5" s="15" t="s">
        <v>20</v>
      </c>
      <c r="C5" s="482"/>
      <c r="D5" s="482"/>
      <c r="E5" s="482"/>
      <c r="F5" s="482"/>
      <c r="G5" s="482"/>
      <c r="H5" s="482"/>
      <c r="I5" s="482"/>
      <c r="J5" s="482"/>
      <c r="K5" s="482"/>
      <c r="L5" s="482"/>
      <c r="M5" s="482"/>
      <c r="N5" s="482"/>
      <c r="O5" s="148"/>
      <c r="P5" s="239"/>
      <c r="Q5" s="15" t="s">
        <v>20</v>
      </c>
      <c r="R5" s="482"/>
      <c r="S5" s="482"/>
      <c r="T5" s="482"/>
      <c r="U5" s="482"/>
      <c r="V5" s="482"/>
      <c r="W5" s="482"/>
      <c r="X5" s="482"/>
      <c r="Y5" s="482"/>
      <c r="Z5" s="482"/>
      <c r="AA5" s="482"/>
      <c r="AB5" s="482"/>
      <c r="AC5" s="482"/>
    </row>
    <row r="6" spans="1:29" ht="13.8" thickBot="1">
      <c r="A6" s="239"/>
      <c r="B6" s="391">
        <v>18</v>
      </c>
      <c r="C6" s="481"/>
      <c r="D6" s="481"/>
      <c r="E6" s="481"/>
      <c r="F6" s="481"/>
      <c r="G6" s="481"/>
      <c r="H6" s="481"/>
      <c r="I6" s="481"/>
      <c r="J6" s="481"/>
      <c r="K6" s="481"/>
      <c r="L6" s="481"/>
      <c r="M6" s="481"/>
      <c r="N6" s="482"/>
      <c r="O6" s="14"/>
      <c r="P6" s="246"/>
      <c r="Q6" s="391">
        <v>0</v>
      </c>
      <c r="R6" s="139"/>
      <c r="S6" s="139"/>
      <c r="T6" s="139"/>
      <c r="U6" s="139"/>
      <c r="V6" s="139"/>
      <c r="W6" s="139"/>
      <c r="X6" s="139"/>
      <c r="Y6" s="139"/>
      <c r="Z6" s="139"/>
      <c r="AA6" s="139"/>
      <c r="AB6" s="139"/>
      <c r="AC6" s="482"/>
    </row>
    <row r="7" spans="1:29" ht="18" customHeight="1" thickBot="1">
      <c r="A7" s="597" t="s">
        <v>295</v>
      </c>
      <c r="B7" s="587">
        <v>33</v>
      </c>
      <c r="C7" s="481"/>
      <c r="D7" s="481"/>
      <c r="E7" s="481"/>
      <c r="F7" s="481"/>
      <c r="G7" s="481"/>
      <c r="H7" s="481"/>
      <c r="I7" s="481"/>
      <c r="J7" s="481"/>
      <c r="K7" s="481"/>
      <c r="L7" s="481"/>
      <c r="M7" s="481"/>
      <c r="N7" s="16"/>
      <c r="O7" s="153" t="s">
        <v>21</v>
      </c>
      <c r="P7" s="597" t="s">
        <v>295</v>
      </c>
      <c r="Q7" s="587">
        <v>0</v>
      </c>
      <c r="R7" s="481"/>
      <c r="S7" s="481"/>
      <c r="T7" s="481"/>
      <c r="U7" s="481"/>
      <c r="V7" s="481"/>
      <c r="W7" s="481" t="s">
        <v>29</v>
      </c>
      <c r="X7" s="481" t="s">
        <v>29</v>
      </c>
      <c r="Y7" s="481" t="s">
        <v>29</v>
      </c>
      <c r="Z7" s="481" t="s">
        <v>29</v>
      </c>
      <c r="AA7" s="481" t="s">
        <v>29</v>
      </c>
      <c r="AB7" s="481" t="s">
        <v>29</v>
      </c>
      <c r="AC7" s="483"/>
    </row>
    <row r="8" spans="1:29" ht="18" customHeight="1" thickBot="1">
      <c r="A8" s="597" t="s">
        <v>206</v>
      </c>
      <c r="B8" s="584">
        <v>81</v>
      </c>
      <c r="C8" s="584">
        <v>48</v>
      </c>
      <c r="D8" s="585">
        <v>71</v>
      </c>
      <c r="E8" s="584">
        <v>128</v>
      </c>
      <c r="F8" s="584">
        <v>171</v>
      </c>
      <c r="G8" s="584">
        <v>350</v>
      </c>
      <c r="H8" s="584">
        <v>569</v>
      </c>
      <c r="I8" s="584">
        <v>553</v>
      </c>
      <c r="J8" s="584">
        <v>458</v>
      </c>
      <c r="K8" s="584">
        <v>306</v>
      </c>
      <c r="L8" s="584">
        <v>220</v>
      </c>
      <c r="M8" s="585">
        <v>229</v>
      </c>
      <c r="N8" s="245">
        <f>SUM(B8:M8)</f>
        <v>3184</v>
      </c>
      <c r="O8" s="586"/>
      <c r="P8" s="598" t="s">
        <v>205</v>
      </c>
      <c r="Q8" s="293">
        <v>1</v>
      </c>
      <c r="R8" s="293">
        <v>2</v>
      </c>
      <c r="S8" s="293">
        <v>1</v>
      </c>
      <c r="T8" s="293">
        <v>0</v>
      </c>
      <c r="U8" s="484">
        <v>0</v>
      </c>
      <c r="V8" s="484">
        <v>0</v>
      </c>
      <c r="W8" s="484">
        <v>1</v>
      </c>
      <c r="X8" s="140">
        <v>1</v>
      </c>
      <c r="Y8" s="140">
        <v>0</v>
      </c>
      <c r="Z8" s="140">
        <v>1</v>
      </c>
      <c r="AA8" s="140">
        <v>0</v>
      </c>
      <c r="AB8" s="140">
        <v>0</v>
      </c>
      <c r="AC8" s="241">
        <f>SUM(Q8:AB8)</f>
        <v>7</v>
      </c>
    </row>
    <row r="9" spans="1:29" ht="18" customHeight="1" thickBot="1">
      <c r="A9" s="598" t="s">
        <v>137</v>
      </c>
      <c r="B9" s="381">
        <v>112</v>
      </c>
      <c r="C9" s="381">
        <v>85</v>
      </c>
      <c r="D9" s="381">
        <v>60</v>
      </c>
      <c r="E9" s="381">
        <v>97</v>
      </c>
      <c r="F9" s="381">
        <v>95</v>
      </c>
      <c r="G9" s="381">
        <v>305</v>
      </c>
      <c r="H9" s="381">
        <v>544</v>
      </c>
      <c r="I9" s="381">
        <v>449</v>
      </c>
      <c r="J9" s="381">
        <v>475</v>
      </c>
      <c r="K9" s="381">
        <v>505</v>
      </c>
      <c r="L9" s="381">
        <v>219</v>
      </c>
      <c r="M9" s="382">
        <v>98</v>
      </c>
      <c r="N9" s="241">
        <f>SUM(B9:M9)</f>
        <v>3044</v>
      </c>
      <c r="O9" s="153"/>
      <c r="P9" s="598" t="s">
        <v>137</v>
      </c>
      <c r="Q9" s="485">
        <v>16</v>
      </c>
      <c r="R9" s="485">
        <v>1</v>
      </c>
      <c r="S9" s="485">
        <v>19</v>
      </c>
      <c r="T9" s="481">
        <v>3</v>
      </c>
      <c r="U9" s="481">
        <v>13</v>
      </c>
      <c r="V9" s="481">
        <v>1</v>
      </c>
      <c r="W9" s="481">
        <v>2</v>
      </c>
      <c r="X9" s="481">
        <v>2</v>
      </c>
      <c r="Y9" s="481">
        <v>0</v>
      </c>
      <c r="Z9" s="481">
        <v>24</v>
      </c>
      <c r="AA9" s="481">
        <v>4</v>
      </c>
      <c r="AB9" s="481">
        <v>1</v>
      </c>
      <c r="AC9" s="602">
        <f>SUM(Q9:AB9)</f>
        <v>86</v>
      </c>
    </row>
    <row r="10" spans="1:29" ht="18" customHeight="1" thickBot="1">
      <c r="A10" s="599" t="s">
        <v>30</v>
      </c>
      <c r="B10" s="486">
        <v>84</v>
      </c>
      <c r="C10" s="486">
        <v>100</v>
      </c>
      <c r="D10" s="487">
        <v>77</v>
      </c>
      <c r="E10" s="487">
        <v>80</v>
      </c>
      <c r="F10" s="203">
        <v>236</v>
      </c>
      <c r="G10" s="203">
        <v>438</v>
      </c>
      <c r="H10" s="204">
        <v>631</v>
      </c>
      <c r="I10" s="203">
        <v>752</v>
      </c>
      <c r="J10" s="202">
        <v>523</v>
      </c>
      <c r="K10" s="203">
        <v>427</v>
      </c>
      <c r="L10" s="202">
        <v>253</v>
      </c>
      <c r="M10" s="488">
        <v>136</v>
      </c>
      <c r="N10" s="605">
        <f>SUM(B10:M10)</f>
        <v>3737</v>
      </c>
      <c r="O10" s="153"/>
      <c r="P10" s="600" t="s">
        <v>22</v>
      </c>
      <c r="Q10" s="489">
        <v>7</v>
      </c>
      <c r="R10" s="489">
        <v>7</v>
      </c>
      <c r="S10" s="490">
        <v>13</v>
      </c>
      <c r="T10" s="490">
        <v>3</v>
      </c>
      <c r="U10" s="490">
        <v>8</v>
      </c>
      <c r="V10" s="490">
        <v>11</v>
      </c>
      <c r="W10" s="489">
        <v>5</v>
      </c>
      <c r="X10" s="490">
        <v>11</v>
      </c>
      <c r="Y10" s="490">
        <v>9</v>
      </c>
      <c r="Z10" s="490">
        <v>9</v>
      </c>
      <c r="AA10" s="491">
        <v>20</v>
      </c>
      <c r="AB10" s="491">
        <v>35</v>
      </c>
      <c r="AC10" s="493">
        <f>SUM(Q10:AB10)</f>
        <v>138</v>
      </c>
    </row>
    <row r="11" spans="1:29" ht="18" customHeight="1" thickBot="1">
      <c r="A11" s="599" t="s">
        <v>31</v>
      </c>
      <c r="B11" s="490">
        <v>41</v>
      </c>
      <c r="C11" s="490">
        <v>44</v>
      </c>
      <c r="D11" s="490">
        <v>67</v>
      </c>
      <c r="E11" s="490">
        <v>103</v>
      </c>
      <c r="F11" s="492">
        <v>311</v>
      </c>
      <c r="G11" s="490">
        <v>415</v>
      </c>
      <c r="H11" s="490">
        <v>539</v>
      </c>
      <c r="I11" s="492">
        <v>1165</v>
      </c>
      <c r="J11" s="490">
        <v>534</v>
      </c>
      <c r="K11" s="490">
        <v>297</v>
      </c>
      <c r="L11" s="489">
        <v>205</v>
      </c>
      <c r="M11" s="493">
        <v>92</v>
      </c>
      <c r="N11" s="606">
        <f>SUM(B11:M11)</f>
        <v>3813</v>
      </c>
      <c r="O11" s="153"/>
      <c r="P11" s="599" t="s">
        <v>31</v>
      </c>
      <c r="Q11" s="490">
        <v>9</v>
      </c>
      <c r="R11" s="490">
        <v>22</v>
      </c>
      <c r="S11" s="489">
        <v>18</v>
      </c>
      <c r="T11" s="490">
        <v>9</v>
      </c>
      <c r="U11" s="494">
        <v>21</v>
      </c>
      <c r="V11" s="490">
        <v>14</v>
      </c>
      <c r="W11" s="490">
        <v>6</v>
      </c>
      <c r="X11" s="490">
        <v>13</v>
      </c>
      <c r="Y11" s="490">
        <v>7</v>
      </c>
      <c r="Z11" s="495">
        <v>81</v>
      </c>
      <c r="AA11" s="494">
        <v>31</v>
      </c>
      <c r="AB11" s="495">
        <v>37</v>
      </c>
      <c r="AC11" s="603">
        <f t="shared" ref="AC11:AC18" si="2">SUM(Q11:AB11)</f>
        <v>268</v>
      </c>
    </row>
    <row r="12" spans="1:29" ht="18" customHeight="1" thickBot="1">
      <c r="A12" s="599" t="s">
        <v>32</v>
      </c>
      <c r="B12" s="490">
        <v>57</v>
      </c>
      <c r="C12" s="489">
        <v>35</v>
      </c>
      <c r="D12" s="490">
        <v>95</v>
      </c>
      <c r="E12" s="489">
        <v>112</v>
      </c>
      <c r="F12" s="490">
        <v>131</v>
      </c>
      <c r="G12" s="19">
        <v>340</v>
      </c>
      <c r="H12" s="19">
        <v>483</v>
      </c>
      <c r="I12" s="20">
        <v>1339</v>
      </c>
      <c r="J12" s="19">
        <v>614</v>
      </c>
      <c r="K12" s="19">
        <v>349</v>
      </c>
      <c r="L12" s="19">
        <v>236</v>
      </c>
      <c r="M12" s="496">
        <v>68</v>
      </c>
      <c r="N12" s="605">
        <f t="shared" ref="N12:N18" si="3">SUM(B12:M12)</f>
        <v>3859</v>
      </c>
      <c r="O12" s="153"/>
      <c r="P12" s="599" t="s">
        <v>32</v>
      </c>
      <c r="Q12" s="490">
        <v>19</v>
      </c>
      <c r="R12" s="490">
        <v>12</v>
      </c>
      <c r="S12" s="490">
        <v>8</v>
      </c>
      <c r="T12" s="489">
        <v>12</v>
      </c>
      <c r="U12" s="490">
        <v>7</v>
      </c>
      <c r="V12" s="490">
        <v>15</v>
      </c>
      <c r="W12" s="19">
        <v>16</v>
      </c>
      <c r="X12" s="496">
        <v>12</v>
      </c>
      <c r="Y12" s="489">
        <v>16</v>
      </c>
      <c r="Z12" s="490">
        <v>6</v>
      </c>
      <c r="AA12" s="489">
        <v>12</v>
      </c>
      <c r="AB12" s="489">
        <v>6</v>
      </c>
      <c r="AC12" s="493">
        <f t="shared" si="2"/>
        <v>141</v>
      </c>
    </row>
    <row r="13" spans="1:29" ht="18" customHeight="1" thickBot="1">
      <c r="A13" s="599" t="s">
        <v>33</v>
      </c>
      <c r="B13" s="497">
        <v>68</v>
      </c>
      <c r="C13" s="490">
        <v>42</v>
      </c>
      <c r="D13" s="490">
        <v>44</v>
      </c>
      <c r="E13" s="489">
        <v>75</v>
      </c>
      <c r="F13" s="489">
        <v>135</v>
      </c>
      <c r="G13" s="489">
        <v>448</v>
      </c>
      <c r="H13" s="490">
        <v>507</v>
      </c>
      <c r="I13" s="490">
        <v>808</v>
      </c>
      <c r="J13" s="494">
        <v>795</v>
      </c>
      <c r="K13" s="489">
        <v>313</v>
      </c>
      <c r="L13" s="489">
        <v>246</v>
      </c>
      <c r="M13" s="489">
        <v>143</v>
      </c>
      <c r="N13" s="605">
        <f>SUM(B13:M13)</f>
        <v>3624</v>
      </c>
      <c r="O13" s="153"/>
      <c r="P13" s="599" t="s">
        <v>33</v>
      </c>
      <c r="Q13" s="499">
        <v>9</v>
      </c>
      <c r="R13" s="490">
        <v>16</v>
      </c>
      <c r="S13" s="490">
        <v>12</v>
      </c>
      <c r="T13" s="489">
        <v>6</v>
      </c>
      <c r="U13" s="500">
        <v>7</v>
      </c>
      <c r="V13" s="500">
        <v>14</v>
      </c>
      <c r="W13" s="490">
        <v>9</v>
      </c>
      <c r="X13" s="490">
        <v>14</v>
      </c>
      <c r="Y13" s="490">
        <v>9</v>
      </c>
      <c r="Z13" s="490">
        <v>9</v>
      </c>
      <c r="AA13" s="500">
        <v>8</v>
      </c>
      <c r="AB13" s="500">
        <v>7</v>
      </c>
      <c r="AC13" s="493">
        <f t="shared" si="2"/>
        <v>120</v>
      </c>
    </row>
    <row r="14" spans="1:29" ht="18" customHeight="1" thickBot="1">
      <c r="A14" s="18" t="s">
        <v>34</v>
      </c>
      <c r="B14" s="501">
        <v>71</v>
      </c>
      <c r="C14" s="501">
        <v>97</v>
      </c>
      <c r="D14" s="501">
        <v>61</v>
      </c>
      <c r="E14" s="502">
        <v>105</v>
      </c>
      <c r="F14" s="502">
        <v>198</v>
      </c>
      <c r="G14" s="502">
        <v>442</v>
      </c>
      <c r="H14" s="503">
        <v>790</v>
      </c>
      <c r="I14" s="21">
        <v>674</v>
      </c>
      <c r="J14" s="21">
        <v>594</v>
      </c>
      <c r="K14" s="502">
        <v>275</v>
      </c>
      <c r="L14" s="502">
        <v>133</v>
      </c>
      <c r="M14" s="502">
        <v>108</v>
      </c>
      <c r="N14" s="605">
        <f t="shared" si="3"/>
        <v>3548</v>
      </c>
      <c r="O14" s="14"/>
      <c r="P14" s="601" t="s">
        <v>34</v>
      </c>
      <c r="Q14" s="501">
        <v>7</v>
      </c>
      <c r="R14" s="501">
        <v>13</v>
      </c>
      <c r="S14" s="501">
        <v>11</v>
      </c>
      <c r="T14" s="502">
        <v>11</v>
      </c>
      <c r="U14" s="502">
        <v>12</v>
      </c>
      <c r="V14" s="502">
        <v>15</v>
      </c>
      <c r="W14" s="502">
        <v>20</v>
      </c>
      <c r="X14" s="502">
        <v>15</v>
      </c>
      <c r="Y14" s="502">
        <v>15</v>
      </c>
      <c r="Z14" s="502">
        <v>20</v>
      </c>
      <c r="AA14" s="502">
        <v>9</v>
      </c>
      <c r="AB14" s="502">
        <v>7</v>
      </c>
      <c r="AC14" s="604">
        <f t="shared" si="2"/>
        <v>155</v>
      </c>
    </row>
    <row r="15" spans="1:29" ht="13.8" hidden="1" thickBot="1">
      <c r="A15" s="23" t="s">
        <v>35</v>
      </c>
      <c r="B15" s="499">
        <v>38</v>
      </c>
      <c r="C15" s="502">
        <v>19</v>
      </c>
      <c r="D15" s="502">
        <v>38</v>
      </c>
      <c r="E15" s="502">
        <v>203</v>
      </c>
      <c r="F15" s="502">
        <v>146</v>
      </c>
      <c r="G15" s="502">
        <v>439</v>
      </c>
      <c r="H15" s="503">
        <v>964</v>
      </c>
      <c r="I15" s="503">
        <v>1154</v>
      </c>
      <c r="J15" s="502">
        <v>423</v>
      </c>
      <c r="K15" s="502">
        <v>388</v>
      </c>
      <c r="L15" s="502">
        <v>176</v>
      </c>
      <c r="M15" s="502">
        <v>143</v>
      </c>
      <c r="N15" s="504">
        <f t="shared" si="3"/>
        <v>4131</v>
      </c>
      <c r="O15" s="14"/>
      <c r="P15" s="22" t="s">
        <v>35</v>
      </c>
      <c r="Q15" s="502">
        <v>7</v>
      </c>
      <c r="R15" s="502">
        <v>7</v>
      </c>
      <c r="S15" s="502">
        <v>8</v>
      </c>
      <c r="T15" s="502">
        <v>12</v>
      </c>
      <c r="U15" s="502">
        <v>9</v>
      </c>
      <c r="V15" s="502">
        <v>6</v>
      </c>
      <c r="W15" s="502">
        <v>11</v>
      </c>
      <c r="X15" s="502">
        <v>8</v>
      </c>
      <c r="Y15" s="502">
        <v>16</v>
      </c>
      <c r="Z15" s="502">
        <v>40</v>
      </c>
      <c r="AA15" s="502">
        <v>17</v>
      </c>
      <c r="AB15" s="502">
        <v>16</v>
      </c>
      <c r="AC15" s="502">
        <f t="shared" si="2"/>
        <v>157</v>
      </c>
    </row>
    <row r="16" spans="1:29" ht="13.8" hidden="1" thickBot="1">
      <c r="A16" s="505" t="s">
        <v>36</v>
      </c>
      <c r="B16" s="21">
        <v>49</v>
      </c>
      <c r="C16" s="21">
        <v>63</v>
      </c>
      <c r="D16" s="21">
        <v>50</v>
      </c>
      <c r="E16" s="21">
        <v>71</v>
      </c>
      <c r="F16" s="21">
        <v>144</v>
      </c>
      <c r="G16" s="21">
        <v>374</v>
      </c>
      <c r="H16" s="150">
        <v>729</v>
      </c>
      <c r="I16" s="150">
        <v>1097</v>
      </c>
      <c r="J16" s="150">
        <v>650</v>
      </c>
      <c r="K16" s="21">
        <v>397</v>
      </c>
      <c r="L16" s="21">
        <v>192</v>
      </c>
      <c r="M16" s="21">
        <v>217</v>
      </c>
      <c r="N16" s="504">
        <f t="shared" si="3"/>
        <v>4033</v>
      </c>
      <c r="O16" s="14"/>
      <c r="P16" s="24" t="s">
        <v>36</v>
      </c>
      <c r="Q16" s="21">
        <v>10</v>
      </c>
      <c r="R16" s="21">
        <v>6</v>
      </c>
      <c r="S16" s="21">
        <v>14</v>
      </c>
      <c r="T16" s="21">
        <v>10</v>
      </c>
      <c r="U16" s="21">
        <v>10</v>
      </c>
      <c r="V16" s="21">
        <v>19</v>
      </c>
      <c r="W16" s="21">
        <v>11</v>
      </c>
      <c r="X16" s="21">
        <v>20</v>
      </c>
      <c r="Y16" s="21">
        <v>15</v>
      </c>
      <c r="Z16" s="21">
        <v>8</v>
      </c>
      <c r="AA16" s="21">
        <v>11</v>
      </c>
      <c r="AB16" s="21">
        <v>8</v>
      </c>
      <c r="AC16" s="502">
        <f t="shared" si="2"/>
        <v>142</v>
      </c>
    </row>
    <row r="17" spans="1:30" ht="13.8" hidden="1" thickBot="1">
      <c r="A17" s="23" t="s">
        <v>37</v>
      </c>
      <c r="B17" s="21">
        <v>53</v>
      </c>
      <c r="C17" s="21">
        <v>39</v>
      </c>
      <c r="D17" s="21">
        <v>74</v>
      </c>
      <c r="E17" s="21">
        <v>64</v>
      </c>
      <c r="F17" s="21">
        <v>208</v>
      </c>
      <c r="G17" s="21">
        <v>491</v>
      </c>
      <c r="H17" s="21">
        <v>454</v>
      </c>
      <c r="I17" s="150">
        <v>1068</v>
      </c>
      <c r="J17" s="21">
        <v>568</v>
      </c>
      <c r="K17" s="21">
        <v>407</v>
      </c>
      <c r="L17" s="21">
        <v>228</v>
      </c>
      <c r="M17" s="21">
        <v>81</v>
      </c>
      <c r="N17" s="498">
        <f t="shared" si="3"/>
        <v>3735</v>
      </c>
      <c r="O17" s="14"/>
      <c r="P17" s="22" t="s">
        <v>37</v>
      </c>
      <c r="Q17" s="21">
        <v>12</v>
      </c>
      <c r="R17" s="21">
        <v>13</v>
      </c>
      <c r="S17" s="21">
        <v>46</v>
      </c>
      <c r="T17" s="21">
        <v>9</v>
      </c>
      <c r="U17" s="21">
        <v>20</v>
      </c>
      <c r="V17" s="21">
        <v>4</v>
      </c>
      <c r="W17" s="21">
        <v>8</v>
      </c>
      <c r="X17" s="21">
        <v>30</v>
      </c>
      <c r="Y17" s="21">
        <v>22</v>
      </c>
      <c r="Z17" s="21">
        <v>20</v>
      </c>
      <c r="AA17" s="21">
        <v>16</v>
      </c>
      <c r="AB17" s="21">
        <v>12</v>
      </c>
      <c r="AC17" s="506">
        <f t="shared" si="2"/>
        <v>212</v>
      </c>
    </row>
    <row r="18" spans="1:30" ht="13.8" hidden="1" thickBot="1">
      <c r="A18" s="23" t="s">
        <v>23</v>
      </c>
      <c r="B18" s="151">
        <v>67</v>
      </c>
      <c r="C18" s="151">
        <v>62</v>
      </c>
      <c r="D18" s="151">
        <v>57</v>
      </c>
      <c r="E18" s="151">
        <v>77</v>
      </c>
      <c r="F18" s="151">
        <v>473</v>
      </c>
      <c r="G18" s="151">
        <v>468</v>
      </c>
      <c r="H18" s="152">
        <v>659</v>
      </c>
      <c r="I18" s="151">
        <v>851</v>
      </c>
      <c r="J18" s="151">
        <v>542</v>
      </c>
      <c r="K18" s="151">
        <v>270</v>
      </c>
      <c r="L18" s="151">
        <v>208</v>
      </c>
      <c r="M18" s="151">
        <v>174</v>
      </c>
      <c r="N18" s="507">
        <f t="shared" si="3"/>
        <v>3908</v>
      </c>
      <c r="O18" s="14" t="s">
        <v>29</v>
      </c>
      <c r="P18" s="24" t="s">
        <v>23</v>
      </c>
      <c r="Q18" s="21">
        <v>6</v>
      </c>
      <c r="R18" s="21">
        <v>25</v>
      </c>
      <c r="S18" s="21">
        <v>29</v>
      </c>
      <c r="T18" s="21">
        <v>4</v>
      </c>
      <c r="U18" s="21">
        <v>17</v>
      </c>
      <c r="V18" s="21">
        <v>19</v>
      </c>
      <c r="W18" s="21">
        <v>14</v>
      </c>
      <c r="X18" s="21">
        <v>37</v>
      </c>
      <c r="Y18" s="25">
        <v>76</v>
      </c>
      <c r="Z18" s="21">
        <v>34</v>
      </c>
      <c r="AA18" s="21">
        <v>17</v>
      </c>
      <c r="AB18" s="21">
        <v>18</v>
      </c>
      <c r="AC18" s="506">
        <f t="shared" si="2"/>
        <v>296</v>
      </c>
    </row>
    <row r="19" spans="1:30">
      <c r="A19" s="26"/>
      <c r="B19" s="508"/>
      <c r="C19" s="508"/>
      <c r="D19" s="508"/>
      <c r="E19" s="508"/>
      <c r="F19" s="508"/>
      <c r="G19" s="508"/>
      <c r="H19" s="508"/>
      <c r="I19" s="508"/>
      <c r="J19" s="508"/>
      <c r="K19" s="508"/>
      <c r="L19" s="508"/>
      <c r="M19" s="508"/>
      <c r="N19" s="27"/>
      <c r="O19" s="14"/>
      <c r="P19" s="28"/>
      <c r="Q19" s="509"/>
      <c r="R19" s="509"/>
      <c r="S19" s="509"/>
      <c r="T19" s="509"/>
      <c r="U19" s="509"/>
      <c r="V19" s="509"/>
      <c r="W19" s="509"/>
      <c r="X19" s="509"/>
      <c r="Y19" s="509"/>
      <c r="Z19" s="509"/>
      <c r="AA19" s="509"/>
      <c r="AB19" s="509"/>
      <c r="AC19" s="508"/>
    </row>
    <row r="20" spans="1:30" ht="13.5" customHeight="1">
      <c r="A20" s="829" t="s">
        <v>353</v>
      </c>
      <c r="B20" s="830"/>
      <c r="C20" s="830"/>
      <c r="D20" s="830"/>
      <c r="E20" s="830"/>
      <c r="F20" s="830"/>
      <c r="G20" s="830"/>
      <c r="H20" s="830"/>
      <c r="I20" s="830"/>
      <c r="J20" s="830"/>
      <c r="K20" s="830"/>
      <c r="L20" s="830"/>
      <c r="M20" s="830"/>
      <c r="N20" s="831"/>
      <c r="O20" s="14"/>
      <c r="P20" s="829" t="str">
        <f>+A20</f>
        <v>※2022年 第2週（1/10～1/16） 現在</v>
      </c>
      <c r="Q20" s="830"/>
      <c r="R20" s="830"/>
      <c r="S20" s="830"/>
      <c r="T20" s="830"/>
      <c r="U20" s="830"/>
      <c r="V20" s="830"/>
      <c r="W20" s="830"/>
      <c r="X20" s="830"/>
      <c r="Y20" s="830"/>
      <c r="Z20" s="830"/>
      <c r="AA20" s="830"/>
      <c r="AB20" s="830"/>
      <c r="AC20" s="831"/>
    </row>
    <row r="21" spans="1:30" ht="13.8" thickBot="1">
      <c r="A21" s="29"/>
      <c r="B21" s="14"/>
      <c r="C21" s="14"/>
      <c r="D21" s="14"/>
      <c r="E21" s="14"/>
      <c r="F21" s="14"/>
      <c r="G21" s="14" t="s">
        <v>21</v>
      </c>
      <c r="H21" s="14"/>
      <c r="I21" s="14"/>
      <c r="J21" s="14"/>
      <c r="K21" s="14"/>
      <c r="L21" s="14"/>
      <c r="M21" s="14"/>
      <c r="N21" s="30"/>
      <c r="O21" s="14"/>
      <c r="P21" s="278"/>
      <c r="Q21" s="14"/>
      <c r="R21" s="14"/>
      <c r="S21" s="14"/>
      <c r="T21" s="14"/>
      <c r="U21" s="14"/>
      <c r="V21" s="14"/>
      <c r="W21" s="14"/>
      <c r="X21" s="14"/>
      <c r="Y21" s="14"/>
      <c r="Z21" s="14"/>
      <c r="AA21" s="14"/>
      <c r="AB21" s="14"/>
      <c r="AC21" s="32"/>
    </row>
    <row r="22" spans="1:30" ht="17.25" customHeight="1" thickBot="1">
      <c r="A22" s="29"/>
      <c r="B22" s="510" t="s">
        <v>244</v>
      </c>
      <c r="C22" s="14"/>
      <c r="D22" s="33" t="s">
        <v>354</v>
      </c>
      <c r="E22" s="34"/>
      <c r="F22" s="14"/>
      <c r="G22" s="14" t="s">
        <v>21</v>
      </c>
      <c r="H22" s="14"/>
      <c r="I22" s="14"/>
      <c r="J22" s="14"/>
      <c r="K22" s="14"/>
      <c r="L22" s="14"/>
      <c r="M22" s="14"/>
      <c r="N22" s="30"/>
      <c r="O22" s="153" t="s">
        <v>21</v>
      </c>
      <c r="P22" s="279"/>
      <c r="Q22" s="511" t="s">
        <v>245</v>
      </c>
      <c r="R22" s="816" t="s">
        <v>246</v>
      </c>
      <c r="S22" s="817"/>
      <c r="T22" s="14" t="s">
        <v>21</v>
      </c>
      <c r="U22" s="14"/>
      <c r="V22" s="14"/>
      <c r="W22" s="14"/>
      <c r="X22" s="14"/>
      <c r="Y22" s="14"/>
      <c r="Z22" s="14"/>
      <c r="AA22" s="14"/>
      <c r="AB22" s="14"/>
      <c r="AC22" s="32"/>
    </row>
    <row r="23" spans="1:30" ht="15" customHeight="1">
      <c r="A23" s="29"/>
      <c r="B23" s="14"/>
      <c r="C23" s="14"/>
      <c r="D23" s="14" t="s">
        <v>29</v>
      </c>
      <c r="E23" s="14"/>
      <c r="F23" s="14"/>
      <c r="G23" s="14"/>
      <c r="H23" s="14"/>
      <c r="I23" s="14"/>
      <c r="J23" s="14"/>
      <c r="K23" s="14"/>
      <c r="L23" s="14"/>
      <c r="M23" s="14"/>
      <c r="N23" s="30"/>
      <c r="O23" s="153" t="s">
        <v>21</v>
      </c>
      <c r="P23" s="278"/>
      <c r="Q23" s="14"/>
      <c r="R23" s="14"/>
      <c r="S23" s="14"/>
      <c r="T23" s="14"/>
      <c r="U23" s="14"/>
      <c r="V23" s="14"/>
      <c r="W23" s="14"/>
      <c r="X23" s="14"/>
      <c r="Y23" s="14"/>
      <c r="Z23" s="14"/>
      <c r="AA23" s="14"/>
      <c r="AB23" s="14"/>
      <c r="AC23" s="32"/>
    </row>
    <row r="24" spans="1:30" ht="9" customHeight="1">
      <c r="A24" s="29"/>
      <c r="B24" s="14"/>
      <c r="C24" s="14"/>
      <c r="D24" s="14"/>
      <c r="E24" s="14"/>
      <c r="F24" s="14"/>
      <c r="G24" s="14"/>
      <c r="H24" s="14"/>
      <c r="I24" s="14"/>
      <c r="J24" s="14"/>
      <c r="K24" s="14"/>
      <c r="L24" s="14"/>
      <c r="M24" s="14"/>
      <c r="N24" s="30"/>
      <c r="O24" s="153" t="s">
        <v>21</v>
      </c>
      <c r="P24" s="31"/>
      <c r="Q24" s="14"/>
      <c r="R24" s="14"/>
      <c r="S24" s="14"/>
      <c r="T24" s="14"/>
      <c r="U24" s="14"/>
      <c r="V24" s="14"/>
      <c r="W24" s="14"/>
      <c r="X24" s="14"/>
      <c r="Y24" s="14"/>
      <c r="Z24" s="14"/>
      <c r="AA24" s="14"/>
      <c r="AB24" s="14"/>
      <c r="AC24" s="32"/>
    </row>
    <row r="25" spans="1:30">
      <c r="A25" s="29"/>
      <c r="B25" s="14"/>
      <c r="C25" s="14"/>
      <c r="D25" s="14"/>
      <c r="E25" s="14"/>
      <c r="F25" s="14"/>
      <c r="G25" s="14"/>
      <c r="H25" s="14"/>
      <c r="I25" s="14"/>
      <c r="J25" s="14"/>
      <c r="K25" s="14"/>
      <c r="L25" s="14"/>
      <c r="M25" s="14"/>
      <c r="N25" s="30"/>
      <c r="O25" s="14" t="s">
        <v>21</v>
      </c>
      <c r="P25" s="17"/>
      <c r="AC25" s="35"/>
    </row>
    <row r="26" spans="1:30">
      <c r="A26" s="29"/>
      <c r="B26" s="14"/>
      <c r="C26" s="14"/>
      <c r="D26" s="14"/>
      <c r="E26" s="14"/>
      <c r="F26" s="14"/>
      <c r="G26" s="14"/>
      <c r="H26" s="14"/>
      <c r="I26" s="14"/>
      <c r="J26" s="14"/>
      <c r="K26" s="14"/>
      <c r="L26" s="14"/>
      <c r="M26" s="14"/>
      <c r="N26" s="30"/>
      <c r="O26" s="14" t="s">
        <v>21</v>
      </c>
      <c r="P26" s="17"/>
      <c r="AC26" s="35"/>
    </row>
    <row r="27" spans="1:30">
      <c r="A27" s="29"/>
      <c r="B27" s="14"/>
      <c r="C27" s="14"/>
      <c r="D27" s="14"/>
      <c r="E27" s="14"/>
      <c r="F27" s="14"/>
      <c r="G27" s="14"/>
      <c r="H27" s="14"/>
      <c r="I27" s="14"/>
      <c r="J27" s="14"/>
      <c r="K27" s="14"/>
      <c r="L27" s="14"/>
      <c r="M27" s="14"/>
      <c r="N27" s="30"/>
      <c r="O27" s="14" t="s">
        <v>21</v>
      </c>
      <c r="P27" s="17"/>
      <c r="AC27" s="35"/>
      <c r="AD27" s="385"/>
    </row>
    <row r="28" spans="1:30">
      <c r="A28" s="29"/>
      <c r="B28" s="14"/>
      <c r="C28" s="14"/>
      <c r="D28" s="14"/>
      <c r="E28" s="14"/>
      <c r="F28" s="14"/>
      <c r="G28" s="14"/>
      <c r="H28" s="14"/>
      <c r="I28" s="14"/>
      <c r="J28" s="14"/>
      <c r="K28" s="14"/>
      <c r="L28" s="14"/>
      <c r="M28" s="14"/>
      <c r="N28" s="30"/>
      <c r="O28" s="14"/>
      <c r="P28" s="17"/>
      <c r="AC28" s="35"/>
    </row>
    <row r="29" spans="1:30">
      <c r="A29" s="29"/>
      <c r="B29" s="14"/>
      <c r="C29" s="14"/>
      <c r="D29" s="14"/>
      <c r="E29" s="14"/>
      <c r="F29" s="14"/>
      <c r="G29" s="14"/>
      <c r="H29" s="14"/>
      <c r="I29" s="14"/>
      <c r="J29" s="14"/>
      <c r="K29" s="14"/>
      <c r="L29" s="14"/>
      <c r="M29" s="14"/>
      <c r="N29" s="30"/>
      <c r="O29" s="14"/>
      <c r="P29" s="17"/>
      <c r="AC29" s="35"/>
    </row>
    <row r="30" spans="1:30" ht="13.8" thickBot="1">
      <c r="A30" s="36"/>
      <c r="B30" s="37"/>
      <c r="C30" s="37"/>
      <c r="D30" s="37"/>
      <c r="E30" s="37"/>
      <c r="F30" s="37"/>
      <c r="G30" s="37"/>
      <c r="H30" s="37"/>
      <c r="I30" s="37"/>
      <c r="J30" s="37"/>
      <c r="K30" s="37"/>
      <c r="L30" s="37"/>
      <c r="M30" s="37"/>
      <c r="N30" s="38"/>
      <c r="O30" s="14"/>
      <c r="P30" s="39"/>
      <c r="Q30" s="40"/>
      <c r="R30" s="40"/>
      <c r="S30" s="40"/>
      <c r="T30" s="40"/>
      <c r="U30" s="40"/>
      <c r="V30" s="40"/>
      <c r="W30" s="40"/>
      <c r="X30" s="40"/>
      <c r="Y30" s="40"/>
      <c r="Z30" s="40"/>
      <c r="AA30" s="40"/>
      <c r="AB30" s="40"/>
      <c r="AC30" s="41"/>
    </row>
    <row r="31" spans="1:30">
      <c r="A31" s="42"/>
      <c r="C31" s="14"/>
      <c r="D31" s="14"/>
      <c r="E31" s="14"/>
      <c r="F31" s="14"/>
      <c r="G31" s="14"/>
      <c r="H31" s="14"/>
      <c r="I31" s="14"/>
      <c r="J31" s="14"/>
      <c r="K31" s="14"/>
      <c r="L31" s="14"/>
      <c r="M31" s="14"/>
      <c r="N31" s="14"/>
      <c r="O31" s="14"/>
    </row>
    <row r="32" spans="1:30">
      <c r="O32" s="14"/>
    </row>
    <row r="33" spans="1:29">
      <c r="K33" s="512" t="s">
        <v>29</v>
      </c>
      <c r="O33" s="14"/>
    </row>
    <row r="34" spans="1:29">
      <c r="O34" s="14"/>
    </row>
    <row r="35" spans="1:29">
      <c r="O35" s="14"/>
    </row>
    <row r="36" spans="1:29">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c r="Q37" s="190" t="s">
        <v>247</v>
      </c>
      <c r="R37" s="190"/>
      <c r="S37" s="190"/>
      <c r="T37" s="190"/>
      <c r="U37" s="190"/>
      <c r="V37" s="190"/>
      <c r="W37" s="190"/>
      <c r="X37" s="190"/>
    </row>
    <row r="38" spans="1:29">
      <c r="Q38" s="190" t="s">
        <v>248</v>
      </c>
      <c r="R38" s="190"/>
      <c r="S38" s="190"/>
      <c r="T38" s="190"/>
      <c r="U38" s="190"/>
      <c r="V38" s="190"/>
      <c r="W38" s="190"/>
      <c r="X38" s="190"/>
    </row>
  </sheetData>
  <mergeCells count="7">
    <mergeCell ref="R22:S22"/>
    <mergeCell ref="A1:N1"/>
    <mergeCell ref="P1:AC1"/>
    <mergeCell ref="A2:N2"/>
    <mergeCell ref="P2:AC2"/>
    <mergeCell ref="A20:N20"/>
    <mergeCell ref="P20:AC20"/>
  </mergeCells>
  <phoneticPr fontId="107"/>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zoomScaleNormal="112" zoomScaleSheetLayoutView="115" workbookViewId="0">
      <selection activeCell="D19" sqref="D19"/>
    </sheetView>
  </sheetViews>
  <sheetFormatPr defaultColWidth="9" defaultRowHeight="13.2"/>
  <cols>
    <col min="1" max="1" width="2.109375" style="419" customWidth="1"/>
    <col min="2" max="2" width="25.77734375" style="122" customWidth="1"/>
    <col min="3" max="3" width="60.109375" style="419" customWidth="1"/>
    <col min="4" max="4" width="85.33203125" style="419" customWidth="1"/>
    <col min="5" max="5" width="3.88671875" style="419" customWidth="1"/>
    <col min="6" max="16384" width="9" style="419"/>
  </cols>
  <sheetData>
    <row r="1" spans="2:7" ht="18.75" customHeight="1">
      <c r="B1" s="122" t="s">
        <v>113</v>
      </c>
    </row>
    <row r="2" spans="2:7" ht="17.25" customHeight="1" thickBot="1">
      <c r="B2" s="418" t="s">
        <v>489</v>
      </c>
      <c r="D2" s="834"/>
      <c r="E2" s="835"/>
    </row>
    <row r="3" spans="2:7" ht="16.5" customHeight="1" thickBot="1">
      <c r="B3" s="123" t="s">
        <v>114</v>
      </c>
      <c r="C3" s="417" t="s">
        <v>115</v>
      </c>
      <c r="D3" s="248" t="s">
        <v>223</v>
      </c>
    </row>
    <row r="4" spans="2:7" ht="17.25" customHeight="1" thickBot="1">
      <c r="B4" s="124" t="s">
        <v>116</v>
      </c>
      <c r="C4" s="163" t="s">
        <v>490</v>
      </c>
      <c r="D4" s="125"/>
    </row>
    <row r="5" spans="2:7" ht="17.25" customHeight="1">
      <c r="B5" s="836" t="s">
        <v>177</v>
      </c>
      <c r="C5" s="839" t="s">
        <v>220</v>
      </c>
      <c r="D5" s="840"/>
    </row>
    <row r="6" spans="2:7" ht="19.2" customHeight="1">
      <c r="B6" s="837"/>
      <c r="C6" s="841" t="s">
        <v>221</v>
      </c>
      <c r="D6" s="842"/>
      <c r="G6" s="286"/>
    </row>
    <row r="7" spans="2:7" ht="19.95" customHeight="1">
      <c r="B7" s="837"/>
      <c r="C7" s="420" t="s">
        <v>222</v>
      </c>
      <c r="D7" s="421"/>
      <c r="G7" s="286"/>
    </row>
    <row r="8" spans="2:7" ht="19.2" customHeight="1" thickBot="1">
      <c r="B8" s="838"/>
      <c r="C8" s="288" t="s">
        <v>224</v>
      </c>
      <c r="D8" s="287"/>
      <c r="G8" s="286"/>
    </row>
    <row r="9" spans="2:7" ht="28.2" customHeight="1" thickBot="1">
      <c r="B9" s="126" t="s">
        <v>117</v>
      </c>
      <c r="C9" s="843" t="s">
        <v>242</v>
      </c>
      <c r="D9" s="844"/>
    </row>
    <row r="10" spans="2:7" ht="66" customHeight="1" thickBot="1">
      <c r="B10" s="127" t="s">
        <v>118</v>
      </c>
      <c r="C10" s="845" t="s">
        <v>493</v>
      </c>
      <c r="D10" s="846"/>
    </row>
    <row r="11" spans="2:7" ht="51.6" customHeight="1" thickBot="1">
      <c r="B11" s="128"/>
      <c r="C11" s="129" t="s">
        <v>492</v>
      </c>
      <c r="D11" s="314" t="s">
        <v>491</v>
      </c>
      <c r="F11" s="419" t="s">
        <v>21</v>
      </c>
    </row>
    <row r="12" spans="2:7" ht="22.2" hidden="1" customHeight="1" thickBot="1">
      <c r="B12" s="126" t="s">
        <v>252</v>
      </c>
      <c r="C12" s="131" t="s">
        <v>253</v>
      </c>
      <c r="D12" s="130"/>
    </row>
    <row r="13" spans="2:7" ht="120" customHeight="1" thickBot="1">
      <c r="B13" s="132" t="s">
        <v>119</v>
      </c>
      <c r="C13" s="133" t="s">
        <v>494</v>
      </c>
      <c r="D13" s="238" t="s">
        <v>495</v>
      </c>
      <c r="F13" s="199" t="s">
        <v>29</v>
      </c>
    </row>
    <row r="14" spans="2:7" ht="62.4" customHeight="1" thickBot="1">
      <c r="B14" s="134" t="s">
        <v>120</v>
      </c>
      <c r="C14" s="832" t="s">
        <v>496</v>
      </c>
      <c r="D14" s="833"/>
    </row>
    <row r="15" spans="2:7" ht="17.25" customHeight="1"/>
    <row r="16" spans="2:7" ht="17.25" customHeight="1">
      <c r="C16" s="419" t="s">
        <v>121</v>
      </c>
    </row>
    <row r="17" spans="2:5">
      <c r="C17" s="419" t="s">
        <v>29</v>
      </c>
    </row>
    <row r="18" spans="2:5">
      <c r="E18" s="419" t="s">
        <v>21</v>
      </c>
    </row>
    <row r="21" spans="2:5">
      <c r="B21" s="122" t="s">
        <v>21</v>
      </c>
    </row>
  </sheetData>
  <mergeCells count="7">
    <mergeCell ref="C14:D14"/>
    <mergeCell ref="D2:E2"/>
    <mergeCell ref="B5:B8"/>
    <mergeCell ref="C5:D5"/>
    <mergeCell ref="C6:D6"/>
    <mergeCell ref="C9:D9"/>
    <mergeCell ref="C10:D10"/>
  </mergeCells>
  <phoneticPr fontId="107"/>
  <hyperlinks>
    <hyperlink ref="C6" r:id="rId1" location="h2_1" xr:uid="{EDBFF39A-9B90-4364-8365-9E4DAFCC0006}"/>
  </hyperlinks>
  <pageMargins left="0.7" right="0.7" top="0.75" bottom="0.75" header="0.3" footer="0.3"/>
  <pageSetup paperSize="9" scale="50"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2　ノロウイルス関連情報 </vt:lpstr>
      <vt:lpstr>2  衛生訓話</vt:lpstr>
      <vt:lpstr>2　新型コロナウイルス情報</vt:lpstr>
      <vt:lpstr>2　食中毒記事等 </vt:lpstr>
      <vt:lpstr>2　海外情報</vt:lpstr>
      <vt:lpstr>2　感染症統計</vt:lpstr>
      <vt:lpstr>1　感染症情報</vt:lpstr>
      <vt:lpstr>2 食品回収</vt:lpstr>
      <vt:lpstr>2　食品表示</vt:lpstr>
      <vt:lpstr>2 残留農薬　等 </vt:lpstr>
      <vt:lpstr>'1　感染症情報'!Print_Area</vt:lpstr>
      <vt:lpstr>'2  衛生訓話'!Print_Area</vt:lpstr>
      <vt:lpstr>'2　ノロウイルス関連情報 '!Print_Area</vt:lpstr>
      <vt:lpstr>'2　海外情報'!Print_Area</vt:lpstr>
      <vt:lpstr>'2　感染症統計'!Print_Area</vt:lpstr>
      <vt:lpstr>'2 残留農薬　等 '!Print_Area</vt:lpstr>
      <vt:lpstr>'2　食中毒記事等 '!Print_Area</vt:lpstr>
      <vt:lpstr>'2 食品回収'!Print_Area</vt:lpstr>
      <vt:lpstr>'2　食品表示'!Print_Area</vt:lpstr>
      <vt:lpstr>スポンサー広告!Print_Area</vt:lpstr>
      <vt:lpstr>'2 残留農薬　等 '!Print_Titles</vt:lpstr>
      <vt:lpstr>'2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2022-01-23T02:45:05Z</dcterms:modified>
</cp:coreProperties>
</file>