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filterPrivacy="1" codeName="ThisWorkbook" hidePivotFieldList="1"/>
  <xr:revisionPtr revIDLastSave="0" documentId="13_ncr:1_{2FB64910-4EC3-4477-B504-17F0492C5929}" xr6:coauthVersionLast="47" xr6:coauthVersionMax="47" xr10:uidLastSave="{00000000-0000-0000-0000-000000000000}"/>
  <bookViews>
    <workbookView xWindow="-108" yWindow="-108" windowWidth="23256" windowHeight="12456" firstSheet="2" activeTab="2" xr2:uid="{00000000-000D-0000-FFFF-FFFF00000000}"/>
  </bookViews>
  <sheets>
    <sheet name="ヘッドライン" sheetId="78" state="hidden" r:id="rId1"/>
    <sheet name="スポンサー公告" sheetId="127" r:id="rId2"/>
    <sheet name="26　ノロウイルス関連情報 " sheetId="101" r:id="rId3"/>
    <sheet name="26  衛生訓話" sheetId="178" r:id="rId4"/>
    <sheet name="26　食中毒記事等 " sheetId="29" r:id="rId5"/>
    <sheet name="26 海外情報" sheetId="123" r:id="rId6"/>
    <sheet name="25　感染症情報" sheetId="124" r:id="rId7"/>
    <sheet name="26　感染症統計" sheetId="125" r:id="rId8"/>
    <sheet name="26　食品回収" sheetId="60" r:id="rId9"/>
    <sheet name="Sheet1" sheetId="170" state="hidden" r:id="rId10"/>
    <sheet name="26　食品表示" sheetId="34" r:id="rId11"/>
    <sheet name="26　残留農薬　等 " sheetId="156" r:id="rId12"/>
  </sheets>
  <definedNames>
    <definedName name="_xlnm._FilterDatabase" localSheetId="2" hidden="1">'26　ノロウイルス関連情報 '!$A$22:$G$75</definedName>
    <definedName name="_xlnm._FilterDatabase" localSheetId="11" hidden="1">'26　残留農薬　等 '!$A$1:$C$1</definedName>
    <definedName name="_xlnm._FilterDatabase" localSheetId="4" hidden="1">'26　食中毒記事等 '!$A$1:$D$1</definedName>
    <definedName name="_xlnm._FilterDatabase" localSheetId="8" hidden="1">'26　食品回収'!$A$1:$E$31</definedName>
    <definedName name="_xlnm.Print_Area" localSheetId="6">'25　感染症情報'!$A$1:$D$33</definedName>
    <definedName name="_xlnm.Print_Area" localSheetId="3">'26  衛生訓話'!$A$1:$M$31</definedName>
    <definedName name="_xlnm.Print_Area" localSheetId="2">'26　ノロウイルス関連情報 '!$A$1:$N$84</definedName>
    <definedName name="_xlnm.Print_Area" localSheetId="7">'26　感染症統計'!$A$1:$AC$38</definedName>
    <definedName name="_xlnm.Print_Area" localSheetId="11">'26　残留農薬　等 '!$A$1:$C$29</definedName>
    <definedName name="_xlnm.Print_Area" localSheetId="4">'26　食中毒記事等 '!$A$1:$D$19</definedName>
    <definedName name="_xlnm.Print_Area" localSheetId="8">'26　食品回収'!$A$1:$E$45</definedName>
    <definedName name="_xlnm.Print_Area" localSheetId="10">'26　食品表示'!$A$1:$N$17</definedName>
    <definedName name="_xlnm.Print_Area" localSheetId="1">スポンサー公告!$A$1:$AA$91</definedName>
    <definedName name="_xlnm.Print_Titles" localSheetId="11">'26　残留農薬　等 '!$1:$1</definedName>
    <definedName name="_xlnm.Print_Titles" localSheetId="4">'26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78" l="1"/>
  <c r="B17" i="78"/>
  <c r="B18" i="78"/>
  <c r="M3" i="170" l="1"/>
  <c r="U4" i="125" l="1"/>
  <c r="V4" i="125"/>
  <c r="O19" i="170" l="1"/>
  <c r="P19" i="170"/>
  <c r="Q19" i="170"/>
  <c r="R19" i="170"/>
  <c r="S19" i="170"/>
  <c r="N19" i="170"/>
  <c r="O12" i="170"/>
  <c r="P12" i="170"/>
  <c r="Q12" i="170"/>
  <c r="R12" i="170"/>
  <c r="S12" i="170"/>
  <c r="N12" i="170"/>
  <c r="R24" i="170" l="1"/>
  <c r="P24" i="170"/>
  <c r="O24" i="170"/>
  <c r="S24" i="170"/>
  <c r="Q24" i="170"/>
  <c r="N24" i="170"/>
  <c r="B15" i="78"/>
  <c r="B14" i="78"/>
  <c r="B12" i="78"/>
  <c r="G4" i="170" l="1"/>
  <c r="E4" i="170"/>
  <c r="J4" i="170"/>
  <c r="F4" i="170"/>
  <c r="D4" i="170"/>
  <c r="I4" i="170"/>
  <c r="H4" i="170"/>
  <c r="T4" i="125"/>
  <c r="B10" i="78" l="1"/>
  <c r="D4" i="125" l="1"/>
  <c r="G44" i="101" l="1"/>
  <c r="B44" i="101" s="1"/>
  <c r="G73" i="101"/>
  <c r="G25" i="101"/>
  <c r="B25" i="101" s="1"/>
  <c r="G26" i="101"/>
  <c r="B26" i="101" s="1"/>
  <c r="G27" i="101"/>
  <c r="B27" i="101" s="1"/>
  <c r="G28" i="101"/>
  <c r="B28" i="101" s="1"/>
  <c r="G29" i="101"/>
  <c r="B29" i="101" s="1"/>
  <c r="G30" i="101"/>
  <c r="B30" i="101" s="1"/>
  <c r="G31" i="101"/>
  <c r="B31" i="101" s="1"/>
  <c r="G32" i="101"/>
  <c r="B32" i="101" s="1"/>
  <c r="G33" i="101"/>
  <c r="B33" i="101" s="1"/>
  <c r="G34" i="101"/>
  <c r="B34" i="101" s="1"/>
  <c r="G35" i="101"/>
  <c r="B35" i="101" s="1"/>
  <c r="G36" i="101"/>
  <c r="B36" i="101" s="1"/>
  <c r="G37" i="101"/>
  <c r="B37" i="101" s="1"/>
  <c r="G38" i="101"/>
  <c r="B38" i="101" s="1"/>
  <c r="G39" i="101"/>
  <c r="B39" i="101" s="1"/>
  <c r="G40" i="101"/>
  <c r="B40" i="101" s="1"/>
  <c r="G41" i="101"/>
  <c r="B41" i="101" s="1"/>
  <c r="G42" i="101"/>
  <c r="B42" i="101" s="1"/>
  <c r="G43" i="101"/>
  <c r="B43"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Q4" i="125" l="1"/>
  <c r="B4" i="125"/>
  <c r="N8" i="125" l="1"/>
  <c r="AC8" i="125"/>
  <c r="B11" i="78" l="1"/>
  <c r="G23" i="101" l="1"/>
  <c r="G24" i="101"/>
  <c r="N9" i="125" l="1"/>
  <c r="N10" i="125"/>
  <c r="Y4" i="125" l="1"/>
  <c r="Z4" i="125"/>
  <c r="K4" i="125"/>
  <c r="B13" i="78" l="1"/>
  <c r="G11" i="78" l="1"/>
  <c r="F4" i="125" l="1"/>
  <c r="E4" i="125"/>
  <c r="N71" i="101" l="1"/>
  <c r="M71" i="101"/>
  <c r="G74" i="101" l="1"/>
  <c r="B24" i="101" l="1"/>
  <c r="R4" i="125" l="1"/>
  <c r="S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<sst xmlns="http://schemas.openxmlformats.org/spreadsheetml/2006/main" count="655" uniqueCount="444">
  <si>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</si>
  <si>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</si>
  <si>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</si>
  <si>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</si>
  <si>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</si>
  <si>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</si>
  <si>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</si>
  <si>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</si>
  <si>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</si>
  <si>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</si>
  <si>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</si>
  <si>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</si>
  <si>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</si>
  <si>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</si>
  <si>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</si>
  <si>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</si>
  <si>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</si>
  <si>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</si>
  <si>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</si>
  <si>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</si>
  <si>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</si>
  <si>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</si>
  <si>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</si>
  <si>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</si>
  <si>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</si>
  <si>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</si>
  <si>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</si>
  <si>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</si>
  <si>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</si>
  <si>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</si>
  <si>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</si>
  <si>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</si>
  <si>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</si>
  <si>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</si>
  <si>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</si>
  <si>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</si>
  <si>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</si>
  <si>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</si>
  <si>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</si>
  <si>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</si>
  <si>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</si>
  <si>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</si>
  <si>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</si>
  <si>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</si>
  <si>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</si>
  <si>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</si>
  <si>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</si>
  <si>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</si>
  <si>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</si>
  <si>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</si>
  <si>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</si>
  <si>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</si>
  <si>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</si>
  <si>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</si>
  <si>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</si>
  <si>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</si>
  <si>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</si>
  <si>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</si>
  <si>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</si>
  <si>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</si>
  <si>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</si>
  <si>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</si>
  <si>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</si>
  <si>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</si>
  <si>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</si>
  <si>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</si>
  <si>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</si>
  <si>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</si>
  <si>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</si>
  <si>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</si>
  <si>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</si>
  <si>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</si>
  <si>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</si>
  <si>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</si>
  <si>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</si>
  <si>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</si>
  <si>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</si>
  <si>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</si>
  <si>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</si>
  <si>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</si>
  <si>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</si>
  <si>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</si>
  <si>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</si>
  <si>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</si>
  <si>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</si>
  <si>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</si>
  <si>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</si>
  <si>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</si>
  <si>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</si>
  <si>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</si>
  <si>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</si>
  <si>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</si>
  <si>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</si>
  <si>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</si>
  <si>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</si>
  <si>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</si>
  <si>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</si>
  <si>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</si>
  <si>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</si>
  <si>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</si>
  <si>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</si>
  <si>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</si>
  <si>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</si>
  <si>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</si>
  <si>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</si>
  <si>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</si>
  <si>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</si>
  <si>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</si>
  <si>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</si>
  <si>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</si>
  <si>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</si>
  <si>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</si>
  <si>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</si>
  <si>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</si>
  <si>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</si>
  <si>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</si>
  <si>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</si>
  <si>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</si>
  <si>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</si>
  <si>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</si>
  <si>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</si>
  <si>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</si>
  <si>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</si>
  <si>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</si>
  <si>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</si>
  <si>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</si>
  <si>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</si>
  <si>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</si>
  <si>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</si>
  <si>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</si>
  <si>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</si>
  <si>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</si>
  <si>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</si>
  <si>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</si>
  <si>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</si>
  <si>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</si>
  <si>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</si>
  <si>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</si>
  <si>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</si>
  <si>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</si>
  <si>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</si>
  <si>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</si>
  <si>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</si>
  <si>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</si>
  <si>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</si>
  <si>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</si>
  <si>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</si>
  <si>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</si>
  <si>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</si>
  <si>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</si>
  <si>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</si>
  <si>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</si>
  <si>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</si>
  <si>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</si>
  <si>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</si>
  <si>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</si>
  <si>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</si>
  <si>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</si>
  <si>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</si>
  <si>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</si>
  <si>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</si>
  <si>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</si>
  <si>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</si>
  <si>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</si>
  <si>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</si>
  <si>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</si>
  <si>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</si>
  <si>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</si>
  <si>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</si>
  <si>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</si>
  <si>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</si>
  <si>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</si>
  <si>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</si>
  <si>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</si>
  <si>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注意</t>
    <rPh sb="0" eb="2">
      <t>チュウイ</t>
    </rPh>
    <phoneticPr fontId="85"/>
  </si>
  <si>
    <t>　　　　フード・セーフティー　http://www7b.biglobe.ne.jp/~food-safty/　　更新2023/12/10</t>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</si>
  <si>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</si>
  <si>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</si>
  <si>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</si>
  <si>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</si>
  <si>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</si>
  <si>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</si>
  <si>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</si>
  <si>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</si>
  <si>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</si>
  <si>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皆様  週刊情報2024-10(9)を配信いたします</t>
    <phoneticPr fontId="5"/>
  </si>
  <si>
    <t>毎週　　ひとつ　　覚えていきましょう</t>
    <phoneticPr fontId="5"/>
  </si>
  <si>
    <t>計</t>
    <rPh sb="0" eb="1">
      <t>ケイ</t>
    </rPh>
    <phoneticPr fontId="29"/>
  </si>
  <si>
    <t>異物</t>
    <rPh sb="0" eb="2">
      <t>イブツ</t>
    </rPh>
    <phoneticPr fontId="85"/>
  </si>
  <si>
    <t>表示</t>
    <rPh sb="0" eb="2">
      <t>ヒョウジ</t>
    </rPh>
    <phoneticPr fontId="85"/>
  </si>
  <si>
    <t>賞味</t>
    <rPh sb="0" eb="2">
      <t>ショウミ</t>
    </rPh>
    <phoneticPr fontId="85"/>
  </si>
  <si>
    <t>アレルゲン</t>
    <phoneticPr fontId="85"/>
  </si>
  <si>
    <t>残留</t>
    <rPh sb="0" eb="2">
      <t>ザンリュウ</t>
    </rPh>
    <phoneticPr fontId="85"/>
  </si>
  <si>
    <t>細菌</t>
    <rPh sb="0" eb="2">
      <t>サイキン</t>
    </rPh>
    <phoneticPr fontId="85"/>
  </si>
  <si>
    <t>その他</t>
    <rPh sb="2" eb="3">
      <t>タ</t>
    </rPh>
    <phoneticPr fontId="85"/>
  </si>
  <si>
    <r>
      <rPr>
        <sz val="11"/>
        <color rgb="FFFFC000"/>
        <rFont val="ＭＳ Ｐゴシック"/>
        <family val="3"/>
        <charset val="128"/>
        <scheme val="minor"/>
      </rPr>
      <t xml:space="preserve">  ■</t>
    </r>
    <r>
      <rPr>
        <sz val="9"/>
        <color theme="1"/>
        <rFont val="ＭＳ Ｐゴシック"/>
        <family val="3"/>
        <charset val="128"/>
        <scheme val="minor"/>
      </rPr>
      <t>賞味消費期限</t>
    </r>
    <r>
      <rPr>
        <sz val="11"/>
        <color theme="1"/>
        <rFont val="ＭＳ Ｐゴシック"/>
        <family val="3"/>
        <charset val="128"/>
        <scheme val="minor"/>
      </rPr>
      <t>　</t>
    </r>
    <r>
      <rPr>
        <sz val="11"/>
        <color rgb="FF6EF729"/>
        <rFont val="ＭＳ Ｐゴシック"/>
        <family val="3"/>
        <charset val="128"/>
        <scheme val="minor"/>
      </rPr>
      <t>■</t>
    </r>
    <r>
      <rPr>
        <sz val="9"/>
        <color theme="1"/>
        <rFont val="ＭＳ Ｐゴシック"/>
        <family val="3"/>
        <charset val="128"/>
        <scheme val="minor"/>
      </rPr>
      <t>アレルギー</t>
    </r>
    <r>
      <rPr>
        <sz val="11"/>
        <color theme="5" tint="0.39997558519241921"/>
        <rFont val="ＭＳ Ｐゴシック"/>
        <family val="3"/>
        <charset val="128"/>
        <scheme val="minor"/>
      </rPr>
      <t>■</t>
    </r>
    <r>
      <rPr>
        <sz val="8"/>
        <color theme="1"/>
        <rFont val="ＭＳ Ｐゴシック"/>
        <family val="3"/>
        <charset val="128"/>
        <scheme val="minor"/>
      </rPr>
      <t>残留添加物・農薬</t>
    </r>
    <r>
      <rPr>
        <sz val="11"/>
        <color theme="1"/>
        <rFont val="ＭＳ Ｐゴシック"/>
        <family val="3"/>
        <charset val="128"/>
        <scheme val="minor"/>
      </rPr>
      <t xml:space="preserve">  </t>
    </r>
    <r>
      <rPr>
        <sz val="11"/>
        <color theme="0" tint="-0.14999847407452621"/>
        <rFont val="ＭＳ Ｐゴシック"/>
        <family val="3"/>
        <charset val="128"/>
        <scheme val="minor"/>
      </rPr>
      <t>■</t>
    </r>
    <r>
      <rPr>
        <sz val="11"/>
        <color theme="1"/>
        <rFont val="ＭＳ Ｐゴシック"/>
        <family val="3"/>
        <charset val="128"/>
        <scheme val="minor"/>
      </rPr>
      <t>異物　</t>
    </r>
    <r>
      <rPr>
        <sz val="11"/>
        <color theme="7" tint="0.39997558519241921"/>
        <rFont val="ＭＳ Ｐゴシック"/>
        <family val="3"/>
        <charset val="128"/>
        <scheme val="minor"/>
      </rPr>
      <t>　■</t>
    </r>
    <r>
      <rPr>
        <sz val="11"/>
        <color theme="1"/>
        <rFont val="ＭＳ Ｐゴシック"/>
        <family val="3"/>
        <charset val="128"/>
        <scheme val="minor"/>
      </rPr>
      <t>細菌　　</t>
    </r>
    <r>
      <rPr>
        <sz val="11"/>
        <color indexed="40"/>
        <rFont val="ＭＳ Ｐゴシック"/>
        <family val="3"/>
        <charset val="128"/>
        <scheme val="minor"/>
      </rPr>
      <t>■</t>
    </r>
    <r>
      <rPr>
        <sz val="11"/>
        <color theme="1"/>
        <rFont val="ＭＳ Ｐゴシック"/>
        <family val="3"/>
        <charset val="128"/>
        <scheme val="minor"/>
      </rPr>
      <t>表示ミス     □</t>
    </r>
    <r>
      <rPr>
        <b/>
        <sz val="11"/>
        <color theme="1"/>
        <rFont val="ＭＳ Ｐゴシック"/>
        <family val="3"/>
        <charset val="128"/>
        <scheme val="minor"/>
      </rPr>
      <t>その他</t>
    </r>
    <phoneticPr fontId="5"/>
  </si>
  <si>
    <t>インフルエンザ新型</t>
    <rPh sb="7" eb="9">
      <t>シンガタ</t>
    </rPh>
    <phoneticPr fontId="85"/>
  </si>
  <si>
    <t>コロナウイルス感染症</t>
    <rPh sb="7" eb="10">
      <t>カンセンショウ</t>
    </rPh>
    <phoneticPr fontId="85"/>
  </si>
  <si>
    <t>報告数</t>
    <rPh sb="0" eb="3">
      <t>ホウコクスウ</t>
    </rPh>
    <phoneticPr fontId="85"/>
  </si>
  <si>
    <t>総数</t>
    <rPh sb="0" eb="2">
      <t>ソウスウ</t>
    </rPh>
    <phoneticPr fontId="85"/>
  </si>
  <si>
    <t>男性</t>
    <rPh sb="0" eb="2">
      <t>ダンセイ</t>
    </rPh>
    <phoneticPr fontId="85"/>
  </si>
  <si>
    <t>女性</t>
    <rPh sb="0" eb="2">
      <t>ジョセイ</t>
    </rPh>
    <phoneticPr fontId="85"/>
  </si>
  <si>
    <t>　</t>
    <phoneticPr fontId="29"/>
  </si>
  <si>
    <t>3類感染症</t>
    <phoneticPr fontId="5"/>
  </si>
  <si>
    <t xml:space="preserve">腸チフス　
</t>
    <rPh sb="0" eb="1">
      <t>チョウ</t>
    </rPh>
    <phoneticPr fontId="5"/>
  </si>
  <si>
    <t>下野新聞</t>
    <rPh sb="0" eb="2">
      <t>シモノ</t>
    </rPh>
    <rPh sb="2" eb="4">
      <t>シンブン</t>
    </rPh>
    <phoneticPr fontId="85"/>
  </si>
  <si>
    <t>※2024年 第24週（6/10～6/16） 現在</t>
    <rPh sb="5" eb="6">
      <t>ネン</t>
    </rPh>
    <rPh sb="7" eb="8">
      <t>ダイ</t>
    </rPh>
    <rPh sb="10" eb="11">
      <t>シュウ</t>
    </rPh>
    <rPh sb="23" eb="25">
      <t>ゲンザイ</t>
    </rPh>
    <phoneticPr fontId="5"/>
  </si>
  <si>
    <t>回収＆返金</t>
  </si>
  <si>
    <t>回収＆返金/交換</t>
  </si>
  <si>
    <t>回収</t>
  </si>
  <si>
    <t>イオンリテール</t>
  </si>
  <si>
    <t>回収＆交換</t>
  </si>
  <si>
    <t>ユニバース</t>
  </si>
  <si>
    <t>ふふふふふふふふふふふふ</t>
    <phoneticPr fontId="29"/>
  </si>
  <si>
    <t>赤痢菌　なし</t>
    <rPh sb="0" eb="3">
      <t>セキリキン</t>
    </rPh>
    <phoneticPr fontId="85"/>
  </si>
  <si>
    <t>2024/24週</t>
    <phoneticPr fontId="85"/>
  </si>
  <si>
    <t>2024/25週</t>
  </si>
  <si>
    <t>県内で流行・食中毒原因が一件以上報告される
定点観測値が2.00を超える
5.00未満</t>
    <rPh sb="41" eb="43">
      <t>ミマン</t>
    </rPh>
    <phoneticPr fontId="85"/>
  </si>
  <si>
    <t>【情報共有】　週間・情報収集/情報共有は月一回以上
【体調管理】従業員の健康チェックは続ける</t>
    <phoneticPr fontId="85"/>
  </si>
  <si>
    <t>極めて少ない</t>
    <rPh sb="0" eb="1">
      <t>キワ</t>
    </rPh>
    <rPh sb="3" eb="4">
      <t>スク</t>
    </rPh>
    <phoneticPr fontId="5"/>
  </si>
  <si>
    <t>イオンビッグ</t>
  </si>
  <si>
    <t>倉敷市は27日、同心幼稚園（同市北浜町）で、発熱やせきなどを伴う流行性の疾患が集団発生したと発表した。患者は4歳児の1クラスの14人でいずれも軽症。RSウイルス感染症と診断された園児もいるという。28日まで学級閉鎖する。</t>
    <phoneticPr fontId="85"/>
  </si>
  <si>
    <t>TKUテレビ</t>
    <phoneticPr fontId="85"/>
  </si>
  <si>
    <t>6月9日、千葉県柏市内のイベントに出店していたキッチンカーが提供したケバブを食べた、16～76歳の男女14人が下痢や吐気などの症状を訴えました。
そのうち13人の便からノロウイルスが検出され、食中毒と断定されました。
保健所は、ケバブを原因とする食中毒と断定し、15日から3日間、営業停止処分としました。</t>
    <phoneticPr fontId="85"/>
  </si>
  <si>
    <t>食環境衛生</t>
    <rPh sb="0" eb="1">
      <t>ショク</t>
    </rPh>
    <rPh sb="1" eb="3">
      <t>カンキョウ</t>
    </rPh>
    <rPh sb="3" eb="5">
      <t>エイセイ</t>
    </rPh>
    <phoneticPr fontId="85"/>
  </si>
  <si>
    <t>2024年第24週</t>
    <rPh sb="4" eb="5">
      <t>ネン</t>
    </rPh>
    <rPh sb="5" eb="6">
      <t>ダイ</t>
    </rPh>
    <rPh sb="8" eb="9">
      <t>シュウ</t>
    </rPh>
    <phoneticPr fontId="85"/>
  </si>
  <si>
    <t>カミナシの電子監査ツールが各所で稼働中</t>
    <rPh sb="5" eb="7">
      <t>デンシ</t>
    </rPh>
    <rPh sb="7" eb="9">
      <t>カンサ</t>
    </rPh>
    <rPh sb="13" eb="15">
      <t>カクショ</t>
    </rPh>
    <rPh sb="16" eb="18">
      <t>カドウ</t>
    </rPh>
    <rPh sb="18" eb="19">
      <t>チュウ</t>
    </rPh>
    <phoneticPr fontId="32"/>
  </si>
  <si>
    <t>管理レベル「1」　</t>
    <phoneticPr fontId="5"/>
  </si>
  <si>
    <t xml:space="preserve"> GⅡ　25週　2例</t>
    <rPh sb="6" eb="7">
      <t>シュウ</t>
    </rPh>
    <phoneticPr fontId="5"/>
  </si>
  <si>
    <t xml:space="preserve"> GⅡ　26週　0例</t>
    <rPh sb="9" eb="10">
      <t>レイ</t>
    </rPh>
    <phoneticPr fontId="5"/>
  </si>
  <si>
    <t>県保健福祉部は１日、県北健康福祉センター管内の認定こども園で、ノロウイルスを原因とする感染性胃腸炎が集団発生し、園児ら計30人が感染したと発表した。重症者はおらず、全員快方に向かっているという。</t>
    <phoneticPr fontId="85"/>
  </si>
  <si>
    <t>福岡市によりますと博多区で、先月２６日、５歳の男の子に嘔吐と発熱の症状が現れその後の２日間で園児１０人・職員１人が同様の症状を訴えたということです。
この保育園と、先月２０日以降、園児１２人が感染した東区の保育園でノロウイルスが検出されています。</t>
    <phoneticPr fontId="85"/>
  </si>
  <si>
    <t>九州朝日放送</t>
    <rPh sb="0" eb="2">
      <t>キュウシュウ</t>
    </rPh>
    <rPh sb="2" eb="6">
      <t>アサヒホウソウ</t>
    </rPh>
    <phoneticPr fontId="85"/>
  </si>
  <si>
    <t>少ない</t>
    <rPh sb="0" eb="1">
      <t>スク</t>
    </rPh>
    <phoneticPr fontId="85"/>
  </si>
  <si>
    <t>2024年第25週（6月17日〜6月23日）</t>
    <phoneticPr fontId="85"/>
  </si>
  <si>
    <t>結核例　271例</t>
    <rPh sb="7" eb="8">
      <t>レイ</t>
    </rPh>
    <phoneticPr fontId="5"/>
  </si>
  <si>
    <t>血清群・毒素型：‌O157 VT1・VT2（10例）、O157 VT2（10例）、O103 VT1（9例）、O91 VT1（3例）、O111VT1（2例）、
O128 VT1・VT2（2例）、O157VT1（2例）、O26 VT1（2例）、O115 VT1（1例）、O121 VT2（1例）、O126 VT1（1例）、
O136 VT2（1例）、O145 VT2（1例）、O26
VT2（1例）、O55 VT1（1例）、O63 VT2（1例）、その他・不明（23例）
累積報告数：896例（有症者531例、うちHUS 11例．死亡なし）</t>
    <phoneticPr fontId="85"/>
  </si>
  <si>
    <t>腸チフス2例 感染地域：インド1例、バングラデシュ1例</t>
    <phoneticPr fontId="85"/>
  </si>
  <si>
    <t>年齢群：‌0歳（2例）、2歳（1例）、3歳（1例）、4歳（2例）、5歳（1例）、9歳（1例）、　　　　10代（4例）、20代（17例）、30代（10例）、40代（5例）、50代（10例）、60代（5例）、　　　70代（10例）、80代（2例）</t>
    <phoneticPr fontId="85"/>
  </si>
  <si>
    <t xml:space="preserve">　腸管出血性大腸菌感染症71例（有症者33例、うちHUS なし）
感染地域：国内52例、韓国3例、国内・国外不明16例
国内の感染地域：‌北海道8例、東京都7例、群馬県5例、福岡県5例、大阪府3例、岩手県2例、秋田県2例、埼玉県2例、京都府2例、岡山県2例、香川県2例、鹿児島県2例、山形県1例、栃木県1例、千葉県1例、
新潟県1例、福井県1例、愛知県1例、佐賀県1例、長崎県1例、国内（都道府県不明）2例
</t>
    <phoneticPr fontId="85"/>
  </si>
  <si>
    <t>E型肝炎6例 感染地域（感染源）：‌東京都2例（不明2例）、北海道1例（不明）、
神奈川県1例（不明）、国内（都道府県不明）
1例（不明）、国内・国外不明1例（不明）
A型肝炎2例 感染地域：福岡県1例、国内・国外不明1例</t>
    <phoneticPr fontId="85"/>
  </si>
  <si>
    <t>レジオネラ症42例（肺炎型41例、ポンティアック熱型1例）
感染地域：神奈川県4例、新潟県3例、沖縄県3例、茨城県2例、群馬県2例、埼玉県2例、静岡県2例、三重県2例、福岡県2例、　　　青森県1例、秋田県1例、山梨県1例、長野県1例、愛知県1例、滋賀県1例、京都府1例、大阪府1例、香川県1例、高知県1例、　　　　熊本県1例、宮崎県1例、鹿児島県1例、鳥取県/島根県/山口県1例、インド1例、国内・国外不明5例
年齢群：30代（1例）、40代（2例）、50代（1例）、60代（13例）、70代（6例）、80代（13例）、90代以上（6例）
累積報告数：870例</t>
    <phoneticPr fontId="85"/>
  </si>
  <si>
    <t>アメーバ赤痢5例（‌腸管アメーバ症2例、腸管外アメーバ症2例、腸管及び腸管外アメーバ症1例）
感染地域：‌大阪府1例、福岡県1例、カンボジア1例、国内・国外不明2例
感染経路：性的接触1例（異性間）、経口感染2例、その他・不明2例</t>
    <phoneticPr fontId="85"/>
  </si>
  <si>
    <t>2024年第25週</t>
    <rPh sb="4" eb="5">
      <t>ネン</t>
    </rPh>
    <rPh sb="5" eb="6">
      <t>ダイ</t>
    </rPh>
    <rPh sb="8" eb="9">
      <t>シュウ</t>
    </rPh>
    <phoneticPr fontId="85"/>
  </si>
  <si>
    <r>
      <t xml:space="preserve">対前週
</t>
    </r>
    <r>
      <rPr>
        <b/>
        <sz val="14"/>
        <color rgb="FFFF0000"/>
        <rFont val="ＭＳ Ｐゴシック"/>
        <family val="3"/>
        <charset val="128"/>
      </rPr>
      <t>インフルエンザ 　     　   　7%   増加</t>
    </r>
    <r>
      <rPr>
        <b/>
        <sz val="11"/>
        <color rgb="FF0070C0"/>
        <rFont val="ＭＳ Ｐゴシック"/>
        <family val="3"/>
        <charset val="128"/>
      </rPr>
      <t xml:space="preserve">
</t>
    </r>
    <r>
      <rPr>
        <b/>
        <sz val="14"/>
        <color rgb="FFFF0000"/>
        <rFont val="ＭＳ Ｐゴシック"/>
        <family val="3"/>
        <charset val="128"/>
      </rPr>
      <t>新型コロナウイルス        10% 　増加</t>
    </r>
    <rPh sb="0" eb="3">
      <t>タイゼンシュウゾウカ</t>
    </rPh>
    <rPh sb="28" eb="30">
      <t>ゾウカ</t>
    </rPh>
    <rPh sb="53" eb="55">
      <t>ゾウカ</t>
    </rPh>
    <phoneticPr fontId="85"/>
  </si>
  <si>
    <t>※2024年 第26週（6/24～6/30） 現在</t>
    <phoneticPr fontId="5"/>
  </si>
  <si>
    <t>コモディイイダ</t>
  </si>
  <si>
    <t>アメリカ産豚ロースしゃぶしゃぶ用 一部消費期限誤表示</t>
  </si>
  <si>
    <t>ぎゅーとら</t>
  </si>
  <si>
    <t>豚肩ローストンテキ用 一部消費期限誤表示</t>
  </si>
  <si>
    <t>若どりモモ肉 一部消費期限誤表示</t>
  </si>
  <si>
    <t>ゼニスインターナ...</t>
  </si>
  <si>
    <t>苺プリン 一部アレルギー表示欠落</t>
  </si>
  <si>
    <t>ながの東急百貨店...</t>
  </si>
  <si>
    <t>牛タン贅沢弁当 一部消費期限誤表示</t>
  </si>
  <si>
    <t>京急ストア</t>
  </si>
  <si>
    <t>野菜のかき揚げ 一部ラベル誤貼付で特定原材料表示欠落</t>
  </si>
  <si>
    <t>国産若どりもも肉 一部消費期限誤表示</t>
  </si>
  <si>
    <t>国産豚小間切れ 一部消費期限誤表示</t>
  </si>
  <si>
    <t>ローストビーフと生ハムの手まり寿司 一部アレルゲン表示欠落</t>
  </si>
  <si>
    <t>日清製粉ウェルナ...</t>
  </si>
  <si>
    <t>島田稲荷店 THE PASTA 濃厚ボロネーゼ 一部解凍され品質変化</t>
  </si>
  <si>
    <t>平塚製菓</t>
  </si>
  <si>
    <t>モンテール</t>
  </si>
  <si>
    <t>日本百貨店</t>
  </si>
  <si>
    <t>カスミ</t>
  </si>
  <si>
    <t>DAYTOLIF...</t>
  </si>
  <si>
    <t>サンベルクス</t>
  </si>
  <si>
    <t>むすんでひらいて...</t>
  </si>
  <si>
    <t>サンエー</t>
  </si>
  <si>
    <t>おにぎりセロのり(紅鮭) 一部保存温度逸脱</t>
  </si>
  <si>
    <t>イオンマーケット...</t>
  </si>
  <si>
    <t>いなげや</t>
  </si>
  <si>
    <t>アジェンズ</t>
  </si>
  <si>
    <t>フジ</t>
  </si>
  <si>
    <t>田中屋本店</t>
  </si>
  <si>
    <t>マルエツ</t>
  </si>
  <si>
    <t>銀ビルストアー</t>
  </si>
  <si>
    <t>イーティーズ</t>
  </si>
  <si>
    <t>ラ・テール</t>
  </si>
  <si>
    <t>恵比寿南店 塩銀鮭切身 甘塩味 一部消費期限誤表記</t>
  </si>
  <si>
    <t>荒川東日暮里店 サーモン西京漬、ぶり照焼きだれ漬 一部アレルギー表示欠落</t>
  </si>
  <si>
    <t>Soy-PROTEIN+ 一部異物(テープ状の断片)混入の恐れ</t>
  </si>
  <si>
    <t>おむすび(たらこ昆布) 一部ラベル誤貼付で特定原材料表示欠落</t>
  </si>
  <si>
    <t>卯の花 他 一部微量の洗剤付着の恐れ</t>
  </si>
  <si>
    <t>笹だんご(つぶあん) 一部消費期限誤表示</t>
  </si>
  <si>
    <t>宮野木店 デミカツ弁当 一部アレルギー誤表示</t>
  </si>
  <si>
    <t>南条店 つばす刺身用 一部消費期限誤表記</t>
  </si>
  <si>
    <t>ロース串カツ 一部ラベル誤貼付でアレルゲン(卵)表示欠落</t>
  </si>
  <si>
    <t>大地のプリン美瑛ウ・オ・レ 一部消費期限誤表示</t>
  </si>
  <si>
    <t>10Pチーズクリームプチシュー 一部香料配合量に誤りコメントあり</t>
  </si>
  <si>
    <t>若狭葛ようかん 一枚流し 一部賞味期限誤表記</t>
  </si>
  <si>
    <t>太切り!おつまみメンマ 一部特定原材料表示欠落</t>
  </si>
  <si>
    <t>ブラックモンブランシュー 一部アレルギー(落花生)表示欠落コメントあり</t>
  </si>
  <si>
    <t>生ずわいがに 一部期限表示の誤表記</t>
  </si>
  <si>
    <t>10品目具材の春巻 一部ラベル誤貼付でアレルゲン表示欠落</t>
  </si>
  <si>
    <t>スタミナ焼肉丼 一部特定原材料表示欠落</t>
  </si>
  <si>
    <t>ドライフルーツミックス他 一部ラベル誤貼付で特定原材料表示欠落</t>
  </si>
  <si>
    <t>トカチカラ 十勝ジャージーミルクケーキ 一部カビ発生の恐れ</t>
    <phoneticPr fontId="29"/>
  </si>
  <si>
    <t>食品表示 (7/1-7/7)</t>
    <rPh sb="0" eb="2">
      <t>ショクヒン</t>
    </rPh>
    <rPh sb="2" eb="4">
      <t>ヒョウジ</t>
    </rPh>
    <phoneticPr fontId="5"/>
  </si>
  <si>
    <r>
      <t>残留農薬</t>
    </r>
    <r>
      <rPr>
        <sz val="22"/>
        <rFont val="ＭＳ Ｐゴシック"/>
        <family val="3"/>
        <charset val="128"/>
      </rPr>
      <t xml:space="preserve"> (7/1-7/7)</t>
    </r>
    <phoneticPr fontId="5"/>
  </si>
  <si>
    <t>食品表示
 (7/1-7/7)</t>
    <rPh sb="0" eb="2">
      <t>ショクヒン</t>
    </rPh>
    <rPh sb="2" eb="4">
      <t>ヒョウジ</t>
    </rPh>
    <phoneticPr fontId="5"/>
  </si>
  <si>
    <t>海外情報 (7/1-7/7)</t>
    <rPh sb="0" eb="4">
      <t>カイガイジョウホウ</t>
    </rPh>
    <phoneticPr fontId="5"/>
  </si>
  <si>
    <t>食中毒情報 (7/1-7/7)</t>
    <rPh sb="0" eb="3">
      <t>ショクチュウドク</t>
    </rPh>
    <rPh sb="3" eb="5">
      <t>ジョウホウ</t>
    </rPh>
    <phoneticPr fontId="5"/>
  </si>
  <si>
    <t>今週のニュース（Noroｖｉｒｕｓ） (7/1-7/7)</t>
    <rPh sb="0" eb="2">
      <t>コンシュウ</t>
    </rPh>
    <phoneticPr fontId="5"/>
  </si>
  <si>
    <t>森永製菓</t>
  </si>
  <si>
    <t>マンナボーロ 異物(小動物のフンと推察)混入の恐れコメントあり</t>
  </si>
  <si>
    <t>フードニア</t>
  </si>
  <si>
    <t>シャキシャキレタスの蒸し鶏サラダ/シャキシャキレタスのチョレギサラダ/ふわふわリーフのミックスサラダ　他4品</t>
  </si>
  <si>
    <t>オーシャンシステ...</t>
  </si>
  <si>
    <t>子大豆もやし芽ぐみ 一部消費期限切れ販売</t>
  </si>
  <si>
    <t>山栄食品工業函館...</t>
  </si>
  <si>
    <t>やわらかほたてだし旨煮 個包装の一部に膨張</t>
  </si>
  <si>
    <t>橋本屋</t>
  </si>
  <si>
    <t>阪南店 ミャンマー産ムキエビ 消費期限誤印字</t>
  </si>
  <si>
    <t>プレンティーズ</t>
  </si>
  <si>
    <t>ハーフチョコパウンド 一部カビ発生の恐れ</t>
  </si>
  <si>
    <t>霧島酒造</t>
  </si>
  <si>
    <t>デニッシュ丸パン 一部異物混入(シール)の恐れ</t>
  </si>
  <si>
    <t>　上位2種目(賞味期限・アレルギー表記ミス)で全体の　(69%)</t>
    <rPh sb="1" eb="3">
      <t>ジョウイ</t>
    </rPh>
    <rPh sb="4" eb="6">
      <t>シュモク</t>
    </rPh>
    <rPh sb="7" eb="11">
      <t>ショウミキゲン</t>
    </rPh>
    <rPh sb="17" eb="19">
      <t>ヒョウキ</t>
    </rPh>
    <rPh sb="23" eb="25">
      <t>ゼンタイ</t>
    </rPh>
    <phoneticPr fontId="5"/>
  </si>
  <si>
    <t>岐阜・池田町で原因不明の大腸菌感染症　事業所の従業員25人、検便で明らかに</t>
    <phoneticPr fontId="15"/>
  </si>
  <si>
    <t>岐阜県は5日、池田町の事業所で従業員の10～60代の男女25人が腸管出血性大腸菌感染症に感染したと発表した。全員が無症状で、入院した人などはいない。県感染症対策推進課によると、この事業所の健康診断による検便で分かった。4日に医療機関から西濃保健所に報告があった。原因は不明という。</t>
    <phoneticPr fontId="15"/>
  </si>
  <si>
    <t>岐阜県</t>
    <rPh sb="0" eb="3">
      <t>ギフケン</t>
    </rPh>
    <phoneticPr fontId="15"/>
  </si>
  <si>
    <t>https://www.chunichi.co.jp/article/923368?rct=gifu#:~:text=%E5%B2%90%E9%98%9C%E7%9C%8C%E3%81%AF5%E6%97%A5,%E3%81%AB%E5%A0%B1%E5%91%8A%E3%81%8C%E3%81%82%E3%81%A3%E3%81%9F%E3%80%82</t>
    <phoneticPr fontId="15"/>
  </si>
  <si>
    <t>中日新聞</t>
    <rPh sb="0" eb="4">
      <t>チュウニチシンブン</t>
    </rPh>
    <phoneticPr fontId="15"/>
  </si>
  <si>
    <t>県が有毒植物に注意喚起 果実食べ、男性食中毒に〈南足柄市・大井町・松田町・山北町・開成町〉</t>
    <phoneticPr fontId="15"/>
  </si>
  <si>
    <t xml:space="preserve">山や川でのレジャーが増える時季。事故等とともに気をつけたいのが、自生している植物等の誤食だ。神奈川県は先月、秦野市在住の30代男性が有害植物のテンナンショウ属の果実を食べ、食中毒になったと発表した。秦野市消防本部から「有毒植物の果実を喫食して体調不良を呈した患者を搬送した」旨の連絡が平塚保健事務所秦野センターに入り、同センターが調べたところ男性は山北町の河川敷で果実を採取し、その場で食べていた。口腔や口唇のしびれなどが主な症状。男性は入院したが、すでに退院している。県によれば、テンナンショウ属は全国的に分布し、30種以上と種類が多い。果実をつける初夏から秋に、トウモロコシやタラノキの芽と間違えて食べる事故が多い。前述の症状のほか、腫れや腎機能を障害することもあるという。
同事務所は「自然に生息している植物を見つけたとしても食用と確実に判断できないものは採取したり、食べたり、人にあげたり絶対にしないで」と呼び掛けている。
</t>
    <phoneticPr fontId="15"/>
  </si>
  <si>
    <t>https://news.goo.ne.jp/article/townnews/region/townnews-741083.html</t>
    <phoneticPr fontId="15"/>
  </si>
  <si>
    <t>神奈川県</t>
    <rPh sb="0" eb="4">
      <t>カナガワケン</t>
    </rPh>
    <phoneticPr fontId="15"/>
  </si>
  <si>
    <t>タウンニュース</t>
    <phoneticPr fontId="15"/>
  </si>
  <si>
    <t>小中高で食中毒と疑われる患者「1000人」...給食のキムチから「ノロウイルス」検出＝韓国南原市</t>
    <phoneticPr fontId="85"/>
  </si>
  <si>
    <t>韓国チョルラプット(全羅北道)ナモン(南原)地域の学校給食と関連した食中毒と疑われる患者が発生した中、3日間で1000人を超えた。南原市によると6日、この日基準で地域の小・中・高校の食中毒と疑われる患者は1024人と暫定集計された。これによって、最初の食中毒と疑われる患者が発生してから3日間で800人近く増加したことになる。食中毒と疑われる患者が発生した学校数も15校から24校に拡大した。食中毒と疑われる患者が初めて通報されたのは2日だ。これらの学校の生徒および教職員は嘔吐、発熱、下痢、腹痛などの食中毒と疑われる症状を見せたことが分かった。南原市は通報が受け付けられた後、原因究明などのために疫学調査に乗り出した結果、これらの学校が共通して納品を受けたキムチからノロウイルスが検出されたことを確認し、該当業者のすべての製品に対して暫定的に製造・流通・販売の中断措置をとった。
南原市の関係者は「明確な原因究明のための疫学調査を追加で進める計画で、食中毒の拡散防止に総力を尽くす」と述べた。</t>
    <phoneticPr fontId="85"/>
  </si>
  <si>
    <t>https://news.nifty.com/article/world/korea/12211-3183554/</t>
    <phoneticPr fontId="85"/>
  </si>
  <si>
    <t>韓国</t>
    <rPh sb="0" eb="2">
      <t>カンコク</t>
    </rPh>
    <phoneticPr fontId="85"/>
  </si>
  <si>
    <t>若狭町の旅館の食事で中学生１０人が食中毒の症状</t>
    <phoneticPr fontId="15"/>
  </si>
  <si>
    <t>福井県</t>
    <rPh sb="0" eb="3">
      <t>フクイケン</t>
    </rPh>
    <phoneticPr fontId="15"/>
  </si>
  <si>
    <t>NHK</t>
    <phoneticPr fontId="15"/>
  </si>
  <si>
    <t>https://www3.nhk.or.jp/lnews/fukui/20240705/3050018256.html</t>
    <phoneticPr fontId="15"/>
  </si>
  <si>
    <t>事業所で食中毒、7人からカンピロバクター検出</t>
    <phoneticPr fontId="15"/>
  </si>
  <si>
    <t>兵庫県</t>
    <phoneticPr fontId="15"/>
  </si>
  <si>
    <t>兵庫県西宮市保健所は4日、同市神楽町の就労継続支援B型事業所で昼食を食べた23～68歳の男女18人が、下痢や発熱などの症状を訴え、うち7人から食中毒菌「カンピロバクター」が検出されたと発表した。いずれも軽症という。同保健所によると6月21日に通報があり、同17日に昼食で食べた唐揚げとろろ丼とチンゲンサイのスープが原因とみられるという。調理場を今月4日から2日間、業務停止とした。</t>
    <phoneticPr fontId="15"/>
  </si>
  <si>
    <t>https://news.yahoo.co.jp/articles/8878dbd57f4a8f56537fd2150348fe9bfe21f1a9</t>
    <phoneticPr fontId="15"/>
  </si>
  <si>
    <t>讀賣新聞</t>
    <rPh sb="0" eb="4">
      <t>ヨミウリシンブン</t>
    </rPh>
    <phoneticPr fontId="15"/>
  </si>
  <si>
    <t>食 中 毒 の 発 生 に つ い て</t>
    <phoneticPr fontId="15"/>
  </si>
  <si>
    <t>藤沢市公表</t>
    <rPh sb="0" eb="3">
      <t>フジサワシ</t>
    </rPh>
    <rPh sb="3" eb="5">
      <t>コウヒョウ</t>
    </rPh>
    <phoneticPr fontId="15"/>
  </si>
  <si>
    <r>
      <t xml:space="preserve">７月１日（月）に、市民から「６月３０日（日）に藤沢市内飲食店を利用したところ、複数名が嘔吐、腹痛等を呈した。」旨の連絡が藤沢市保健所にありました。 患者の共通食が当該施設で調理提供された食事に限定されたこと、患者、従事者及び食品等から食中毒の病因物質であるセレウス菌が検出されたこと、患者の主症状及び潜伏期間がセレウス菌によるものと一致していること、医師から「食中毒患者等届出票」が提出されたことから、本日、当所はこの飲食店が調理提供した食事を原因とする食中毒と決定しました。
</t>
    </r>
    <r>
      <rPr>
        <b/>
        <sz val="12"/>
        <rFont val="游ゴシック"/>
        <family val="3"/>
        <charset val="128"/>
      </rPr>
      <t>・ 喫食者数 ２名（調査中）
・ 主な症状 吐き気、嘔吐 等
・ 原因施設 所在地 神奈川県藤沢市白旗
・名 称 麺家 Ｄｒａｇｏｎ Ｋｉｔｃｈｅｎ（ドラゴン キッチン）
・角煮チャーハン等
・ 病因物質 セレウス菌
・ 措 置 ７月 5 日（金）から営業禁止</t>
    </r>
    <phoneticPr fontId="15"/>
  </si>
  <si>
    <t>https://www.city.fujisawa.kanagawa.jp/seiei/kenko/kenko/shokuhin/hasse/documents/hpsankousiryou.pdf</t>
    <phoneticPr fontId="15"/>
  </si>
  <si>
    <t>若狭町の旅館に宿泊した県外の中学生あわせて１０人が腹痛や下痢などの症状を訴え、このうち、５人からは腸管病原性大腸菌が検出されました。
県はこの旅館の食事による食中毒と断定し、旅館に３日間の営業停止を命じました。
処分を受けたのは、若狭町にある旅館、「魚美家」で、県によりますと、６月２０日から２１日にかけて、宿泊した県外の中学生１５人のうちの１０人が、腹痛や下痢などの症状を訴えたことから県が調査したところ、５人から腸管病原性大腸菌O103が検出されたということです。
この期間に１０人がとった食事で共通していたのはこの旅館で提供された食事だけだったことから、県は腸管病原性大腸菌による食中毒と断定し、旅館の飲食部門について５日から７日まで３日間の営業停止処分としました。１０人は、いずれも入院せず、体調も回復しているということです。
県は、調理器具を使い分け食品に細菌を付着させないことや食品を室温で放置せず、冷蔵庫や冷凍庫で保存して細菌を増やさないこと、食材は十分加熱することなど食中毒の防止対策を取るよう呼びかけています。</t>
    <phoneticPr fontId="15"/>
  </si>
  <si>
    <t xml:space="preserve">漂白剤入り水を客に提供、福岡　筑紫野市の飲食店、１人軽傷 </t>
    <phoneticPr fontId="15"/>
  </si>
  <si>
    <t xml:space="preserve"> 食品メーカー「ピエトロ」（福岡市）が運営する福岡県筑紫野市内のレストランで４月、従業員が誤って漂白剤入りの水を客に提供していたことが５日、県警への取材で分かった。水を飲んだ女性客２人が病院に搬送され、１人が喉に軽傷を負った。筑紫野署が業務上過失傷害の疑いで調べている。ピエトロによると、「ピエトロ　イオンモール筑紫野店」で４月３０日午後６時ごろ発生した。従業員が漂白剤を希釈した水を飲料水のピッチャーに入れてつけ置きしていたところ、別の従業員が希釈水入りだと気付かずに提供。飲んだ客が違和感を店側に訴えて発覚した。ピエトロは「真摯に受けとめ再発防止に努めたい」とコメントした。</t>
    <phoneticPr fontId="15"/>
  </si>
  <si>
    <t>福岡県</t>
    <rPh sb="0" eb="3">
      <t>フクオカケン</t>
    </rPh>
    <phoneticPr fontId="15"/>
  </si>
  <si>
    <t>東京新聞</t>
    <rPh sb="0" eb="4">
      <t>トウキョウシンブン</t>
    </rPh>
    <phoneticPr fontId="15"/>
  </si>
  <si>
    <t>https://www.tokyo-np.co.jp/article/338112?rct=national</t>
    <phoneticPr fontId="15"/>
  </si>
  <si>
    <t>今年初めての『食中毒注意報』富山…今年に入り食中毒13件・患者95人で去年同時期を大きく上回る</t>
    <phoneticPr fontId="15"/>
  </si>
  <si>
    <t>蒸し暑くなった4日、富山県は今年初めての食中毒注意報を出して、食品の取り扱いに注意するよう呼び掛けています。4日、富山市では気温25度以上で湿度が80％の基準を今年初めて超えたため、県は食中毒注意報を出しました。期間は、6日までの3日間です。
県は、食品を中心部まで十分に加熱し、調理した食品は室温に放置せずできるだけ早く食べること。
また、生鮮食品は冷蔵庫や冷凍庫に保管し、包丁やまな板などの調理器具は洗浄、消毒を徹底するよう呼びかけています。
今年に入り県内で発生した食中毒は3日時点で13件、患者の数は95人に上り、去年の同じ時期を大きく上回っています。</t>
    <phoneticPr fontId="15"/>
  </si>
  <si>
    <t>富山テレビ放送</t>
    <phoneticPr fontId="15"/>
  </si>
  <si>
    <t>富山県</t>
    <rPh sb="0" eb="3">
      <t>トヤマケン</t>
    </rPh>
    <phoneticPr fontId="15"/>
  </si>
  <si>
    <t>https://news.yahoo.co.jp/articles/71acad7fa058d103964d03688dd1f2696b88242b</t>
    <phoneticPr fontId="15"/>
  </si>
  <si>
    <t>石川県七尾市の人気飲食店で腸管出血性大腸菌O157による食中毒が発生</t>
    <phoneticPr fontId="15"/>
  </si>
  <si>
    <t>石川県</t>
    <rPh sb="0" eb="3">
      <t>イシカワケン</t>
    </rPh>
    <phoneticPr fontId="15"/>
  </si>
  <si>
    <t>七尾市の飲食店で腸管出血性大腸菌Oー157による食中毒が発生し、石川県はこの店を3日から3日間の営業停止としました。食中毒が発生したのは七尾市小島町の「ごはん処　一歩」です。県によりますと6月30日午前11時半頃、石川中央保健福祉センターに内灘町の医療機関から27日に血便を訴え受診した患者から腸管出血性大腸菌O157が検出されたと連絡がありました。
能登中部保険福祉センターが調べた所、6月21日にこの店を利用した2グループの7人中20代～60代の男女5人が、腹痛や下痢などの症状を訴えていたことがわかりました。患者らに共通する食べものは、この店が調理・提供した食事以外ありませんでした。さらに2人の患者と調理に担当した1人の便からO157が検出されたと言う事です。
患者の症状及び潜伏期間がO157によるものと一致することなどから県はこの店による食中毒と断定しました。</t>
    <phoneticPr fontId="15"/>
  </si>
  <si>
    <t>石川テレビ</t>
    <rPh sb="0" eb="2">
      <t>イシカワ</t>
    </rPh>
    <phoneticPr fontId="15"/>
  </si>
  <si>
    <t>https://news.yahoo.co.jp/articles/6df7182dfe65b837a0dfbe48bad77a07d7f44918</t>
    <phoneticPr fontId="15"/>
  </si>
  <si>
    <t xml:space="preserve">カレー“ウェルシュ菌”41人食中毒 長野・上田市 - ライブドアニュース - </t>
    <phoneticPr fontId="15"/>
  </si>
  <si>
    <t xml:space="preserve">livedoor </t>
    <phoneticPr fontId="15"/>
  </si>
  <si>
    <r>
      <rPr>
        <b/>
        <sz val="14"/>
        <rFont val="ＭＳ Ｐゴシック"/>
        <family val="3"/>
        <charset val="128"/>
      </rPr>
      <t>カレーを食べた41人がウェルシュ菌による食中毒になりました。</t>
    </r>
    <r>
      <rPr>
        <sz val="14"/>
        <rFont val="ＭＳ Ｐゴシック"/>
        <family val="3"/>
        <charset val="128"/>
      </rPr>
      <t>　41人はいずれも先月22日、長野県上田市の飲食店で調理されたキーマカレー弁当を食べていて、腹痛などの症状がみられました。　飲食店は3日間の営業停止処分を受けたということです。</t>
    </r>
    <phoneticPr fontId="15"/>
  </si>
  <si>
    <t>https://news.livedoor.com/article/detail/26706425/</t>
    <phoneticPr fontId="15"/>
  </si>
  <si>
    <t>高齢者施設で食中毒、34人が症状訴える</t>
    <phoneticPr fontId="15"/>
  </si>
  <si>
    <t>・長野県の高齢者施設で34人が下痢や腹痛などの症状を訴えた。
・保健所は施設で調理された食事が原因のウエルシュ菌による食中毒と断定。
・21日午前9時30分頃、施設の職員から保健所に連絡があった。
・患者は20日に施設で提供された食事を食べた85人のうち、70代以上の入所者など34人。
・午後6時頃から下痢、腹痛、嘔吐、発熱の症状を訴えた ・検査結果からウエルシュ菌による食中毒と断定。
・原因のメニューは特定されていない ・患者は全員快方に向かっている。
・保健所は施設の給食業務委託事業所に6月28日から2日までの営業停止を命じた。</t>
    <phoneticPr fontId="15"/>
  </si>
  <si>
    <t>長野県</t>
    <rPh sb="0" eb="3">
      <t>ナガノケン</t>
    </rPh>
    <phoneticPr fontId="15"/>
  </si>
  <si>
    <t>https://www.personalassist.co.jp/kaigodatabase/outbreak/36610/</t>
    <phoneticPr fontId="15"/>
  </si>
  <si>
    <t>介護テータベース</t>
    <rPh sb="0" eb="2">
      <t>カイゴ</t>
    </rPh>
    <phoneticPr fontId="15"/>
  </si>
  <si>
    <t>　</t>
    <phoneticPr fontId="15"/>
  </si>
  <si>
    <t>今週のお題　(まな板の管理と使用方法)</t>
    <rPh sb="9" eb="10">
      <t>イタ</t>
    </rPh>
    <rPh sb="11" eb="13">
      <t>カンリ</t>
    </rPh>
    <rPh sb="14" eb="16">
      <t>シヨウ</t>
    </rPh>
    <rPh sb="16" eb="18">
      <t>ホウホウ</t>
    </rPh>
    <phoneticPr fontId="5"/>
  </si>
  <si>
    <t>　　「新素材のまな板を過信してはいけません!」</t>
    <rPh sb="3" eb="6">
      <t>シンソザイ</t>
    </rPh>
    <rPh sb="9" eb="10">
      <t>イタ</t>
    </rPh>
    <rPh sb="11" eb="13">
      <t>カシン</t>
    </rPh>
    <phoneticPr fontId="5"/>
  </si>
  <si>
    <t>　↓　職場の先輩は以下のことを理解して　わかり易く　指導しましょう　↓</t>
    <phoneticPr fontId="5"/>
  </si>
  <si>
    <r>
      <t>★まな板は、</t>
    </r>
    <r>
      <rPr>
        <b/>
        <sz val="14"/>
        <color rgb="FFFFFF00"/>
        <rFont val="ＭＳ Ｐゴシック"/>
        <family val="3"/>
        <charset val="128"/>
      </rPr>
      <t>食材ごとに</t>
    </r>
    <r>
      <rPr>
        <b/>
        <sz val="12"/>
        <color indexed="9"/>
        <rFont val="ＭＳ Ｐゴシック"/>
        <family val="3"/>
        <charset val="128"/>
      </rPr>
      <t xml:space="preserve">使い分けるのが上手な使用法。　　　
★洗剤で洗い、しっかり乾燥させれば、
</t>
    </r>
    <r>
      <rPr>
        <b/>
        <u/>
        <sz val="12"/>
        <color indexed="13"/>
        <rFont val="ＭＳ Ｐゴシック"/>
        <family val="3"/>
        <charset val="128"/>
      </rPr>
      <t>木製とプラスチック製で残存菌数に差はない。</t>
    </r>
    <r>
      <rPr>
        <b/>
        <sz val="12"/>
        <color indexed="13"/>
        <rFont val="ＭＳ Ｐゴシック"/>
        <family val="3"/>
        <charset val="128"/>
      </rPr>
      <t>　　　　　　　　　　</t>
    </r>
    <r>
      <rPr>
        <b/>
        <sz val="12"/>
        <color indexed="9"/>
        <rFont val="ＭＳ Ｐゴシック"/>
        <family val="3"/>
        <charset val="128"/>
      </rPr>
      <t>　　　　　　　　　　　
★お勧めのまな板使用法は、しっかりした厚手のまな板上に</t>
    </r>
    <r>
      <rPr>
        <b/>
        <sz val="12"/>
        <color indexed="13"/>
        <rFont val="ＭＳ Ｐゴシック"/>
        <family val="3"/>
        <charset val="128"/>
      </rPr>
      <t>薄手のまな板を乗せて使用する。　　　</t>
    </r>
    <r>
      <rPr>
        <b/>
        <sz val="12"/>
        <color indexed="9"/>
        <rFont val="ＭＳ Ｐゴシック"/>
        <family val="3"/>
        <charset val="128"/>
      </rPr>
      <t>　　　　　　　　　　　　　　
★使い終わったら、直後に水洗いする。　　　　　　　　　　　　　
★更に洗剤をつけて、スポンジで良く洗う。　　　　　　　　　　　　　　　　　　
★</t>
    </r>
    <r>
      <rPr>
        <b/>
        <sz val="12"/>
        <color indexed="13"/>
        <rFont val="ＭＳ Ｐゴシック"/>
        <family val="3"/>
        <charset val="128"/>
      </rPr>
      <t xml:space="preserve">次亜塩素酸ナトリウム溶液を過信してはいけません。　　　　　　　　　　　　
</t>
    </r>
    <r>
      <rPr>
        <b/>
        <sz val="12"/>
        <color indexed="9"/>
        <rFont val="ＭＳ Ｐゴシック"/>
        <family val="3"/>
        <charset val="128"/>
      </rPr>
      <t>(濃度は使用後薄くなる)　　　　　　　　　　　　　　　　　　　　　　　　　　　　　　　　　　★まな板など調理器具は日光消毒し乾燥させること。　　　　
★</t>
    </r>
    <r>
      <rPr>
        <b/>
        <u/>
        <sz val="12"/>
        <color indexed="51"/>
        <rFont val="ＭＳ Ｐゴシック"/>
        <family val="3"/>
        <charset val="128"/>
      </rPr>
      <t>傷が気になったら木製は表面を削る、プラスチック製は交換する。</t>
    </r>
    <rPh sb="21" eb="23">
      <t>シヨウ</t>
    </rPh>
    <rPh sb="59" eb="61">
      <t>ザンゾン</t>
    </rPh>
    <rPh sb="98" eb="99">
      <t>イタ</t>
    </rPh>
    <rPh sb="110" eb="112">
      <t>アツデ</t>
    </rPh>
    <rPh sb="115" eb="116">
      <t>イタ</t>
    </rPh>
    <rPh sb="118" eb="120">
      <t>ウスデ</t>
    </rPh>
    <rPh sb="128" eb="130">
      <t>シヨウ</t>
    </rPh>
    <rPh sb="184" eb="185">
      <t>サラ</t>
    </rPh>
    <rPh sb="359" eb="360">
      <t>セイ</t>
    </rPh>
    <rPh sb="361" eb="363">
      <t>コウカン</t>
    </rPh>
    <phoneticPr fontId="5"/>
  </si>
  <si>
    <t>https://www.nikkei.com/article/DGXZQOGR03CW50T00C24A6000000/</t>
  </si>
  <si>
    <t>欧州、食品インフレに鎮火の兆し　景気回復に追い風 - 日本経済新聞</t>
  </si>
  <si>
    <t xml:space="preserve">飲食・観光業界が14～17時のアルコール飲料販売禁止撤廃を要求 首相が検討を約束 　バンコク週報 </t>
  </si>
  <si>
    <t xml:space="preserve">台湾「韓国産唐辛子粉から過度な残留農薬が検出…輸入停止」 - Yahoo!ニュース </t>
  </si>
  <si>
    <t>米コロラド州、有機フッ素化合物PFASの規制強化、2028年までに段階的に販売禁止を拡大(米国) ｜ジェトロ</t>
  </si>
  <si>
    <t>タイ保健省、食品中の残留農薬基準値を改正増補する新告示を施行(タイ) - ジェトロ</t>
  </si>
  <si>
    <t>サンドウィッチ・レタス関連の大腸菌の流行により、英国で1人が死亡</t>
  </si>
  <si>
    <t>ベトナム版ミシュランガイドの2024年版が発表！</t>
  </si>
  <si>
    <t>日本のアイスクリーム市場が成長…海外輸出額も過去最高を記録＝韓国報道</t>
  </si>
  <si>
    <t>タイ保健省、食品表示などに関する新告示4本を7月に施行</t>
    <phoneticPr fontId="85"/>
  </si>
  <si>
    <t>タイ保健省食品・医薬品局（FDA）は1月5日、食品表示などに関する新たな保健省告示4本を官報に掲載するとともに、新告示4本の概要や従来との変更点を説明する資料PDFファイル(外部サイトへ、新しいウィンドウで開きます)をFDAウェブサイトに掲載外部サイトへ、新しいウィンドウで開きますした。新告示はいずれも7月2日の施行となるが、施行日より前にFDAが承認した販売目的の食
2月14日にはFDAによるオンライン説明会が開催される外部サイトへ、新しいウィンドウで開きます予定。
タイの食品表示制度は、（A）義務的に表示を求めるもの、（B）任意で表示できるものの2つに大別される。このうち（A）には、（1）包装された食品全てに求めるラベル表示、（2）（1）に加えて、一部の食品に求める栄養表示、（3）（2）に加えて、さらに一部の食品に求めるGDA（Guideline Daily Amount）表示、（4）その他の各種表示などがある。（B）の任意で表示できるものには、健康強調表示をはじめ複数のものがある。
新告示のポイントはそれぞれ次のとおり。
1.保健省告示445号「栄養表示PDFファイル(外部サイトへ、新しいウィンドウで開きます)」（日本語仮訳PDFファイル(761KB)）
（A）義務的に表示を求めるもののうち、（2）の一部の食品に求める栄養表示について規定。現行の保健省告示182号「栄養表示外部サイトへ、新しいウィンドウで開きます」（英語仮訳）PDFファイル(外部サイトへ、新しいウィンドウで開きます)、同219号「栄養表示（第2版）外部サイトへ、新しいウィンドウで開きます」（英語仮訳）PDFファイル(外部サイトへ、新しいウィンドウで開きます)、同392号「栄養表示（第3版）外部サイトへ、新しいウィンドウで開きます」（英語仮訳）PDFファイル(外部サイトへ、新しいウィンドウで開きます)を廃止した上で、新たに定めるもの。
栄養表示を求める食品の種類に加除があり、例えば、保健省告示447号「健康強調表示を有する食品」（後述）に従って健康強調表示を行う食品については、保健省告示445号「栄養表示」にも従うこととなった。
栄養表示の様式や記載内容などが変更されている。
2.保健省告示446号「栄養ラベルとGDAに基づくエネルギー、糖分、脂質、ナトリウム値の表示を課す食品（第2版）PDFファイル(外部サイトへ、新しいウィンドウで開きます)」（英語仮訳PDFファイル(外部サイトへ、新しいウィンドウで開きます)、日本語仮訳PDFファイル(159KB)）
（A）義務的に表示を求めるもののうち、（3）のさらに一部の食品に求めるGDA表示について規定。現行の保健省告示第394号「栄養ラベルとGDAに基づくエネルギー、糖分、脂質、ナトリウム値の表示を課す食品外部サイトへ、新しいウィンドウで開きます」（英語仮訳PDFファイル(外部サイトへ、新しいウィンドウで開きます)）の一部を改正し、GDA表示が求められる食品の栄養表示〔（2）一部の食品に求められる栄養表示〕については、保健省告示445号「栄養表示」の規定に従うとしている。
GDA表示そのものの様式や記載内容には変更はない。
3.保健省告示447号「健康強調表示を有する食品PDFファイル(外部サイトへ、新しいウィンドウで開きます)」（英語仮訳PDFファイル(外部サイトへ、新しいウィンドウで開きます)、日本語仮訳PDFファイル(364</t>
    <phoneticPr fontId="85"/>
  </si>
  <si>
    <t xml:space="preserve">アメリカの食品規制当局が飲料添加物「BVO」の認可を取り消す、日本では2010年に禁止されていた危険な物質 - </t>
    <phoneticPr fontId="85"/>
  </si>
  <si>
    <t>https://gigazine.net/news/20240704-fda-ban-brominated-vegetable-oil/</t>
    <phoneticPr fontId="85"/>
  </si>
  <si>
    <t>https://www.jetro.go.jp/biznews/2024/02/9b49c7eebb6edb12.html</t>
    <phoneticPr fontId="85"/>
  </si>
  <si>
    <t>アメリカ食品医薬品局(FDA)が2024年7月3日に、フルーツ味の炭酸飲料などに使われていた「臭素化植物油(Brominated Vegetable Oil：BVO)」という添加物の認可を取り消すことを発表しました。以前、BVOは果汁飲料の安定剤として微量が使用されていましたが、健康被害の懸念などから近年ではほとんどのメーカーが自主的に使用を取りやめていました。
Brominated Vegetable Oil (BVO) | FDA
https://www.fda.gov/food/food-additives-petitions/brominated-vegetable-oil-bvo
Soda additive “no longer considered safe,” gets long-awaited FDA ban | Ars Technica
https://arstechnica.com/science/2024/07/soda-additive-no-longer-considered-safe-gets-long-awaited-fda-ban/
FDAは、BVOに関する食品添加物規制を撤回した7月3日の発表で、「国立衛生研究所(NIH)と共同で実施した研究で、人の健康に悪影響が生じる可能性があることが判明したため、食品へのBVOの意図的な使用はもはや安全ではないとFDAは判断しました。そこで、食品に添加される成分に関するFDAの規制権限に基づき、今回の措置を執りました」と述べました。
FDAによると、BVOは1920年代から食品に使われ始めた添加物で、1950年代後半から食品安全基準である「一般に安全と認められているもの(Generally Recognized As Safe：GRAS)」に含まれるようになったとのこと。その後BVOの毒性に関する懸念の高まりを受けて、1960年代後半にGRASリストからBVOが削除されました。ただし、全面規制するにはデータが不十分だったことを理由に、FDAはフルーツ風味の飲料の香味油の安定剤として、暫定的に15ppm以下の基準値で使用してよいとしていました。こうして、BVOはかんきつ系の香料の成分が飲料の表面に浮かないようにする安定剤としてアメリカで使われてきましたが、その後もたびたび人体への悪影響を示唆する研究やデータが報告されたり、使用禁止を求める運動が起きたりしていたとのこと。例えば、2013年には女子高生が発起人となってBVO使用停止を訴えた嘆願署名に20万筆以上が集まり、大手飲料メーカーのペプシコが主力製品へのBVOの使用を取りやめています。</t>
    <phoneticPr fontId="85"/>
  </si>
  <si>
    <t>https://bangkokshuho.com/thaisocial-1441/</t>
    <phoneticPr fontId="85"/>
  </si>
  <si>
    <t>午後２～５時のアルコール飲料の販売禁止についてレストラン・ビジネス・クラブの代表者が文書で撤廃を要求したのに対し、セーター首相は７月２日、「検討する。政府は観光促進によって国の収益を増やそうしている」と返答した。この酒類販売制限は、1972年に役人が就労時間中に飲酒する問題の対策として導入されたものだが、飲食店ビジネスと観光業にとっては売上機会損失を招いている。
午後２～５時のアルコール飲料の販売禁止についてレストラン・ビジネス・クラブの代表者が文書で撤廃を要求したのに対し、セーター首相は７月２日、「検討する。政府は観光促進によって国の収益を増やそうしている」と返答した。この酒類販売制限は、1972年に役人が就労時間中に飲酒する問題の対策として導入されたものだが、飲食店ビジネスと観光業にとっては売上機会損失を招いている。
午後２～５時のアルコール飲料の販売禁止についてレストラン・ビジネス・クラブの代表者が文書で撤廃を要求したのに対し、セーター首相は７月２日、「検討する。政府は観光促進によって国の収益を増やそうしている」と返答した。この酒類販売制限は、1972年に役人が就労時間中に飲酒する問題の対策として導入されたものだが、飲食店ビジネスと観光業にとっては売上機会損失を招いている。
同クラブ代表によれば、飲食店が販売する料理であるが、牛乳・卵・野菜などの材料が20～30％値上がりし、生産コストが50%ほどアップ。また、景気低迷、消費者購買力低、光熱費上昇などにより飲食店は苦しい経営状況に追い込まれているとのことだ。</t>
    <phoneticPr fontId="85"/>
  </si>
  <si>
    <t>https://news.yahoo.co.jp/articles/f67ddac0906677c2a54126ebaeda10fc516be55e</t>
    <phoneticPr fontId="85"/>
  </si>
  <si>
    <t>台湾が韓国メーカー３社の唐辛子粉から過度な残留農薬が検出されたという理由で輸入を停止した。２日、台湾中央通信社（ＣＮＡ）によると、台湾衛生福利部食品薬物管理署（ＴＦＤＡ）は昨年１２月２４日から先月２４日までに輸入された韓国産唐辛子粉の船積み物５９個のうち１３個が基準を満たしていないと発表した。輸入停止期間は１カ月以上だ。ＴＦＤＡの林金富副署長は「韓国側に頻繁な違反に対する釈明と先月３０日の期限で是正措置を求めたが、今日まで回答がない」と話した。
台湾は昨年から今年初めまで、中国から輸入した唐辛子粉から発がん物質であり赤色化学染料であるスーダンレッド（蘇丹紅）が含まれていることが明らかになり、すべての唐辛子粉の輸入品に対して厳格な検査基準を適用している。台湾当局は来年３月５日まで、すべての輸入唐辛子粉に対してスーダンレッド、残留農薬の検査を行う予定だ。</t>
    <phoneticPr fontId="85"/>
  </si>
  <si>
    <t xml:space="preserve">900人がノロウイルス 伊北部、飲料水から感染か </t>
    <phoneticPr fontId="85"/>
  </si>
  <si>
    <t>ガルダ湖のヴェロネーゼ湖畔にあるトッリ・デル・ベナコでの緊急事態の3日目。村の薬局は、乳酸発酵が尽きても常に満杯です。住民や観光客を含む1000人以上が感染したノロウイルスは、Sian Ulss 9 Scaligeraの技術者が町の水道網で採取した水サンプルから発見されました。これは、対人接触や汚染された食べ物や飲み物を介して広がる可能性のある微生物です。湖の帯水層と水道橋では、パラメータは規則的です。ブレシア動物予防研究所から採取された最新のサンプルの認定結果を待って、介入方法を理解しています。その間、市長は予防命令を出しました。
チンツィア・トリリアのレポートでは、ステファノ・ニコトラ、トッリ・デル・ベナコ市長、カルロ・アルベルト・ヴォイ、AGSスパのゼネラルマネージャー、パトリツィア・ベニーニ、ウルス9スカリゲラのゼネラルマネージャーにインタビューしています</t>
    <phoneticPr fontId="85"/>
  </si>
  <si>
    <t>https://www.rainews.it/tgr/veneto/articoli/2024/06/lago-di-garda-gastroenterite-torri-del-benaco-ipotesi-norovirus-in-serbatoi-acquedotto-25affd8a-9faf-46d6-9252-551110bb9c34.html</t>
    <phoneticPr fontId="85"/>
  </si>
  <si>
    <t xml:space="preserve">台湾の菓子・ベーカリー業者20社が日本を訪問、まずは福岡の老舗和菓子・洋菓子店などと交流 　Taiwan Today </t>
    <phoneticPr fontId="85"/>
  </si>
  <si>
    <t>経済部商業発展署は、台湾の菓子・ベーカリーの知名度を拡大し、商機を開拓するため、6月30日から7月3日まで台湾の関連業者20社とともに日本を訪問している。一行はまず福岡を訪問し、地元の和菓子・洋菓子店、流通業者、同業者組合などと交流を深めた。 台湾には創業100年以上の歴史を持つ老舗菓子店が少なくない。日本統治時代に日本の職人から菓子作りの技巧を学び、受け継いできたからだ。このため一行は今回、数多くの銘菓を生み、和菓子発祥の地の一つともいわれる福岡を訪れることにした。福岡には銘菓のブランドが多く、そこから派生して生まれた土産品は全国的にも有名だ。一行は「筑紫もち」で知られる福岡市の如水庵や、福岡県八女市の隆勝堂などを訪問。社長あるいは営業部長などと商品のブランディングや特色を打ち出すための経験などについて意見交換を行った。
 この訪問団には台湾から陳允宝泉、中外餅舗、阿聡師、明星西点、明新食品、龍口食品、豊興餅舗など20社が参加。いずれもユニークな味や新しいアイデアで、台湾を代表する銘菓を提供している。今回の訪日では日本市場への理解を深め、台湾の業者の国際視野を広げて将来の海外市場開拓に備えたい考えだ。
 一行はこのほか、福岡で地元の業者とのマッチング交流会にも参加。商品の包装デザイン、市場でのマーケティング戦略、若い消費者のニーズなどについて意見を交わした。現在までに株式会社ノダックス、福岡博多の洋菓子チョコレートショップ、友誼商店など複数の流通業者が台湾の業者との協力に意欲を示し、今後さらに商談を進めることになっている。</t>
    <phoneticPr fontId="85"/>
  </si>
  <si>
    <t>https://jp.taiwantoday.tw/news_amp.php?unit=150&amp;post=255043&amp;unitname=%E3%83%8B%E3%83%A5%E3%83%BC%E3%82%B9-%E6%94%BF%E6%B2%BB&amp;postname=%E5%8F%B0%E6%B9%BE%E3%81%AE%E8%8F%93%E5%AD%90%E3%83%BB%E3%83%99%E3%83%BC%E3%82%AB%E3%83%AA%E3%83%BC%E6%A5%AD%E8%80%8520%E7%A4%BE%E3%81%8C%E6%97%A5%E6%9C%AC%E3%82%92%E8%A8%AA%E5%95%8F%E3%80%81%E3%81%BE%E3%81%9A%E3%81%AF%E7%A6%8F%E5%B2%A1%E3%81%AE%E8%80%81%E8%88%97%E5%92%8C%E8%8F%93%E5%AD%90%E3%83%BB%E6%B4%8B%E8%8F%93%E5%AD%90%E5%BA%97%E3%81%AA%E3%81%A9%E3%81%A8%E4%BA%A4%E6%B5%81</t>
    <phoneticPr fontId="85"/>
  </si>
  <si>
    <t>https://news.livedoor.com/article/detail/26707059/</t>
    <phoneticPr fontId="85"/>
  </si>
  <si>
    <t>ハンバーガー店「モスバーガー」を展開するモスフードサービスが、中国事業から撤退したことがわかった。上海市や福建省、江蘇省にある「モスバーガー」の６店舗を６月末までに閉店した。マクドナルドやケンタッキー・フライド・チキンなど米外食大手との競争が激しく、業績が悪化していた。
　６月２４日の取締役会で中国事業の撤退を決議し、台湾企業などとの合弁で設立した現地法人は清算手続きに入った。モスフードサービスは、２０１０年に沿岸部・福建省厦門市に１号店をオープンし、ピーク時の１５年には２４店舗を構えた。上海市内だけで１００店舗の出店を目指し、店舗網を拡大させる方針だった。だが、「ハンバーガーという食材を日本企業が中国で手がけるという難しさ」（広報）があり、現地に定着できなかった。モスフードサービスは１９９４年にも中国に出店し、９７年に撤退した経緯がある。モスフードサービスは、撤退した中国を含むアジア・オセアニアの八つの国・地域に約４５０店を出店していた。今後は店舗数の多い国・地域に経営資源を集中させる方針とみられる。</t>
    <phoneticPr fontId="85"/>
  </si>
  <si>
    <t>https://www.jetro.go.jp/biznews/2024/07/e3312aa51fcac115.html</t>
    <phoneticPr fontId="85"/>
  </si>
  <si>
    <t>米国コロラド州のジャレッド・ポリス知事（民主党）は5月1日、有機フッ素化合物（PFAS、注1）の規制に関する法律（SB24-081）外部サイトへ、新しいウィンドウで開きますに署名し、同法は成立した。この規制により、同州では2026年から「永遠の化学物質」と呼ばれるPFASが含まれるさまざまな日用品の販売が禁止される。
同規制は段階的に対象製品を拡大する。規制の主な内容は次のとおり。
2025年1月1日以降、PFASを使用した特定のアウトドア向けアパレル製品（透湿防水加工した製品）について、PFASを含む旨を開示する表示を付けない場合、販売または流通を禁止する。2026年1月1日以降、PFASを使用したクリーニング製品（医療用床メンテナンス製品を除く）、デンタルフロス、生理用品、スキーワックス、調理器具の販売または流通を禁止する。2026年1月1日以降、州内のいかなる土地にも、PFASを使用した人工芝を設置することを禁止する。
2028年1月1日以降、PFASを使用した医療用床メンテナンス製品、繊維製品、透湿防水加工したアウトドアアパレル製品、主に商業使用を目的とした食品器具の販売または流通を禁止する。同州では2022年に、2024年1月以降にPFASを使用したカーペット、繊維加工品、食品包装、子供用製品などの販売禁止を規定する州法外部サイトへ、新しいウィンドウで開きますが成立しており、今回の州法は規制の範囲をさらに広げるものとなっている。
コロラド商工会議所が運営するメディア「The Sum＆Substance」（6月21日）は、「ビジネス界のリーダーは今回の州法の原案に反対していたものの、立法過程で加えられた多くの修正に満足している」としている（注2）。一方、産業界にとって規制が「大きな問題」となる可能性があると警告する州上院議員の声を紹介したほか、州法を提出した議員が規制のさらなる拡大を目指していることに言及した。
（注1）PFASは、いわゆる有機フッ素化合物の総称で、耐熱性や耐水性、耐油性、非粘着性などの特性があり、衣料、食品包装、調理器具、化粧品、電子・電気部品、自動車部品をはじめとする多くの産業や製品に利用されている。一方で、PFASが環境や人体に与えるマイナスの影響を理由に、PFASに関する規制の導入やメーカーが製造の中止を表明するといった動きもある（2022年12月22日記事、2023年3月15日記事参照）。
（注2）今回の州法の原案では、2032年までにPFASを使用した全ての製品の販売を禁止する規定が盛り込まれていたが、審議過程で同規定は削除された。</t>
    <phoneticPr fontId="85"/>
  </si>
  <si>
    <t>https://www.jetro.go.jp/biznews/2024/07/e60f5639ca448e90.html</t>
    <phoneticPr fontId="85"/>
  </si>
  <si>
    <t>フランス政府は、7月3日から3リットル以下の飲料用ペットボトルや紙パックにキャップの一体化を義務付ける。2019年6月5日付のEU指令外部サイトへ、新しいウィンドウで開きますを国内法化したもの。2020年12月28日付デクレ（政令）外部サイトへ、新しいウィンドウで開きますで規定し、指令で定められた期日（2024年7月3日）から施行する。EU指令は、加盟国に対し「市場に投入できる使い捨てのプラスチック容器は、キャップが容器と一体化したもののみ」とすることを規定している。対象となる使い捨てのプラスチック容器は、ポリエチレンを内部にコーティングしている紙パックも対象となる。ガラス製、金属製の飲料容器は対象外となっている。食品用紙容器大手のテトラパックは、同規制に対応するため、ペイ・ド・ラ・ロワール地域圏のシャトーブリアンの工場に2021年末から2023年までに1億ユーロを投資し、一体型のキャップの製造体制を整備した。同規制は、使い捨てのプラスチック容器が環境に与える影響を低減するための一環として、回収、リサイクルを容易にし、プラスチックのキャップが自然界に廃棄されることを防ぐための措置として導入された。
ドミニク・フォール内務・海外領土相およびエコロジー移行・地域結束相付 地方自治体・農村問題担当相は、同規制が航空機や船舶など国境を越える交通機関内で使用される容器にも適用されるかどうかという国会での質問に対し、「指令は、目的地がEU域内の国の場合は出発地を問わず同規制の対象となる」と回答した。
EUでは、現行の包装・包装廃棄物指令に基づき2025年までにプラスチック包装のリサイクル率を50％とする目標を掲げている。家庭用容器・包装のリサイクルを管理する非営利団体のシテオ（CITEO）によると、フランスの2022年の家庭用プラスチック包装のリサイクル率は24.5％となっている。欧州委員会は2023年6月8日、フランスがプラスチック包装廃棄物に関し、目標を達成できない恐れがあると指摘している</t>
    <phoneticPr fontId="85"/>
  </si>
  <si>
    <r>
      <t xml:space="preserve">「モスバーガー」２度目の中国撤退…「ハンバーガーを日本企業が中国で手がける難しさ」で定着できず </t>
    </r>
    <r>
      <rPr>
        <b/>
        <sz val="16"/>
        <rFont val="メイリオ"/>
        <family val="3"/>
        <charset val="128"/>
      </rPr>
      <t xml:space="preserve"> ライブドアニュース</t>
    </r>
    <phoneticPr fontId="85"/>
  </si>
  <si>
    <t>EU指令に基づき、ペットボトルとキャップの一体化を義務付け(フランス) ｜ ビジネス短信 ―- ジェトロ</t>
    <phoneticPr fontId="85"/>
  </si>
  <si>
    <t>https://www.jetro.go.jp/biznews/2024/06/c9f2f41f802e6217.html</t>
    <phoneticPr fontId="85"/>
  </si>
  <si>
    <t>タイ保健省食品・医薬品局（FDA）は6月11日、食品中に残留する農薬などの基準値について、改正増補する保健省告示449号「残留有害物質を含有する食品（第4版）PDFファイル(外部サイトへ、新しいウィンドウで開きます)」（日本語仮訳は添付資料参照）を官報に掲載し、翌12日に施行した。また、FDAのウェブサイト外部サイトへ、新しいウィンドウで開きますには新告示（第4版）の概要PDFファイル(外部サイトへ、新しいウィンドウで開きます)と変更点に関する説明資料PDFファイル(外部サイトへ、新しいウィンドウで開きます)を掲載した。
　食品中の残留農薬などの基準値は、これまでに保健省告示387号「残留有害物質を含有する食品外部サイトへ、新しいウィンドウで開きます」（英訳版PDFファイル(外部サイトへ、新しいウィンドウで開きます)、日本語仮訳版PDFファイル(1.1MB)）、同393号「残留有害物質を含有する食品（第2版）外部サイトへ、新しいウィンドウで開きます」（英訳版PDFファイル(外部サイトへ、新しいウィンドウで開きます)）、同419号「残留有害物質を含有する食品（第3版）PDFファイル(外部サイトへ、新しいウィンドウで開きます)」（英訳版PDFファイル(外部サイトへ、新しいウィンドウで開きます)、日本語仮訳版PDFファイル(439KB)）が施行されており、各残留農薬などは食品の種類ごとに基準値が定められていた。
　今回の新告示（第4版）の施行による主な変更点は次のとおり。
これまでに保健省告示の中で外因性最大残留基準値（EMRL値、Extraneous Maximum Residue Limit）が定められていなかった残留農薬などは、コーデックス委員会（Codex Alimentarius Commission, Joint FAO/WHO Food Standards Programme）の規定するEMRL値に従うこと。
これまでに最大残留基準値（MRL値、Maximum Residue Limit）とEMRL値が定められていなかった加工食品中の残留農薬なども、告示の定める基準値に従うこと。
マンゴスチンとパイナップル、マンゴー、リュウガンについて、幾つかの残留農薬などに係るMRL値を設定または改定。</t>
    <phoneticPr fontId="85"/>
  </si>
  <si>
    <t>ロンドン - 英国での大腸菌の発生の結果、1人が死亡しました。この流行により、英国の275人が先月病気になりました。この事件は包装サンドイッチのレタスの葉に関連している、と英国の健康安全保障局はABCニュース、Juat、6月28日に引用した。Shigaトキシンを産生する大腸菌に罹患していた2人の患者が5月に死亡した。しかし、そのような死亡のうち1つだけが感染に関連している可能性が最も高い、と当局は述べた。メイヨークリニックによると、大腸菌は通常、健康な人や動物の腸内に住んでいます。
ほとんどの株は無害であり、比較的短い下痢を引き起こしますが、一部の株は尿路感染症、炎、腸感染症、嘔吐など、さまざまな状態を引き起こす可能性があり、最悪の場合、生命を脅かす血中毒を引き起こします。
食品基準庁は、テストに基づいて、レタスがその供給源である可能性が最も高いと述べた。
「今月初め、一部のトーストパンメーカーが、食品チェーンと疫学的リンクの後、さまざまなトースト、ロールパン、ロールパン、ロールパンを撤回して撤回することで予防措置を講じたことを確認しました。アウトブレイクの原因として、トーストパン製品に使用されるレタスの種類にさまざまな種類の食品を絞り込むことができます」と、FSAの事件責任者であるダレン・ホイットビーは述べています。</t>
    <phoneticPr fontId="85"/>
  </si>
  <si>
    <t>https://www.asahi.com/and/pressrelease/424854611/</t>
    <phoneticPr fontId="85"/>
  </si>
  <si>
    <t>日本人創業スタートアップとしてベトナムで事業者向け食材Eコマース事業を展開するKAMEREOは、ベトナムにおける飲食店向け食材卸スタートアップとして最大規模まで成長しております。この度、2023年度にベトナムに上陸したミシュランガイドの2024年度版が2024年6月27日に発表されました。KAMEREOの顧客からは1つ星2店舗を含む24店舗が選出されました。　ベトナムで事業者向け食材Eコマース事業を展開するKAMEREOでは、現在3,000店舗を超える飲食店様にサービスをご利用頂いております。取り扱い商材も常に拡充しており、より顧客のニーズにワンストップで対応できる体制を整えています。日本では既に食材卸や野菜のサプライチェーンについては大手卸会社や農協のようなメガプレイヤーが存在していますが、ベトナムではどちらも存在せず、多くの個人商店のみで市場が成り立っています。15兆円超の巨大市場が年率5%以上で伸びていき、明確な大手企業や勝ち組企業がいない中、やるべき事を１つずつ積み上げていき、ベトナムにおける最大の食品流通企業になることを目指します。この度、ベトナム版ミシュラン・ガイドに弊社お客様が多数選出された事を嬉しく思います。
ミシュラン1つ星を以下の2店舗が獲得致しました。</t>
    <phoneticPr fontId="85"/>
  </si>
  <si>
    <t>https://www.wowkorea.jp/news/read/441099.html</t>
    <phoneticPr fontId="85"/>
  </si>
  <si>
    <t>日本のアイスクリームの市場規模が4年連続で過去最高を更新し、6000億円を突破した。夏でなくとも１年中もなかや大福などのアイスクリームがデザートとして人気を着実に集めている上、物価高の影響によりアイスクリームの価格も上昇しているためだ。韓国への日本のアイスクリームの輸入額も徐々に増えている。日本アイスクリーム協会の「アイスクリーム類および氷菓販売実績」によると、2023年のアイスクリーム市場は6,082億円と1年前より9.9%成長した。2017年に5000億円を突破してから、わずか6年で1000億円も増加した。販売量は昨年より少し減ったが、もなかや大福などの製品が大きく増え、市場の成長を牽引した。氷菓製品の販売量は減少し、1年前より0.8%減少した。反面、業務用製品とスティック型製品が新型コロナウィルス感染拡大期以降に着実に増加し、昨年の下半期にはもなかや大福アイスクリームなどその他の製品が前の年に比べ1.5倍以上増加した。さらに販売単価も物価上昇を受けて前年より65円上昇し、過去最高値を記録した。昨年の下半期には2次価格調整を行い、購入単価が723円まで上昇した。消費動向をみると、日本の総務省の家計調査（2人以上世帯）によると、2023年度の1世帯当たりのアイスクリーム消費金額は1万1707円で、4年連続で1万円を突破した。昨年の日本から海外に輸出するアイスクリーム・氷果類の貿易金額も過去最高を記録した。日本の財務省の貿易統計で、アイスクリーム・氷果類の2023年の輸出額は79億6600万円、物量では1万138トンと10年間で3倍に増え、初めて1万トンを超えた。このような活気に支えられ、新たに海外市場の開拓を狙うアイスクリーム製造会社も現れている。あずきアイスクリームを生産する井村屋グループは、マレーシア工場でハラール認証を取得するなど現地化を進めており、現地で人気のある熱帯地域の果物を使用した製品を新たに発売するなど、市場攻略を進めている。
アイスクリームの 輸入額も同時に増えている。昨年の日本のアイスクリーム輸入額は35億2000万円で、新型コロナウィルスによって輸入額が減少した2019年度以降、引き続き成長している。韓国産アイスクリームの輸入量は約435トンで、全体の6.3%で第4位を占めている。韓国農水産食品流通公社（aT）の関係者は「日本のアイスクリーム市場の活気は市場規模の成長にも表れている。韓国製アイスクリームの市場拡大も期待できる」と述べ、「韓国産デザートに対する需要も増加している」と述べた。</t>
    <phoneticPr fontId="85"/>
  </si>
  <si>
    <t>タイ</t>
    <phoneticPr fontId="85"/>
  </si>
  <si>
    <t>米国</t>
    <rPh sb="0" eb="2">
      <t>ベイコク</t>
    </rPh>
    <phoneticPr fontId="85"/>
  </si>
  <si>
    <t>台湾</t>
    <rPh sb="0" eb="2">
      <t>タイワン</t>
    </rPh>
    <phoneticPr fontId="85"/>
  </si>
  <si>
    <t>イタリア</t>
    <phoneticPr fontId="85"/>
  </si>
  <si>
    <t>中国</t>
    <rPh sb="0" eb="2">
      <t>チュウゴク</t>
    </rPh>
    <phoneticPr fontId="85"/>
  </si>
  <si>
    <t>フランス</t>
    <phoneticPr fontId="85"/>
  </si>
  <si>
    <t>英国</t>
    <rPh sb="0" eb="2">
      <t>エイコク</t>
    </rPh>
    <phoneticPr fontId="85"/>
  </si>
  <si>
    <t>ベトナム</t>
    <phoneticPr fontId="85"/>
  </si>
  <si>
    <t>内田洋行ITソリューションズ、機能性表示食品の表示制度に関するオンラインセミナーを開催</t>
    <phoneticPr fontId="15"/>
  </si>
  <si>
    <t>株式会社内田洋行ITソリューションズ（本社：東京都江東区、代表取締役社長：新家　俊英、以下 ITS）は、食品産業に携わる方に向けた「機能性表示食品 表示制度の改正」についてのオンラインセミナーを開催することをお知らせします。
　制度改正の柱は、「健康被害の情報提供の義務化」「サプリメント形状加工食品のGMP要件化」「新規の機能性関与成分の特例」「表示方法の見直し」など多項目にわたります。
本セミナーでは、機能性表示食品の改正を中心に、健康食品の規制全体について紹介します。食品表示の最新情報を知りたい、食品表示を的確に管理する方法を知りたい方に最適なセミナーです。
セミナーお申込みはこちら リンク
セミナー概要
「紅麹事件と機能性表示食品表示制度の改正」は、いつでもどこでも参加可能なオンライン形式です。2024年3月に発覚した紅麹サプリメントの健康被害は大きな話題となりました。
現在も原因物質の特定や全容解明に向けて調査が進められており、消費者庁で開催された機能性表示食品を巡る検討会の報告書が5月末に公表されています。
本セミナーでは、今後の制度改正の最新情報、健康食品の規制について解説します。食品表示や栄養成分など、食品情報の管理にお悩みの方に向けたソリューションも事例を交えてご紹介いたします。こんな人におすすめ
- 食品製造業の品質管理の責任者様、ご担当者様　
・食品表示の最新情報を知りたい　
・食品表示を的確に管理する方法を知りたい　
開催概要
開催期間：2024年7月18日（木） 9:00　～　18:00
申込締切：2024年7月17日（水）18:00
開催期間中はいつでもご視聴いただけます。　　参加費：無料</t>
    <phoneticPr fontId="15"/>
  </si>
  <si>
    <t>個別品目ごとの表示ルール見直しの検討が始まりました</t>
    <phoneticPr fontId="15"/>
  </si>
  <si>
    <t>2024年5月29日に、「第1回 個別品目ごとの表示ルール見直し分科会」（以下分科会）、6月18日に第2回分科会が開催されました。
　今回は公表される資料をもとに現在検討されている「個別品目ごとの表示ルール見直し」について整理してみたいと思います。
検討の背景
　令和５年度食品表示懇談会での議論に引き続き、国際基準との整合性も踏まえながら合理的で分かりやすい食品表示制度の在り方が検討されています。
令和６年度食品表示懇談会にて取り上げられる「個別品目ごとの表示ルール」については、1999年に横断的な表示基準が策定されてから本格的な見直しは行われていません。個別品目に定められる表示基準には役割が終了しているものもあると思われることから、品目ごとに関係する業界団体からヒアリングを実施し、ルールの要否及び改正の必要性について検討する方針です。
検討事項
　表示事項ごとに必要性、合理性を確認する予定です。具体的な検討内容を一部以下にまとめます。（詳細については分科会資料３をご参照ください。）
別表第３ 食品の定義	
現在の状況、時代に沿ったものなのか　　定義が新商品等の開発の阻害になっていないか等
別表第４ 個別の表示ルール
（名称、原材料名、添加物、内容量）	規定される名称が実態にあっているのか　原材料名の個別の表示ルールと横断的な基準の違い　栄養強化目的で使用した添加物の表示　表示単位等
別表第５ 名称の規制　　　　前述「食品の定義」とセットで検討
別表第19 追加的な表示事項　時代の変化による必要性の再確認等
別表第20 表示の様式	　　表示箇所、書式等　　　　前述「追加的な表示事項」とセットで検討
別表第22 表示禁止事項	　　個別の表示禁止事項が削除されると、商品ごとに横断的な表示禁止事項や景品表示法をもとに表示の適否を判断することとなるため、その合理性等</t>
    <phoneticPr fontId="15"/>
  </si>
  <si>
    <t>機能性表示食品「食品表示基準」改正へ 新規関与成分、「慎重に確認」</t>
    <phoneticPr fontId="15"/>
  </si>
  <si>
    <t>消費者庁の「機能性表示食品を巡る検討会」は5 月27日に報告書を公表（前号1面参照）、「紅麹関連製品への対応に関する関係閣僚会合」は同月31日に機能性表示食品制度等に関する今後の対応を取りまとめた。6月以降、「食品表示基準」などの改正に向けた作業が進められる。　6月6日に行われた消費者委員会の食品
表示部会では、消費者庁が機能性表示食品に関する「食品表示基準」一部改正の方向性を説明。</t>
    <phoneticPr fontId="15"/>
  </si>
  <si>
    <t>韓国 雑談ねた 台湾、韓国産唐辛子粉の輸入停止…基準値超える残留農薬を検出</t>
    <phoneticPr fontId="85"/>
  </si>
  <si>
    <t xml:space="preserve">台湾が「基準値を超える残留農薬の検出」を理由に「韓国メーカー3社の唐辛子粉の輸入を停止する」と2日、発表した。
　台湾中央通訊社（CNA）によると、これは、台湾衛生福利部（省に相当）に所属する食品薬物管理署が「2023年12月24日から先月24日までに輸入された韓国産唐辛子粉の船積荷物59個のうち、13個が基準に合っていない」として発表したものだという。
　輸入停止期間は1カ月間以上だ。
　食品薬物管理署の林金富副署長は「韓国側に、違反に対する釈明と先月30日を期限とする是正措置を複数回要求したが、今日まで回答がなかった」と述べた。
　台湾では、昨年から今年初めまで中国から輸入した唐辛子粉に赤色の合成着色料で発がん性物質の「スーダンレッド（スダンレッド、蘇丹紅）」が含まれていることが分かったため、すべての唐辛子粉の輸入品に対して厳格な検査基準を適用している。
　台湾当局は来年3月5日まで、すべての輸入唐辛子粉に対してスーダンレッドおよび残留農薬検査を行う予定だ。
https://www.chosunonline.com/site/data/html_dir/2024/07/03/2024070380008.html
　韓国の食品から、この手の違反は、よくあることだ。違反に対する釈明と是正措置を複数回要求したが、回答がなかったというのも韓国らしい。
　回答しない時点で、違反しているのは知っていたのだろう。そのうえで、規制されるまでは、輸出しようという考えなんだろう。
　台湾が、輸入禁止をすれば、それに対抗して、台湾製品の不買運動だろうか？
</t>
    <phoneticPr fontId="85"/>
  </si>
  <si>
    <t>https://note.com/bbch/n/ne60b4ddeb1b2#6f27a3cf-f421-4a0d-96b4-ee58a31b8974</t>
    <phoneticPr fontId="85"/>
  </si>
  <si>
    <t>食の安全に不安を感じている人は5割強　最も不安を感じているのは添加物</t>
    <phoneticPr fontId="85"/>
  </si>
  <si>
    <t xml:space="preserve">食はおいしさだけでなく、安全性も大いに気になる。情報が多いだけに、あれこれ迷ったり不安になったりもする。「食の安全に関する調査」（マイボイスコム・東京）によると、添加物や異物、毒物混入など、食の安全に不安を感じている人は半数を超えた。6月1～7日にインターネット調査、9367人の回答結果。食の安全に不安を感じている人は52.4%。2015年調査以降減少傾向だったが、今回は2021年調査と比べて微増した。不安を感じているものは、「添加物」が64.2%、「輸入食品の安全性」、「残留農薬」が5割前後だ。「異物・毒物の混入」は31.4％で2021年調査より8%ほど増加している。
　ここ2～3年の食の安全性に関する意識・行動は「賞味期限・消費期限を気にする」が5割強、「原産地を気にする」が4割、「国内産の食品を買うようにしている」が約35%。
　不安を感じている食品・飲料を聞いたところ、「肉の加工品」が57.5%、「魚介類」「精肉類」が45～46%、「水産加工品」「野菜」が各4割弱だった。
　食品購入時に、品質表示や説明書で注意して見ること（複数回答）は、「期限表示」が73.1%とトップ。次いで「原産国、生産地」が60.9％、「原材料」「製造年月日」が各40%台、「値段」「食品添加物の有無」が各30%台という結果だった。
</t>
    <phoneticPr fontId="85"/>
  </si>
  <si>
    <t>https://www.kyodo.co.jp/life/2024-07-04_3868640/</t>
    <phoneticPr fontId="85"/>
  </si>
  <si>
    <t>誤って賞味期限切れのマヨネーズを提供 小学1年の児童26人が食べる 兵庫・西宮市</t>
    <phoneticPr fontId="85"/>
  </si>
  <si>
    <t>西宮市教育委員会によりますと、市立小学校で7月1日に出された給食で、賞味期限が7日切れた個包装のマヨネーズを、1年生26人と教職員18人が食べました。
　給食が提供される3日前に、学校に保管しているマヨネーズが40袋不足していることがわかり、当日に納入業者が不足分を補充しましたが、誤って賞味期限切れのものを納入したということです。納入業者が賞味期限の確認をしていなかったということです。また、受け取った学校の調理員も、検収簿に「賞味期限6月24日」と記入したものの、期限が過ぎていたことに気付きませんでした。　翌日に栄養教諭が検収簿を確認し発覚。
　今のところ、賞味期限切れのマヨネーズを食べた児童や教職員に健康被害はないということです。
　教育委員会は再発防止策として、在庫管理を納入業者に徹底させ、賞味期限を複数人で確認するなどとしています。</t>
    <phoneticPr fontId="85"/>
  </si>
  <si>
    <t>https://www.msn.com/ja-jp/health/other/%E8%AA%A4%E3%81%A3%E3%81%A6%E8%B3%9E%E5%91%B3%E6%9C%9F%E9%99%90%E5%88%87%E3%82%8C%E3%81%AE%E3%83%9E%E3%83%A8%E3%83%8D%E3%83%BC%E3%82%BA%E3%82%92%E6%8F%90%E4%BE%9B-%E5%B0%8F%E5%AD%A61%E5%B9%B4%E3%81%AE%E5%85%90%E7%AB%A526%E4%BA%BA%E3%81%8C%E9%A3%9F%E3%81%B9%E3%82%8B-%E5%85%B5%E5%BA%AB-%E8%A5%BF%E5%AE%AE%E5%B8%82/ar-BB1piX8B</t>
    <phoneticPr fontId="85"/>
  </si>
  <si>
    <t xml:space="preserve">	「残留農薬分析知っておきたい問答あれこれ 改訂 4 版 2018」出版のご案内 </t>
    <phoneticPr fontId="85"/>
  </si>
  <si>
    <t xml:space="preserve">日本農薬学会では，精度の高い残留農薬分析を実施する上で特に配慮すべき事項を「Q&amp;A」形式に取りまとめた「残留農薬分析知っておきたい問答あれこれ」を出版しています。2003
年に初版を発行以来，好評を博して改訂を重ねてまいりましたが，この度，改訂 4 版を上梓する運びとなりましたのでお知らせします。改訂 4 版では，前 3 版出版以降の農薬登録
制度の動向を反映させ，最新の科学的知見を盛り込むよう全文の見直しを行ったうえで，初学者の方にも，より読みやすくなるよう心がけて内容を再整理しました。また，携行性
を高めるために軽量化を図りました。前版と同様に残留農薬分析の基本やノウハウを得るための参考書として，さらに，食の安全に関心をお持ちの幅広い方々に対しても，農薬の
規制についての理解の一助となるようお役立て頂けると幸いです。なお，定価は 3,000 円です（送料別）
【購入申込み方法】メールまたは FAX にてお申込みをお願いします。
日本農薬学会事務局
〒114–0015 東京都北区中里 2-28-10 日本植物防疫協会内
MAIL： nouyaku@mocha.ocn.ne.jp
FAX： 03–5980–0282
件名に「問答あれこれ購入」とご記入のうえ，氏名・所属・メールアドレス・電話番号（FAX申込みの場合は FAX 番号）・送付先住所・購入冊数等のご連絡をお願いします。注文書
（Excel）はこちらからダウンロードできます。折り返し，請求書を同封し発送いたします。到着確認後，お振込みもしくは会員専用ページよりクレジットカードにてお支払いをお願いいたします
</t>
    <phoneticPr fontId="85"/>
  </si>
  <si>
    <t>https://pssj2.jp/overview/z2018.pdf</t>
    <phoneticPr fontId="85"/>
  </si>
  <si>
    <t>　</t>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</si>
</sst>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_);[Red]\(0\)"/>
  </numFmts>
  <fonts count="17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sz val="12"/>
      <color rgb="FF333333"/>
      <name val="メイリオ"/>
      <family val="3"/>
      <charset val="128"/>
    </font>
    <font>
      <b/>
      <sz val="11"/>
      <color rgb="FF222324"/>
      <name val="ＭＳ Ｐゴシック"/>
      <family val="2"/>
      <charset val="128"/>
    </font>
    <font>
      <b/>
      <sz val="14"/>
      <color indexed="8"/>
      <name val="ＭＳ Ｐゴシック"/>
      <family val="3"/>
      <charset val="128"/>
    </font>
    <font>
      <sz val="20"/>
      <color indexed="9"/>
      <name val="ＭＳ Ｐゴシック"/>
      <family val="3"/>
      <charset val="128"/>
    </font>
    <font>
      <sz val="14"/>
      <color indexed="63"/>
      <name val="Arial"/>
      <family val="2"/>
    </font>
    <font>
      <b/>
      <sz val="11"/>
      <color rgb="FF0070C0"/>
      <name val="ＭＳ Ｐゴシック"/>
      <family val="3"/>
      <charset val="128"/>
    </font>
    <font>
      <sz val="13"/>
      <name val="ＭＳ Ｐゴシック"/>
      <family val="3"/>
      <charset val="128"/>
    </font>
    <font>
      <b/>
      <sz val="14"/>
      <color indexed="12"/>
      <name val="ＭＳ Ｐゴシック"/>
      <family val="3"/>
      <charset val="128"/>
    </font>
    <font>
      <sz val="22"/>
      <name val="ＭＳ Ｐゴシック"/>
      <family val="3"/>
      <charset val="128"/>
    </font>
    <font>
      <b/>
      <sz val="10"/>
      <color indexed="62"/>
      <name val="ＭＳ Ｐゴシック"/>
      <family val="3"/>
      <charset val="128"/>
    </font>
    <font>
      <sz val="10"/>
      <color indexed="62"/>
      <name val="ＭＳ Ｐゴシック"/>
      <family val="3"/>
      <charset val="128"/>
    </font>
    <font>
      <b/>
      <u/>
      <sz val="11"/>
      <name val="ＭＳ Ｐゴシック"/>
      <family val="3"/>
      <charset val="128"/>
    </font>
    <font>
      <b/>
      <sz val="18"/>
      <name val="Microsoft YaHei"/>
      <family val="3"/>
      <charset val="134"/>
    </font>
    <font>
      <sz val="8.8000000000000007"/>
      <color indexed="23"/>
      <name val="ＭＳ Ｐゴシック"/>
      <family val="3"/>
      <charset val="128"/>
    </font>
    <font>
      <sz val="10"/>
      <name val="Arial"/>
      <family val="2"/>
    </font>
    <font>
      <sz val="8"/>
      <color theme="1"/>
      <name val="ＭＳ Ｐゴシック"/>
      <family val="3"/>
      <charset val="128"/>
      <scheme val="minor"/>
    </font>
    <font>
      <sz val="11"/>
      <color rgb="FFFFC000"/>
      <name val="ＭＳ Ｐゴシック"/>
      <family val="3"/>
      <charset val="128"/>
      <scheme val="minor"/>
    </font>
    <font>
      <sz val="11"/>
      <color rgb="FF6EF729"/>
      <name val="ＭＳ Ｐゴシック"/>
      <family val="3"/>
      <charset val="128"/>
      <scheme val="minor"/>
    </font>
    <font>
      <sz val="11"/>
      <color theme="5" tint="0.39997558519241921"/>
      <name val="ＭＳ Ｐゴシック"/>
      <family val="3"/>
      <charset val="128"/>
      <scheme val="minor"/>
    </font>
    <font>
      <sz val="11"/>
      <color theme="0" tint="-0.14999847407452621"/>
      <name val="ＭＳ Ｐゴシック"/>
      <family val="3"/>
      <charset val="128"/>
      <scheme val="minor"/>
    </font>
    <font>
      <sz val="11"/>
      <color theme="7" tint="0.39997558519241921"/>
      <name val="ＭＳ Ｐゴシック"/>
      <family val="3"/>
      <charset val="128"/>
      <scheme val="minor"/>
    </font>
    <font>
      <sz val="11"/>
      <color indexed="4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
      <color rgb="FF666666"/>
      <name val="Arial"/>
      <family val="2"/>
    </font>
    <font>
      <sz val="12"/>
      <color indexed="9"/>
      <name val="ＭＳ Ｐゴシック"/>
      <family val="3"/>
      <charset val="128"/>
    </font>
    <font>
      <b/>
      <u/>
      <sz val="12"/>
      <name val="ＭＳ Ｐゴシック"/>
      <family val="3"/>
      <charset val="128"/>
    </font>
    <font>
      <b/>
      <sz val="12"/>
      <color indexed="10"/>
      <name val="ＭＳ Ｐゴシック"/>
      <family val="3"/>
      <charset val="128"/>
    </font>
    <font>
      <sz val="14"/>
      <color indexed="63"/>
      <name val="ＭＳ Ｐゴシック"/>
      <family val="3"/>
      <charset val="128"/>
    </font>
    <font>
      <b/>
      <sz val="16"/>
      <name val="Microsoft YaHei"/>
      <family val="3"/>
      <charset val="134"/>
    </font>
    <font>
      <b/>
      <sz val="16"/>
      <color indexed="9"/>
      <name val="ＭＳ Ｐゴシック"/>
      <family val="3"/>
      <charset val="128"/>
    </font>
    <font>
      <b/>
      <sz val="10"/>
      <name val="ＭＳ Ｐゴシック"/>
      <family val="3"/>
      <charset val="128"/>
    </font>
    <font>
      <b/>
      <sz val="14"/>
      <color indexed="18"/>
      <name val="游ゴシック"/>
      <family val="3"/>
      <charset val="128"/>
    </font>
    <font>
      <b/>
      <sz val="12"/>
      <name val="游ゴシック"/>
      <family val="3"/>
      <charset val="128"/>
    </font>
    <font>
      <sz val="16"/>
      <color indexed="9"/>
      <name val="ＭＳ Ｐゴシック"/>
      <family val="3"/>
      <charset val="128"/>
    </font>
    <font>
      <b/>
      <sz val="14"/>
      <color rgb="FFFFFF00"/>
      <name val="ＭＳ Ｐゴシック"/>
      <family val="3"/>
      <charset val="128"/>
    </font>
    <font>
      <b/>
      <u/>
      <sz val="12"/>
      <color indexed="13"/>
      <name val="ＭＳ Ｐゴシック"/>
      <family val="3"/>
      <charset val="128"/>
    </font>
    <font>
      <b/>
      <sz val="12"/>
      <color indexed="13"/>
      <name val="ＭＳ Ｐゴシック"/>
      <family val="3"/>
      <charset val="128"/>
    </font>
    <font>
      <b/>
      <u/>
      <sz val="12"/>
      <color indexed="51"/>
      <name val="ＭＳ Ｐゴシック"/>
      <family val="3"/>
      <charset val="128"/>
    </font>
    <font>
      <b/>
      <sz val="18"/>
      <name val="メイリオ"/>
      <family val="3"/>
      <charset val="128"/>
    </font>
    <font>
      <b/>
      <sz val="16"/>
      <name val="メイリオ"/>
      <family val="3"/>
      <charset val="128"/>
    </font>
    <font>
      <b/>
      <sz val="17"/>
      <name val="メイリオ"/>
      <family val="3"/>
      <charset val="128"/>
    </font>
  </fonts>
  <fills count="4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indexed="1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9900"/>
        <bgColor indexed="64"/>
      </patternFill>
    </fill>
    <fill>
      <patternFill patternType="solid">
        <fgColor theme="5" tint="0.39997558519241921"/>
        <bgColor indexed="64"/>
      </patternFill>
    </fill>
    <fill>
      <patternFill patternType="solid">
        <fgColor rgb="FFC00000"/>
        <bgColor indexed="64"/>
      </patternFill>
    </fill>
    <fill>
      <patternFill patternType="solid">
        <fgColor rgb="FF6DDDF7"/>
        <bgColor indexed="64"/>
      </patternFill>
    </fill>
    <fill>
      <patternFill patternType="solid">
        <fgColor indexed="48"/>
        <bgColor indexed="64"/>
      </patternFill>
    </fill>
    <fill>
      <patternFill patternType="solid">
        <fgColor indexed="23"/>
        <bgColor indexed="64"/>
      </patternFill>
    </fill>
  </fills>
  <borders count="242">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medium">
        <color indexed="12"/>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auto="1"/>
      </left>
      <right style="medium">
        <color indexed="12"/>
      </right>
      <top style="thin">
        <color indexed="12"/>
      </top>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right/>
      <top style="thin">
        <color indexed="64"/>
      </top>
      <bottom/>
      <diagonal/>
    </border>
    <border>
      <left/>
      <right/>
      <top/>
      <bottom style="thin">
        <color indexed="64"/>
      </bottom>
      <diagonal/>
    </border>
    <border>
      <left/>
      <right style="medium">
        <color indexed="12"/>
      </right>
      <top style="thin">
        <color indexed="12"/>
      </top>
      <bottom style="thick">
        <color indexed="12"/>
      </bottom>
      <diagonal/>
    </border>
    <border>
      <left style="medium">
        <color indexed="12"/>
      </left>
      <right/>
      <top/>
      <bottom style="thick">
        <color indexed="1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double">
        <color auto="1"/>
      </top>
      <bottom/>
      <diagonal/>
    </border>
    <border>
      <left style="thin">
        <color auto="1"/>
      </left>
      <right/>
      <top style="thin">
        <color auto="1"/>
      </top>
      <bottom style="medium">
        <color auto="1"/>
      </bottom>
      <diagonal/>
    </border>
    <border>
      <left/>
      <right style="medium">
        <color theme="3"/>
      </right>
      <top style="thin">
        <color theme="3"/>
      </top>
      <bottom/>
      <diagonal/>
    </border>
    <border>
      <left/>
      <right/>
      <top style="medium">
        <color indexed="23"/>
      </top>
      <bottom style="medium">
        <color indexed="23"/>
      </bottom>
      <diagonal/>
    </border>
    <border>
      <left style="medium">
        <color indexed="48"/>
      </left>
      <right/>
      <top style="medium">
        <color indexed="48"/>
      </top>
      <bottom style="medium">
        <color indexed="48"/>
      </bottom>
      <diagonal/>
    </border>
    <border>
      <left/>
      <right/>
      <top style="medium">
        <color indexed="48"/>
      </top>
      <bottom style="medium">
        <color indexed="48"/>
      </bottom>
      <diagonal/>
    </border>
    <border>
      <left/>
      <right style="medium">
        <color indexed="48"/>
      </right>
      <top style="medium">
        <color indexed="48"/>
      </top>
      <bottom style="medium">
        <color indexed="48"/>
      </bottom>
      <diagonal/>
    </border>
    <border>
      <left/>
      <right style="medium">
        <color theme="3"/>
      </right>
      <top style="thin">
        <color indexed="12"/>
      </top>
      <bottom style="medium">
        <color indexed="1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8" fillId="0" borderId="0"/>
    <xf numFmtId="0" fontId="109" fillId="0" borderId="0" applyNumberFormat="0" applyFill="0" applyBorder="0" applyAlignment="0" applyProtection="0"/>
    <xf numFmtId="0" fontId="108" fillId="0" borderId="0"/>
    <xf numFmtId="0" fontId="1" fillId="0" borderId="0">
      <alignment vertical="center"/>
    </xf>
  </cellStyleXfs>
  <cellXfs count="795">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8" borderId="39" xfId="17" applyFont="1" applyFill="1" applyBorder="1" applyAlignment="1">
      <alignment horizontal="left" vertical="center"/>
    </xf>
    <xf numFmtId="0" fontId="33" fillId="8" borderId="40" xfId="17" applyFont="1" applyFill="1" applyBorder="1" applyAlignment="1">
      <alignment horizontal="center" vertical="center"/>
    </xf>
    <xf numFmtId="0" fontId="33" fillId="8" borderId="40" xfId="2" applyFont="1" applyFill="1" applyBorder="1" applyAlignment="1">
      <alignment horizontal="center" vertical="center"/>
    </xf>
    <xf numFmtId="0" fontId="34" fillId="8" borderId="40" xfId="2" applyFont="1" applyFill="1" applyBorder="1" applyAlignment="1">
      <alignment horizontal="center" vertical="center"/>
    </xf>
    <xf numFmtId="0" fontId="34" fillId="8"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8" borderId="42" xfId="2" applyFont="1" applyFill="1" applyBorder="1" applyAlignment="1">
      <alignment horizontal="center" vertical="center"/>
    </xf>
    <xf numFmtId="0" fontId="34" fillId="8" borderId="43" xfId="2" applyFont="1" applyFill="1" applyBorder="1" applyAlignment="1">
      <alignment horizontal="center" vertical="center"/>
    </xf>
    <xf numFmtId="0" fontId="1" fillId="9"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9" borderId="43" xfId="17" applyFill="1" applyBorder="1" applyAlignment="1">
      <alignment horizontal="center" vertical="center"/>
    </xf>
    <xf numFmtId="0" fontId="8" fillId="9" borderId="0" xfId="1" applyFill="1" applyBorder="1" applyAlignment="1" applyProtection="1">
      <alignment vertical="center" wrapText="1"/>
    </xf>
    <xf numFmtId="0" fontId="6" fillId="9"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0"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1" borderId="54" xfId="17" applyNumberFormat="1" applyFont="1" applyFill="1" applyBorder="1" applyAlignment="1">
      <alignment horizontal="center" vertical="center" wrapText="1"/>
    </xf>
    <xf numFmtId="0" fontId="59" fillId="11" borderId="54" xfId="17" applyFont="1" applyFill="1" applyBorder="1" applyAlignment="1">
      <alignment horizontal="left" vertical="center" wrapText="1"/>
    </xf>
    <xf numFmtId="0" fontId="63" fillId="12" borderId="55" xfId="17" applyFont="1" applyFill="1" applyBorder="1" applyAlignment="1">
      <alignment horizontal="center" vertical="center" wrapText="1"/>
    </xf>
    <xf numFmtId="176" fontId="61" fillId="12" borderId="55" xfId="17" applyNumberFormat="1" applyFont="1" applyFill="1" applyBorder="1" applyAlignment="1">
      <alignment horizontal="center" vertical="center" wrapText="1"/>
    </xf>
    <xf numFmtId="181" fontId="63" fillId="9" borderId="55" xfId="0" applyNumberFormat="1" applyFont="1" applyFill="1" applyBorder="1" applyAlignment="1">
      <alignment horizontal="center" vertical="center"/>
    </xf>
    <xf numFmtId="0" fontId="63" fillId="12" borderId="56" xfId="17" applyFont="1" applyFill="1" applyBorder="1" applyAlignment="1">
      <alignment horizontal="center" vertical="center" wrapText="1"/>
    </xf>
    <xf numFmtId="182" fontId="65" fillId="12"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3"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4"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8" borderId="0" xfId="2" applyFill="1">
      <alignment vertical="center"/>
    </xf>
    <xf numFmtId="0" fontId="0" fillId="18"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3" borderId="61" xfId="2" applyFont="1" applyFill="1" applyBorder="1" applyAlignment="1">
      <alignment vertical="top" wrapText="1"/>
    </xf>
    <xf numFmtId="0" fontId="7" fillId="24"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19"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0"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0" borderId="2" xfId="2" applyFont="1" applyFill="1" applyBorder="1" applyAlignment="1">
      <alignment horizontal="center" vertical="center" wrapText="1"/>
    </xf>
    <xf numFmtId="0" fontId="23" fillId="18" borderId="7" xfId="2" applyFont="1" applyFill="1" applyBorder="1" applyAlignment="1">
      <alignment horizontal="center" vertical="center" wrapText="1"/>
    </xf>
    <xf numFmtId="0" fontId="8" fillId="0" borderId="0" xfId="1" applyAlignment="1" applyProtection="1">
      <alignment vertical="center" wrapText="1"/>
    </xf>
    <xf numFmtId="0" fontId="22" fillId="26"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8" borderId="127" xfId="17" applyFont="1" applyFill="1" applyBorder="1" applyAlignment="1">
      <alignment horizontal="center" vertical="center" wrapText="1"/>
    </xf>
    <xf numFmtId="14" fontId="92" fillId="18" borderId="128" xfId="17" applyNumberFormat="1" applyFont="1" applyFill="1" applyBorder="1" applyAlignment="1">
      <alignment horizontal="center" vertical="center"/>
    </xf>
    <xf numFmtId="0" fontId="6" fillId="0" borderId="0" xfId="2" applyAlignment="1">
      <alignment horizontal="left" vertical="top"/>
    </xf>
    <xf numFmtId="0" fontId="6" fillId="27" borderId="134" xfId="2" applyFill="1" applyBorder="1" applyAlignment="1">
      <alignment horizontal="left" vertical="top"/>
    </xf>
    <xf numFmtId="0" fontId="8" fillId="27"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0" borderId="37" xfId="2" applyFont="1" applyFill="1" applyBorder="1" applyAlignment="1">
      <alignment horizontal="center" vertical="center"/>
    </xf>
    <xf numFmtId="0" fontId="8" fillId="0" borderId="143" xfId="1" applyFill="1" applyBorder="1" applyAlignment="1" applyProtection="1">
      <alignment vertical="center" wrapText="1"/>
    </xf>
    <xf numFmtId="0" fontId="17" fillId="22" borderId="138" xfId="2" applyFont="1" applyFill="1" applyBorder="1" applyAlignment="1">
      <alignment horizontal="center" vertical="center" wrapText="1"/>
    </xf>
    <xf numFmtId="0" fontId="86" fillId="22" borderId="139" xfId="2" applyFont="1" applyFill="1" applyBorder="1" applyAlignment="1">
      <alignment horizontal="center" vertical="center"/>
    </xf>
    <xf numFmtId="0" fontId="86" fillId="22" borderId="140" xfId="2" applyFont="1" applyFill="1" applyBorder="1" applyAlignment="1">
      <alignment horizontal="center" vertical="center"/>
    </xf>
    <xf numFmtId="0" fontId="101" fillId="18" borderId="7" xfId="0" applyFont="1" applyFill="1" applyBorder="1" applyAlignment="1">
      <alignment horizontal="center" vertical="center" wrapText="1"/>
    </xf>
    <xf numFmtId="177" fontId="102" fillId="18"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34" fillId="8"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9" borderId="0" xfId="17" applyFill="1">
      <alignment vertical="center"/>
    </xf>
    <xf numFmtId="0" fontId="1" fillId="9" borderId="0" xfId="17" applyFill="1" applyAlignment="1">
      <alignment horizontal="center" vertical="center"/>
    </xf>
    <xf numFmtId="0" fontId="1" fillId="0" borderId="42" xfId="17" applyBorder="1">
      <alignment vertical="center"/>
    </xf>
    <xf numFmtId="0" fontId="6" fillId="9"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4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0"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8"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8" borderId="7" xfId="2" applyNumberFormat="1" applyFill="1" applyBorder="1" applyAlignment="1">
      <alignment horizontal="center" vertical="center" shrinkToFit="1"/>
    </xf>
    <xf numFmtId="177" fontId="1" fillId="18"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1"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1" fillId="0" borderId="0" xfId="2" applyFont="1">
      <alignment vertical="center"/>
    </xf>
    <xf numFmtId="0" fontId="49" fillId="18" borderId="150" xfId="16" applyFont="1" applyFill="1" applyBorder="1">
      <alignment vertical="center"/>
    </xf>
    <xf numFmtId="0" fontId="49" fillId="18" borderId="151" xfId="16" applyFont="1" applyFill="1" applyBorder="1">
      <alignment vertical="center"/>
    </xf>
    <xf numFmtId="0" fontId="10" fillId="18" borderId="151"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8" borderId="0" xfId="2" applyFont="1" applyFill="1">
      <alignment vertical="center"/>
    </xf>
    <xf numFmtId="0" fontId="23" fillId="18" borderId="36" xfId="2" applyFont="1" applyFill="1" applyBorder="1" applyAlignment="1">
      <alignment horizontal="center" vertical="top" wrapText="1"/>
    </xf>
    <xf numFmtId="0" fontId="22" fillId="18"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29" borderId="98" xfId="2" applyNumberFormat="1" applyFont="1" applyFill="1" applyBorder="1" applyAlignment="1">
      <alignment horizontal="center" vertical="center" wrapText="1"/>
    </xf>
    <xf numFmtId="177" fontId="12" fillId="29" borderId="7" xfId="2" applyNumberFormat="1" applyFont="1" applyFill="1" applyBorder="1" applyAlignment="1">
      <alignment horizontal="center" vertical="center" shrinkToFit="1"/>
    </xf>
    <xf numFmtId="14" fontId="25" fillId="18" borderId="0" xfId="2" applyNumberFormat="1" applyFont="1" applyFill="1" applyAlignment="1">
      <alignment horizontal="left" vertical="center"/>
    </xf>
    <xf numFmtId="0" fontId="25" fillId="18" borderId="0" xfId="19" applyFont="1" applyFill="1">
      <alignment vertical="center"/>
    </xf>
    <xf numFmtId="0" fontId="25" fillId="18" borderId="0" xfId="2" applyFont="1" applyFill="1" applyAlignment="1">
      <alignment horizontal="left" vertical="center"/>
    </xf>
    <xf numFmtId="0" fontId="40" fillId="18"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8" borderId="7" xfId="2" applyNumberFormat="1" applyFont="1" applyFill="1" applyBorder="1" applyAlignment="1">
      <alignment horizontal="center" vertical="center" shrinkToFit="1"/>
    </xf>
    <xf numFmtId="177" fontId="12" fillId="18" borderId="97" xfId="2" applyNumberFormat="1" applyFont="1" applyFill="1" applyBorder="1" applyAlignment="1">
      <alignment horizontal="center" vertical="center" wrapText="1"/>
    </xf>
    <xf numFmtId="0" fontId="12" fillId="0" borderId="152" xfId="2" applyFont="1" applyBorder="1" applyAlignment="1">
      <alignment horizontal="center" vertical="center" wrapText="1"/>
    </xf>
    <xf numFmtId="0" fontId="12" fillId="0" borderId="153" xfId="2" applyFont="1" applyBorder="1" applyAlignment="1">
      <alignment horizontal="center" vertical="center" wrapText="1"/>
    </xf>
    <xf numFmtId="0" fontId="12" fillId="0" borderId="154" xfId="2" applyFont="1" applyBorder="1" applyAlignment="1">
      <alignment horizontal="center" vertical="center" wrapText="1"/>
    </xf>
    <xf numFmtId="0" fontId="12" fillId="0" borderId="152" xfId="2" applyFont="1" applyBorder="1" applyAlignment="1">
      <alignment horizontal="center" vertical="center"/>
    </xf>
    <xf numFmtId="0" fontId="101" fillId="18" borderId="130" xfId="0" applyFont="1" applyFill="1" applyBorder="1" applyAlignment="1">
      <alignment horizontal="center" vertical="center" wrapText="1"/>
    </xf>
    <xf numFmtId="0" fontId="101" fillId="18" borderId="145" xfId="0" applyFont="1" applyFill="1" applyBorder="1" applyAlignment="1">
      <alignment horizontal="center" vertical="center" wrapText="1"/>
    </xf>
    <xf numFmtId="0" fontId="96" fillId="25" borderId="155" xfId="2" applyFont="1" applyFill="1" applyBorder="1" applyAlignment="1">
      <alignment horizontal="center" vertical="center" wrapText="1"/>
    </xf>
    <xf numFmtId="0" fontId="95" fillId="25" borderId="156" xfId="2" applyFont="1" applyFill="1" applyBorder="1" applyAlignment="1">
      <alignment horizontal="center" vertical="center"/>
    </xf>
    <xf numFmtId="0" fontId="95" fillId="25" borderId="157" xfId="2" applyFont="1" applyFill="1" applyBorder="1" applyAlignment="1">
      <alignment horizontal="center" vertical="center"/>
    </xf>
    <xf numFmtId="0" fontId="90" fillId="20" borderId="25" xfId="2" applyFont="1" applyFill="1" applyBorder="1" applyAlignment="1">
      <alignment horizontal="center" vertical="center"/>
    </xf>
    <xf numFmtId="14" fontId="90" fillId="20" borderId="26" xfId="2" applyNumberFormat="1" applyFont="1" applyFill="1" applyBorder="1" applyAlignment="1">
      <alignment horizontal="center" vertical="center"/>
    </xf>
    <xf numFmtId="14" fontId="86" fillId="22" borderId="141"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0" fillId="18" borderId="0" xfId="17" applyFont="1" applyFill="1" applyAlignment="1">
      <alignment horizontal="left" vertical="center"/>
    </xf>
    <xf numFmtId="0" fontId="86" fillId="0" borderId="0" xfId="2" applyFont="1" applyAlignment="1">
      <alignment vertical="top" wrapText="1"/>
    </xf>
    <xf numFmtId="180" fontId="49" fillId="10" borderId="159" xfId="17" applyNumberFormat="1" applyFont="1" applyFill="1" applyBorder="1" applyAlignment="1">
      <alignment horizontal="center" vertical="center"/>
    </xf>
    <xf numFmtId="14" fontId="90" fillId="20" borderId="131" xfId="2" applyNumberFormat="1" applyFont="1" applyFill="1" applyBorder="1" applyAlignment="1">
      <alignment vertical="center" shrinkToFit="1"/>
    </xf>
    <xf numFmtId="14" fontId="28" fillId="20" borderId="160" xfId="2" applyNumberFormat="1" applyFont="1" applyFill="1" applyBorder="1" applyAlignment="1">
      <alignment horizontal="center" vertical="center" shrinkToFit="1"/>
    </xf>
    <xf numFmtId="14" fontId="86" fillId="20" borderId="163" xfId="1" applyNumberFormat="1" applyFont="1" applyFill="1" applyBorder="1" applyAlignment="1" applyProtection="1">
      <alignment vertical="center" wrapText="1"/>
    </xf>
    <xf numFmtId="56" fontId="86" fillId="20" borderId="161"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6" fillId="5" borderId="13" xfId="2" applyFont="1" applyFill="1" applyBorder="1">
      <alignment vertical="center"/>
    </xf>
    <xf numFmtId="0" fontId="115" fillId="0" borderId="129" xfId="0" applyFont="1" applyBorder="1">
      <alignment vertical="center"/>
    </xf>
    <xf numFmtId="0" fontId="114" fillId="30" borderId="0" xfId="0" applyFont="1" applyFill="1" applyAlignment="1">
      <alignment horizontal="center" vertical="center" wrapText="1"/>
    </xf>
    <xf numFmtId="177" fontId="12" fillId="18" borderId="164" xfId="2" applyNumberFormat="1" applyFont="1" applyFill="1" applyBorder="1" applyAlignment="1">
      <alignment horizontal="center" vertical="center" wrapText="1"/>
    </xf>
    <xf numFmtId="0" fontId="9" fillId="18" borderId="0" xfId="2" applyFont="1" applyFill="1" applyAlignment="1">
      <alignment horizontal="center" vertical="center" wrapText="1"/>
    </xf>
    <xf numFmtId="14" fontId="25" fillId="18" borderId="0" xfId="2" applyNumberFormat="1" applyFont="1" applyFill="1" applyAlignment="1">
      <alignment horizontal="center" vertical="center"/>
    </xf>
    <xf numFmtId="0" fontId="25" fillId="18" borderId="0" xfId="19" applyFont="1" applyFill="1" applyAlignment="1">
      <alignment horizontal="center" vertical="center"/>
    </xf>
    <xf numFmtId="0" fontId="25" fillId="18" borderId="0" xfId="19" applyFont="1" applyFill="1" applyAlignment="1">
      <alignment horizontal="center" vertical="center" wrapText="1"/>
    </xf>
    <xf numFmtId="0" fontId="105" fillId="0" borderId="0" xfId="17" applyFont="1" applyAlignment="1">
      <alignment horizontal="left" vertical="center"/>
    </xf>
    <xf numFmtId="177" fontId="1" fillId="18" borderId="165" xfId="2" applyNumberFormat="1" applyFont="1" applyFill="1" applyBorder="1" applyAlignment="1">
      <alignment horizontal="center" vertical="center" wrapText="1"/>
    </xf>
    <xf numFmtId="0" fontId="22" fillId="18"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8" borderId="16" xfId="2" applyFont="1" applyFill="1" applyBorder="1" applyAlignment="1">
      <alignment horizontal="left" vertical="center"/>
    </xf>
    <xf numFmtId="177" fontId="22" fillId="20" borderId="49" xfId="2" applyNumberFormat="1" applyFont="1" applyFill="1" applyBorder="1" applyAlignment="1">
      <alignment horizontal="center" vertical="center" shrinkToFit="1"/>
    </xf>
    <xf numFmtId="0" fontId="117" fillId="18" borderId="167" xfId="2" applyFont="1" applyFill="1" applyBorder="1" applyAlignment="1">
      <alignment horizontal="center" vertical="center"/>
    </xf>
    <xf numFmtId="177" fontId="117" fillId="18" borderId="167" xfId="2" applyNumberFormat="1" applyFont="1" applyFill="1" applyBorder="1" applyAlignment="1">
      <alignment horizontal="center" vertical="center" shrinkToFit="1"/>
    </xf>
    <xf numFmtId="0" fontId="118" fillId="0" borderId="167" xfId="0" applyFont="1" applyBorder="1" applyAlignment="1">
      <alignment horizontal="center" vertical="center" wrapText="1"/>
    </xf>
    <xf numFmtId="177" fontId="12" fillId="18" borderId="167" xfId="2" applyNumberFormat="1" applyFont="1" applyFill="1" applyBorder="1" applyAlignment="1">
      <alignment horizontal="center" vertical="center" wrapText="1"/>
    </xf>
    <xf numFmtId="177" fontId="22" fillId="18" borderId="166" xfId="2" applyNumberFormat="1" applyFont="1" applyFill="1" applyBorder="1" applyAlignment="1">
      <alignment horizontal="center" vertical="center" shrinkToFit="1"/>
    </xf>
    <xf numFmtId="177" fontId="1" fillId="18" borderId="166" xfId="2" applyNumberFormat="1" applyFont="1" applyFill="1" applyBorder="1" applyAlignment="1">
      <alignment horizontal="center" vertical="center" wrapText="1"/>
    </xf>
    <xf numFmtId="0" fontId="22" fillId="18" borderId="166" xfId="2" applyFont="1" applyFill="1" applyBorder="1" applyAlignment="1">
      <alignment horizontal="center" vertical="center" wrapText="1"/>
    </xf>
    <xf numFmtId="0" fontId="23" fillId="22" borderId="6" xfId="2" applyFont="1" applyFill="1" applyBorder="1" applyAlignment="1">
      <alignment horizontal="center" vertical="top" wrapText="1"/>
    </xf>
    <xf numFmtId="177" fontId="1" fillId="22" borderId="36" xfId="2" applyNumberFormat="1" applyFont="1" applyFill="1" applyBorder="1" applyAlignment="1">
      <alignment horizontal="center" vertical="center" wrapText="1"/>
    </xf>
    <xf numFmtId="0" fontId="23" fillId="22" borderId="6" xfId="2" applyFont="1" applyFill="1" applyBorder="1" applyAlignment="1">
      <alignment horizontal="center" vertical="center" wrapText="1"/>
    </xf>
    <xf numFmtId="0" fontId="106" fillId="25" borderId="156" xfId="2" applyFont="1" applyFill="1" applyBorder="1" applyAlignment="1">
      <alignment horizontal="left" vertical="center" shrinkToFit="1"/>
    </xf>
    <xf numFmtId="0" fontId="84" fillId="0" borderId="115" xfId="0" applyFont="1" applyBorder="1" applyAlignment="1">
      <alignment horizontal="center" vertical="center" wrapText="1"/>
    </xf>
    <xf numFmtId="0" fontId="122" fillId="0" borderId="0" xfId="0" applyFont="1">
      <alignment vertical="center"/>
    </xf>
    <xf numFmtId="0" fontId="8" fillId="0" borderId="170" xfId="1" applyFill="1" applyBorder="1" applyAlignment="1" applyProtection="1">
      <alignment vertical="center" wrapText="1"/>
    </xf>
    <xf numFmtId="0" fontId="6" fillId="0" borderId="101" xfId="2" applyBorder="1">
      <alignment vertical="center"/>
    </xf>
    <xf numFmtId="0" fontId="26" fillId="0" borderId="144" xfId="2" applyFont="1" applyBorder="1" applyAlignment="1">
      <alignment vertical="top" wrapText="1"/>
    </xf>
    <xf numFmtId="0" fontId="8" fillId="0" borderId="172"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8" borderId="0" xfId="2" applyFont="1" applyFill="1">
      <alignment vertical="center"/>
    </xf>
    <xf numFmtId="0" fontId="36" fillId="18" borderId="0" xfId="17" applyFont="1" applyFill="1">
      <alignment vertical="center"/>
    </xf>
    <xf numFmtId="0" fontId="37" fillId="18" borderId="0" xfId="17" applyFont="1" applyFill="1" applyAlignment="1">
      <alignment vertical="top" wrapText="1"/>
    </xf>
    <xf numFmtId="0" fontId="38" fillId="18" borderId="0" xfId="2" applyFont="1" applyFill="1" applyAlignment="1">
      <alignment horizontal="center" vertical="center"/>
    </xf>
    <xf numFmtId="0" fontId="81" fillId="18" borderId="0" xfId="17" applyFont="1" applyFill="1" applyAlignment="1">
      <alignment horizontal="left" vertical="center"/>
    </xf>
    <xf numFmtId="0" fontId="39" fillId="18" borderId="0" xfId="2" applyFont="1" applyFill="1" applyAlignment="1">
      <alignment vertical="center" wrapText="1"/>
    </xf>
    <xf numFmtId="0" fontId="41" fillId="18" borderId="0" xfId="2" applyFont="1" applyFill="1" applyAlignment="1">
      <alignment vertical="center" wrapText="1"/>
    </xf>
    <xf numFmtId="0" fontId="43" fillId="18" borderId="0" xfId="2" applyFont="1" applyFill="1">
      <alignment vertical="center"/>
    </xf>
    <xf numFmtId="0" fontId="44" fillId="18" borderId="0" xfId="2" applyFont="1" applyFill="1" applyAlignment="1">
      <alignment horizontal="center" vertical="center"/>
    </xf>
    <xf numFmtId="0" fontId="37" fillId="18" borderId="0" xfId="17" applyFont="1" applyFill="1" applyAlignment="1">
      <alignment horizontal="center" vertical="center"/>
    </xf>
    <xf numFmtId="0" fontId="42" fillId="18" borderId="0" xfId="17" applyFont="1" applyFill="1" applyAlignment="1">
      <alignment vertical="top" wrapText="1"/>
    </xf>
    <xf numFmtId="0" fontId="1" fillId="18" borderId="0" xfId="17" applyFill="1" applyAlignment="1">
      <alignment horizontal="center" vertical="center"/>
    </xf>
    <xf numFmtId="0" fontId="45" fillId="18" borderId="0" xfId="2" applyFont="1" applyFill="1" applyAlignment="1">
      <alignment vertical="center" wrapText="1"/>
    </xf>
    <xf numFmtId="0" fontId="41" fillId="18" borderId="0" xfId="2" applyFont="1" applyFill="1">
      <alignment vertical="center"/>
    </xf>
    <xf numFmtId="0" fontId="37" fillId="18" borderId="0" xfId="17" applyFont="1" applyFill="1">
      <alignment vertical="center"/>
    </xf>
    <xf numFmtId="0" fontId="46" fillId="18" borderId="0" xfId="17" applyFont="1" applyFill="1" applyAlignment="1">
      <alignment horizontal="center" vertical="center" wrapText="1"/>
    </xf>
    <xf numFmtId="0" fontId="47" fillId="18" borderId="0" xfId="17" applyFont="1" applyFill="1">
      <alignment vertical="center"/>
    </xf>
    <xf numFmtId="0" fontId="6" fillId="18" borderId="0" xfId="2" applyFill="1" applyAlignment="1">
      <alignment horizontal="center" vertical="center"/>
    </xf>
    <xf numFmtId="0" fontId="45" fillId="18" borderId="0" xfId="17" applyFont="1" applyFill="1" applyAlignment="1">
      <alignment vertical="center" wrapText="1"/>
    </xf>
    <xf numFmtId="0" fontId="50" fillId="18" borderId="0" xfId="17" applyFont="1" applyFill="1" applyAlignment="1">
      <alignment horizontal="center" vertical="center"/>
    </xf>
    <xf numFmtId="0" fontId="8" fillId="18" borderId="0" xfId="1" applyFill="1" applyAlignment="1" applyProtection="1">
      <alignment horizontal="center" vertical="center"/>
    </xf>
    <xf numFmtId="0" fontId="53" fillId="18" borderId="0" xfId="17" applyFont="1" applyFill="1" applyAlignment="1">
      <alignment horizontal="center" vertical="center"/>
    </xf>
    <xf numFmtId="0" fontId="0" fillId="18" borderId="0" xfId="0" applyFill="1" applyAlignment="1">
      <alignment vertical="center" wrapText="1"/>
    </xf>
    <xf numFmtId="0" fontId="1" fillId="18" borderId="123" xfId="17" applyFill="1" applyBorder="1" applyAlignment="1">
      <alignment horizontal="center" vertical="center" wrapText="1"/>
    </xf>
    <xf numFmtId="0" fontId="1" fillId="18" borderId="0" xfId="17" applyFill="1">
      <alignment vertical="center"/>
    </xf>
    <xf numFmtId="0" fontId="1" fillId="18" borderId="124" xfId="17" applyFill="1" applyBorder="1" applyAlignment="1">
      <alignment horizontal="center" vertical="center"/>
    </xf>
    <xf numFmtId="177" fontId="22" fillId="31" borderId="166" xfId="2" applyNumberFormat="1" applyFont="1" applyFill="1" applyBorder="1" applyAlignment="1">
      <alignment horizontal="center" vertical="center" shrinkToFit="1"/>
    </xf>
    <xf numFmtId="0" fontId="124" fillId="0" borderId="0" xfId="0" applyFont="1" applyAlignment="1">
      <alignment vertical="top" wrapText="1"/>
    </xf>
    <xf numFmtId="0" fontId="119" fillId="0" borderId="171" xfId="1" applyFont="1" applyBorder="1" applyAlignment="1" applyProtection="1">
      <alignment vertical="top" wrapText="1"/>
    </xf>
    <xf numFmtId="0" fontId="8" fillId="0" borderId="0" xfId="1" applyFill="1" applyBorder="1" applyAlignment="1" applyProtection="1">
      <alignment vertical="center" wrapText="1"/>
    </xf>
    <xf numFmtId="183" fontId="103" fillId="5" borderId="0" xfId="0" applyNumberFormat="1" applyFont="1" applyFill="1" applyAlignment="1">
      <alignment horizontal="left" vertical="center"/>
    </xf>
    <xf numFmtId="14" fontId="90" fillId="20" borderId="177" xfId="2" applyNumberFormat="1" applyFont="1" applyFill="1" applyBorder="1" applyAlignment="1">
      <alignment horizontal="center" vertical="center"/>
    </xf>
    <xf numFmtId="14" fontId="90" fillId="20" borderId="178" xfId="2" applyNumberFormat="1" applyFont="1" applyFill="1" applyBorder="1" applyAlignment="1">
      <alignment horizontal="center" vertical="center"/>
    </xf>
    <xf numFmtId="14" fontId="90" fillId="20" borderId="179" xfId="2" applyNumberFormat="1" applyFont="1" applyFill="1" applyBorder="1" applyAlignment="1">
      <alignment horizontal="center" vertical="center"/>
    </xf>
    <xf numFmtId="0" fontId="8" fillId="0" borderId="181" xfId="1" applyBorder="1" applyAlignment="1" applyProtection="1">
      <alignment vertical="top" wrapText="1"/>
    </xf>
    <xf numFmtId="0" fontId="31" fillId="22" borderId="180" xfId="2" applyFont="1" applyFill="1" applyBorder="1" applyAlignment="1">
      <alignment horizontal="center" vertical="center" wrapText="1"/>
    </xf>
    <xf numFmtId="0" fontId="31" fillId="20" borderId="142" xfId="2" applyFont="1" applyFill="1" applyBorder="1" applyAlignment="1">
      <alignment horizontal="center" vertical="center" wrapText="1"/>
    </xf>
    <xf numFmtId="0" fontId="22" fillId="33" borderId="7" xfId="2" applyFont="1" applyFill="1" applyBorder="1" applyAlignment="1">
      <alignment horizontal="left" vertical="center"/>
    </xf>
    <xf numFmtId="177" fontId="10" fillId="33" borderId="9" xfId="2" applyNumberFormat="1" applyFont="1" applyFill="1" applyBorder="1" applyAlignment="1">
      <alignment horizontal="center" vertical="center" wrapText="1"/>
    </xf>
    <xf numFmtId="0" fontId="22" fillId="33" borderId="166" xfId="2" applyFont="1" applyFill="1" applyBorder="1" applyAlignment="1">
      <alignment horizontal="center" vertical="center" wrapText="1"/>
    </xf>
    <xf numFmtId="177" fontId="22" fillId="33" borderId="166" xfId="2" applyNumberFormat="1" applyFont="1" applyFill="1" applyBorder="1" applyAlignment="1">
      <alignment horizontal="center" vertical="center" shrinkToFit="1"/>
    </xf>
    <xf numFmtId="0" fontId="128" fillId="34" borderId="0" xfId="0" applyFont="1" applyFill="1" applyAlignment="1">
      <alignment horizontal="center" vertical="center" wrapText="1"/>
    </xf>
    <xf numFmtId="0" fontId="84" fillId="35" borderId="115" xfId="0" applyFont="1" applyFill="1" applyBorder="1" applyAlignment="1">
      <alignment horizontal="center" vertical="center" wrapText="1"/>
    </xf>
    <xf numFmtId="0" fontId="129" fillId="0" borderId="184" xfId="2" applyFont="1" applyBorder="1" applyAlignment="1">
      <alignment horizontal="left" vertical="top" wrapText="1"/>
    </xf>
    <xf numFmtId="180" fontId="49" fillId="10" borderId="185" xfId="17" applyNumberFormat="1" applyFont="1" applyFill="1" applyBorder="1" applyAlignment="1">
      <alignment horizontal="center" vertical="center"/>
    </xf>
    <xf numFmtId="0" fontId="12" fillId="0" borderId="187" xfId="2" applyFont="1" applyBorder="1" applyAlignment="1">
      <alignment horizontal="center" vertical="center" wrapText="1"/>
    </xf>
    <xf numFmtId="177" fontId="89" fillId="33" borderId="7" xfId="2" applyNumberFormat="1" applyFont="1" applyFill="1" applyBorder="1" applyAlignment="1">
      <alignment horizontal="center" vertical="center" shrinkToFit="1"/>
    </xf>
    <xf numFmtId="177" fontId="130" fillId="33" borderId="7" xfId="2" applyNumberFormat="1" applyFont="1" applyFill="1" applyBorder="1" applyAlignment="1">
      <alignment horizontal="center" vertical="center" wrapText="1"/>
    </xf>
    <xf numFmtId="0" fontId="89" fillId="33" borderId="9" xfId="2" applyFont="1" applyFill="1" applyBorder="1" applyAlignment="1">
      <alignment horizontal="center" vertical="center"/>
    </xf>
    <xf numFmtId="177" fontId="89" fillId="33" borderId="9" xfId="2" applyNumberFormat="1" applyFont="1" applyFill="1" applyBorder="1" applyAlignment="1">
      <alignment horizontal="center" vertical="center" shrinkToFit="1"/>
    </xf>
    <xf numFmtId="14" fontId="86" fillId="20" borderId="1" xfId="1" applyNumberFormat="1" applyFont="1" applyFill="1" applyBorder="1" applyAlignment="1" applyProtection="1">
      <alignment horizontal="center" vertical="center" shrinkToFit="1"/>
    </xf>
    <xf numFmtId="0" fontId="129" fillId="0" borderId="190" xfId="1" applyFont="1" applyFill="1" applyBorder="1" applyAlignment="1" applyProtection="1">
      <alignment vertical="top" wrapText="1"/>
    </xf>
    <xf numFmtId="0" fontId="84" fillId="0" borderId="130" xfId="0" applyFont="1" applyBorder="1" applyAlignment="1">
      <alignment horizontal="center" vertical="center" wrapText="1"/>
    </xf>
    <xf numFmtId="0" fontId="0" fillId="20" borderId="12" xfId="0" applyFill="1" applyBorder="1" applyAlignment="1">
      <alignment vertical="top" wrapText="1"/>
    </xf>
    <xf numFmtId="0" fontId="112" fillId="20" borderId="178" xfId="2" applyFont="1" applyFill="1" applyBorder="1" applyAlignment="1">
      <alignment horizontal="center" vertical="center" wrapText="1"/>
    </xf>
    <xf numFmtId="0" fontId="112" fillId="20" borderId="178" xfId="2" applyFont="1" applyFill="1" applyBorder="1" applyAlignment="1">
      <alignment horizontal="center" vertical="center"/>
    </xf>
    <xf numFmtId="0" fontId="112" fillId="20" borderId="177" xfId="2" applyFont="1" applyFill="1" applyBorder="1" applyAlignment="1">
      <alignment horizontal="center" vertical="center"/>
    </xf>
    <xf numFmtId="0" fontId="90" fillId="20" borderId="179" xfId="2" applyFont="1" applyFill="1" applyBorder="1" applyAlignment="1">
      <alignment horizontal="center" vertical="center"/>
    </xf>
    <xf numFmtId="0" fontId="127" fillId="0" borderId="0" xfId="2" applyFont="1">
      <alignment vertical="center"/>
    </xf>
    <xf numFmtId="0" fontId="120" fillId="0" borderId="191" xfId="1" applyFont="1" applyFill="1" applyBorder="1" applyAlignment="1" applyProtection="1">
      <alignment horizontal="left" vertical="top" wrapText="1"/>
    </xf>
    <xf numFmtId="0" fontId="6" fillId="0" borderId="0" xfId="2" applyAlignment="1">
      <alignment horizontal="center" vertical="top"/>
    </xf>
    <xf numFmtId="0" fontId="119" fillId="0" borderId="192" xfId="1" applyFont="1" applyBorder="1" applyAlignment="1" applyProtection="1">
      <alignment horizontal="left" vertical="top" wrapText="1"/>
    </xf>
    <xf numFmtId="0" fontId="8" fillId="0" borderId="193" xfId="1" applyFill="1" applyBorder="1" applyAlignment="1" applyProtection="1">
      <alignment vertical="center" wrapText="1"/>
    </xf>
    <xf numFmtId="0" fontId="121" fillId="0" borderId="193" xfId="1" applyFont="1" applyFill="1" applyBorder="1" applyAlignment="1" applyProtection="1">
      <alignment horizontal="left" vertical="top" wrapText="1"/>
    </xf>
    <xf numFmtId="0" fontId="31" fillId="30" borderId="194" xfId="1" applyFont="1" applyFill="1" applyBorder="1" applyAlignment="1" applyProtection="1">
      <alignment horizontal="center" vertical="center" wrapText="1" shrinkToFit="1"/>
    </xf>
    <xf numFmtId="0" fontId="87" fillId="0" borderId="195" xfId="2" applyFont="1" applyBorder="1" applyAlignment="1">
      <alignment vertical="center" shrinkToFit="1"/>
    </xf>
    <xf numFmtId="0" fontId="22" fillId="0" borderId="166" xfId="2" applyFont="1" applyBorder="1" applyAlignment="1">
      <alignment horizontal="center" vertical="center"/>
    </xf>
    <xf numFmtId="14" fontId="86" fillId="20" borderId="162" xfId="1" applyNumberFormat="1" applyFont="1" applyFill="1" applyBorder="1" applyAlignment="1" applyProtection="1">
      <alignment horizontal="center" vertical="center" wrapText="1"/>
    </xf>
    <xf numFmtId="0" fontId="123" fillId="34" borderId="0" xfId="0" applyFont="1" applyFill="1" applyAlignment="1">
      <alignment horizontal="center" vertical="center" wrapText="1"/>
    </xf>
    <xf numFmtId="0" fontId="90" fillId="20" borderId="38" xfId="2" applyFont="1" applyFill="1" applyBorder="1" applyAlignment="1">
      <alignment horizontal="center" vertical="center"/>
    </xf>
    <xf numFmtId="0" fontId="12" fillId="0" borderId="200" xfId="2" applyFont="1" applyBorder="1" applyAlignment="1">
      <alignment horizontal="center" vertical="center" wrapText="1"/>
    </xf>
    <xf numFmtId="0" fontId="23" fillId="18" borderId="0" xfId="2" applyFont="1" applyFill="1" applyAlignment="1">
      <alignment horizontal="center" vertical="top" wrapText="1"/>
    </xf>
    <xf numFmtId="0" fontId="22" fillId="18" borderId="36" xfId="2" applyFont="1" applyFill="1" applyBorder="1" applyAlignment="1">
      <alignment horizontal="center" vertical="center" wrapText="1"/>
    </xf>
    <xf numFmtId="0" fontId="23" fillId="18" borderId="49" xfId="2" applyFont="1" applyFill="1" applyBorder="1" applyAlignment="1">
      <alignment horizontal="center" vertical="center" wrapText="1"/>
    </xf>
    <xf numFmtId="0" fontId="22" fillId="18" borderId="201" xfId="2" applyFont="1" applyFill="1" applyBorder="1" applyAlignment="1">
      <alignment horizontal="left" vertical="center"/>
    </xf>
    <xf numFmtId="0" fontId="22" fillId="18" borderId="7" xfId="2" applyFont="1" applyFill="1" applyBorder="1" applyAlignment="1">
      <alignment horizontal="center" vertical="center" wrapText="1"/>
    </xf>
    <xf numFmtId="0" fontId="23" fillId="18" borderId="165" xfId="2" applyFont="1" applyFill="1" applyBorder="1" applyAlignment="1">
      <alignment horizontal="center" vertical="top" wrapText="1"/>
    </xf>
    <xf numFmtId="177" fontId="1" fillId="18" borderId="49" xfId="2" applyNumberFormat="1" applyFont="1" applyFill="1" applyBorder="1" applyAlignment="1">
      <alignment horizontal="center" vertical="center" wrapText="1"/>
    </xf>
    <xf numFmtId="177" fontId="36" fillId="18" borderId="166" xfId="2" applyNumberFormat="1" applyFont="1" applyFill="1" applyBorder="1" applyAlignment="1">
      <alignment horizontal="center" vertical="center" wrapText="1"/>
    </xf>
    <xf numFmtId="0" fontId="22" fillId="18" borderId="165" xfId="2" applyFont="1" applyFill="1" applyBorder="1" applyAlignment="1">
      <alignment horizontal="center" vertical="center" wrapText="1"/>
    </xf>
    <xf numFmtId="177" fontId="22" fillId="18"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03" xfId="1" applyBorder="1" applyAlignment="1" applyProtection="1">
      <alignment vertical="center" wrapText="1"/>
    </xf>
    <xf numFmtId="0" fontId="111" fillId="18" borderId="205" xfId="0" applyFont="1" applyFill="1" applyBorder="1" applyAlignment="1">
      <alignment horizontal="left" vertical="center"/>
    </xf>
    <xf numFmtId="14" fontId="111" fillId="18" borderId="205" xfId="0" applyNumberFormat="1" applyFont="1" applyFill="1" applyBorder="1" applyAlignment="1">
      <alignment horizontal="center" vertical="center"/>
    </xf>
    <xf numFmtId="14" fontId="111" fillId="18" borderId="206" xfId="0" applyNumberFormat="1" applyFont="1" applyFill="1" applyBorder="1" applyAlignment="1">
      <alignment horizontal="center" vertical="center"/>
    </xf>
    <xf numFmtId="0" fontId="1" fillId="18" borderId="127" xfId="17" applyFill="1" applyBorder="1" applyAlignment="1">
      <alignment horizontal="center" vertical="center" wrapText="1"/>
    </xf>
    <xf numFmtId="0" fontId="12" fillId="5" borderId="200" xfId="2" applyFont="1" applyFill="1" applyBorder="1" applyAlignment="1">
      <alignment horizontal="center" vertical="center" wrapText="1"/>
    </xf>
    <xf numFmtId="0" fontId="119" fillId="0" borderId="202" xfId="1" applyFont="1" applyFill="1" applyBorder="1" applyAlignment="1" applyProtection="1">
      <alignment horizontal="left" vertical="top" wrapText="1"/>
    </xf>
    <xf numFmtId="0" fontId="17" fillId="22" borderId="180" xfId="2" applyFont="1" applyFill="1" applyBorder="1" applyAlignment="1">
      <alignment horizontal="center" vertical="center" wrapText="1"/>
    </xf>
    <xf numFmtId="0" fontId="8" fillId="0" borderId="207"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08" xfId="2" applyBorder="1">
      <alignment vertical="center"/>
    </xf>
    <xf numFmtId="0" fontId="8" fillId="0" borderId="90" xfId="1" applyFill="1" applyBorder="1" applyAlignment="1" applyProtection="1">
      <alignment vertical="top" wrapText="1"/>
    </xf>
    <xf numFmtId="0" fontId="119" fillId="0" borderId="184" xfId="2" applyFont="1" applyBorder="1" applyAlignment="1">
      <alignment horizontal="left" vertical="top" wrapText="1"/>
    </xf>
    <xf numFmtId="0" fontId="93" fillId="18" borderId="0" xfId="0" applyFont="1" applyFill="1" applyAlignment="1">
      <alignment horizontal="center" vertical="center" wrapText="1"/>
    </xf>
    <xf numFmtId="0" fontId="8" fillId="0" borderId="181" xfId="1" applyBorder="1" applyAlignment="1" applyProtection="1">
      <alignment vertical="center" wrapText="1"/>
    </xf>
    <xf numFmtId="0" fontId="8" fillId="0" borderId="0" xfId="1" applyFill="1" applyAlignment="1" applyProtection="1">
      <alignment vertical="center"/>
    </xf>
    <xf numFmtId="14" fontId="18" fillId="20" borderId="1" xfId="2" applyNumberFormat="1" applyFont="1" applyFill="1" applyBorder="1" applyAlignment="1">
      <alignment horizontal="center" vertical="center" wrapText="1" shrinkToFit="1"/>
    </xf>
    <xf numFmtId="0" fontId="70" fillId="18"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0" fontId="6" fillId="0" borderId="0" xfId="4"/>
    <xf numFmtId="0" fontId="138" fillId="0" borderId="0" xfId="2" applyFont="1">
      <alignment vertical="center"/>
    </xf>
    <xf numFmtId="0" fontId="136" fillId="0" borderId="0" xfId="2" applyFont="1">
      <alignment vertical="center"/>
    </xf>
    <xf numFmtId="0" fontId="31" fillId="20" borderId="180" xfId="2" applyFont="1" applyFill="1" applyBorder="1" applyAlignment="1">
      <alignment horizontal="center" vertical="center" wrapText="1"/>
    </xf>
    <xf numFmtId="14" fontId="86" fillId="20" borderId="131" xfId="2" applyNumberFormat="1" applyFont="1" applyFill="1" applyBorder="1" applyAlignment="1">
      <alignment horizontal="center" vertical="center" wrapText="1" shrinkToFit="1"/>
    </xf>
    <xf numFmtId="0" fontId="144" fillId="20" borderId="142" xfId="2" applyFont="1" applyFill="1" applyBorder="1" applyAlignment="1">
      <alignment horizontal="center" vertical="center" wrapText="1"/>
    </xf>
    <xf numFmtId="0" fontId="8" fillId="0" borderId="213" xfId="1" applyFill="1" applyBorder="1" applyAlignment="1" applyProtection="1">
      <alignment horizontal="left" vertical="center" wrapText="1"/>
    </xf>
    <xf numFmtId="14" fontId="90" fillId="20" borderId="214" xfId="2" applyNumberFormat="1" applyFont="1" applyFill="1" applyBorder="1" applyAlignment="1">
      <alignment vertical="center" shrinkToFit="1"/>
    </xf>
    <xf numFmtId="0" fontId="22" fillId="31" borderId="7" xfId="2" applyFont="1" applyFill="1" applyBorder="1" applyAlignment="1">
      <alignment horizontal="center" vertical="center" wrapText="1"/>
    </xf>
    <xf numFmtId="0" fontId="6" fillId="31" borderId="166" xfId="2" applyFill="1" applyBorder="1" applyAlignment="1">
      <alignment horizontal="center" vertical="center"/>
    </xf>
    <xf numFmtId="0" fontId="0" fillId="0" borderId="166" xfId="0" applyBorder="1" applyAlignment="1">
      <alignment horizontal="center" vertical="center" wrapText="1"/>
    </xf>
    <xf numFmtId="0" fontId="118" fillId="22" borderId="167" xfId="0" applyFont="1" applyFill="1" applyBorder="1" applyAlignment="1">
      <alignment horizontal="center" vertical="center" wrapText="1"/>
    </xf>
    <xf numFmtId="177" fontId="22" fillId="22" borderId="166" xfId="2" applyNumberFormat="1" applyFont="1" applyFill="1" applyBorder="1" applyAlignment="1">
      <alignment horizontal="center" vertical="center" shrinkToFit="1"/>
    </xf>
    <xf numFmtId="0" fontId="118" fillId="37" borderId="167" xfId="0" applyFont="1" applyFill="1" applyBorder="1" applyAlignment="1">
      <alignment horizontal="center" vertical="center" wrapText="1"/>
    </xf>
    <xf numFmtId="0" fontId="101" fillId="22" borderId="130" xfId="0" applyFont="1" applyFill="1" applyBorder="1" applyAlignment="1">
      <alignment horizontal="center" vertical="center" wrapText="1"/>
    </xf>
    <xf numFmtId="0" fontId="101" fillId="22" borderId="7" xfId="0" applyFont="1" applyFill="1" applyBorder="1" applyAlignment="1">
      <alignment horizontal="center" vertical="center" wrapText="1"/>
    </xf>
    <xf numFmtId="0" fontId="0" fillId="22" borderId="9" xfId="0" applyFill="1" applyBorder="1" applyAlignment="1">
      <alignment horizontal="center" vertical="center" wrapText="1"/>
    </xf>
    <xf numFmtId="177" fontId="6" fillId="22" borderId="7" xfId="2" applyNumberFormat="1" applyFill="1" applyBorder="1" applyAlignment="1">
      <alignment horizontal="center" vertical="center" shrinkToFit="1"/>
    </xf>
    <xf numFmtId="184" fontId="9" fillId="18" borderId="0" xfId="2" applyNumberFormat="1" applyFont="1" applyFill="1" applyAlignment="1">
      <alignment horizontal="center" vertical="center"/>
    </xf>
    <xf numFmtId="184" fontId="25" fillId="18" borderId="0" xfId="2" applyNumberFormat="1" applyFont="1" applyFill="1" applyAlignment="1">
      <alignment horizontal="left" vertical="center"/>
    </xf>
    <xf numFmtId="0" fontId="111" fillId="18" borderId="212" xfId="0" applyFont="1" applyFill="1" applyBorder="1" applyAlignment="1">
      <alignment horizontal="left" vertical="center"/>
    </xf>
    <xf numFmtId="0" fontId="0" fillId="0" borderId="205" xfId="0" applyBorder="1" applyAlignment="1">
      <alignment horizontal="center" vertical="center"/>
    </xf>
    <xf numFmtId="9" fontId="0" fillId="0" borderId="205" xfId="0" applyNumberFormat="1" applyBorder="1" applyAlignment="1">
      <alignment horizontal="center" vertical="center"/>
    </xf>
    <xf numFmtId="0" fontId="97" fillId="25" borderId="156" xfId="2" applyFont="1" applyFill="1" applyBorder="1" applyAlignment="1">
      <alignment horizontal="center" wrapText="1"/>
    </xf>
    <xf numFmtId="0" fontId="147" fillId="0" borderId="0" xfId="0" applyFont="1">
      <alignment vertical="center"/>
    </xf>
    <xf numFmtId="0" fontId="0" fillId="0" borderId="95" xfId="0" applyBorder="1" applyAlignment="1">
      <alignment horizontal="center" vertical="center"/>
    </xf>
    <xf numFmtId="14" fontId="111" fillId="18" borderId="211" xfId="2" applyNumberFormat="1" applyFont="1" applyFill="1" applyBorder="1" applyAlignment="1">
      <alignment horizontal="left" vertical="center"/>
    </xf>
    <xf numFmtId="0" fontId="156" fillId="0" borderId="218" xfId="0" applyFont="1" applyBorder="1" applyAlignment="1">
      <alignment horizontal="center" vertical="center"/>
    </xf>
    <xf numFmtId="0" fontId="156" fillId="0" borderId="219" xfId="0" applyFont="1" applyBorder="1" applyAlignment="1">
      <alignment horizontal="center" vertical="center"/>
    </xf>
    <xf numFmtId="0" fontId="156" fillId="0" borderId="220" xfId="0" applyFont="1" applyBorder="1" applyAlignment="1">
      <alignment horizontal="center" vertical="center"/>
    </xf>
    <xf numFmtId="0" fontId="156" fillId="0" borderId="222" xfId="0" applyFont="1" applyBorder="1" applyAlignment="1">
      <alignment horizontal="center" vertical="center"/>
    </xf>
    <xf numFmtId="0" fontId="0" fillId="39" borderId="0" xfId="0" applyFill="1">
      <alignment vertical="center"/>
    </xf>
    <xf numFmtId="0" fontId="155" fillId="0" borderId="218" xfId="0" applyFont="1" applyBorder="1" applyAlignment="1">
      <alignment horizontal="center" vertical="center"/>
    </xf>
    <xf numFmtId="0" fontId="155" fillId="0" borderId="219" xfId="0" applyFont="1" applyBorder="1" applyAlignment="1">
      <alignment horizontal="center" vertical="center"/>
    </xf>
    <xf numFmtId="0" fontId="155" fillId="0" borderId="222" xfId="0" applyFont="1" applyBorder="1" applyAlignment="1">
      <alignment horizontal="center" vertical="center"/>
    </xf>
    <xf numFmtId="0" fontId="155" fillId="0" borderId="220" xfId="0" applyFont="1" applyBorder="1" applyAlignment="1">
      <alignment horizontal="center" vertical="center"/>
    </xf>
    <xf numFmtId="0" fontId="84" fillId="40" borderId="115" xfId="0" applyFont="1" applyFill="1" applyBorder="1" applyAlignment="1">
      <alignment horizontal="center" vertical="center" wrapText="1"/>
    </xf>
    <xf numFmtId="0" fontId="156" fillId="0" borderId="223" xfId="0" applyFont="1" applyBorder="1" applyAlignment="1">
      <alignment horizontal="center" vertical="center"/>
    </xf>
    <xf numFmtId="0" fontId="156" fillId="0" borderId="224" xfId="0" applyFont="1" applyBorder="1" applyAlignment="1">
      <alignment horizontal="center" vertical="center"/>
    </xf>
    <xf numFmtId="0" fontId="156" fillId="0" borderId="225" xfId="0" applyFont="1" applyBorder="1" applyAlignment="1">
      <alignment horizontal="center" vertical="center"/>
    </xf>
    <xf numFmtId="0" fontId="0" fillId="0" borderId="226" xfId="0" applyBorder="1" applyAlignment="1">
      <alignment horizontal="center" vertical="center"/>
    </xf>
    <xf numFmtId="0" fontId="0" fillId="0" borderId="227" xfId="0" applyBorder="1" applyAlignment="1">
      <alignment horizontal="center" vertical="center"/>
    </xf>
    <xf numFmtId="0" fontId="0" fillId="0" borderId="228" xfId="0" applyBorder="1" applyAlignment="1">
      <alignment horizontal="center" vertical="center"/>
    </xf>
    <xf numFmtId="0" fontId="0" fillId="0" borderId="229" xfId="0" applyBorder="1" applyAlignment="1">
      <alignment horizontal="center" vertical="center"/>
    </xf>
    <xf numFmtId="9" fontId="0" fillId="0" borderId="229" xfId="0" applyNumberFormat="1" applyBorder="1" applyAlignment="1">
      <alignment horizontal="center" vertical="center"/>
    </xf>
    <xf numFmtId="9" fontId="0" fillId="0" borderId="227" xfId="0" applyNumberFormat="1" applyBorder="1" applyAlignment="1">
      <alignment horizontal="center" vertical="center"/>
    </xf>
    <xf numFmtId="9" fontId="0" fillId="0" borderId="228" xfId="0" applyNumberFormat="1" applyBorder="1" applyAlignment="1">
      <alignment horizontal="center" vertical="center"/>
    </xf>
    <xf numFmtId="0" fontId="156" fillId="0" borderId="230" xfId="0" applyFont="1" applyBorder="1" applyAlignment="1">
      <alignment horizontal="center" vertical="center"/>
    </xf>
    <xf numFmtId="0" fontId="0" fillId="0" borderId="231" xfId="0" applyBorder="1" applyAlignment="1">
      <alignment horizontal="center" vertical="center"/>
    </xf>
    <xf numFmtId="9" fontId="0" fillId="0" borderId="231" xfId="0" applyNumberFormat="1" applyBorder="1" applyAlignment="1">
      <alignment horizontal="center" vertical="center"/>
    </xf>
    <xf numFmtId="0" fontId="136" fillId="0" borderId="0" xfId="25" applyFont="1">
      <alignment vertical="center"/>
    </xf>
    <xf numFmtId="0" fontId="0" fillId="18" borderId="205" xfId="0" applyFill="1" applyBorder="1" applyAlignment="1">
      <alignment horizontal="center" vertical="center"/>
    </xf>
    <xf numFmtId="9" fontId="0" fillId="18" borderId="205" xfId="0" applyNumberFormat="1" applyFill="1" applyBorder="1" applyAlignment="1">
      <alignment horizontal="center" vertical="center"/>
    </xf>
    <xf numFmtId="0" fontId="159" fillId="18" borderId="0" xfId="2" applyFont="1" applyFill="1" applyAlignment="1">
      <alignment horizontal="center" vertical="center" wrapText="1"/>
    </xf>
    <xf numFmtId="184" fontId="159" fillId="18" borderId="0" xfId="2" applyNumberFormat="1" applyFont="1" applyFill="1" applyAlignment="1">
      <alignment horizontal="center" vertical="center"/>
    </xf>
    <xf numFmtId="14" fontId="91" fillId="20" borderId="178" xfId="2" applyNumberFormat="1" applyFont="1" applyFill="1" applyBorder="1" applyAlignment="1">
      <alignment horizontal="center" vertical="center"/>
    </xf>
    <xf numFmtId="0" fontId="71" fillId="5" borderId="173" xfId="2" applyFont="1" applyFill="1" applyBorder="1" applyAlignment="1">
      <alignment horizontal="center" vertical="center"/>
    </xf>
    <xf numFmtId="0" fontId="22" fillId="20" borderId="205" xfId="2" applyFont="1" applyFill="1" applyBorder="1" applyAlignment="1">
      <alignment horizontal="center" vertical="center" wrapText="1"/>
    </xf>
    <xf numFmtId="0" fontId="143" fillId="20" borderId="205" xfId="2" applyFont="1" applyFill="1" applyBorder="1" applyAlignment="1">
      <alignment horizontal="center" vertical="center" wrapText="1"/>
    </xf>
    <xf numFmtId="0" fontId="22" fillId="20" borderId="205" xfId="2" applyFont="1" applyFill="1" applyBorder="1" applyAlignment="1">
      <alignment horizontal="left" vertical="center" shrinkToFit="1"/>
    </xf>
    <xf numFmtId="14" fontId="22" fillId="20" borderId="205" xfId="2" applyNumberFormat="1" applyFont="1" applyFill="1" applyBorder="1" applyAlignment="1">
      <alignment horizontal="center" vertical="center"/>
    </xf>
    <xf numFmtId="14" fontId="22" fillId="20" borderId="206" xfId="2" applyNumberFormat="1" applyFont="1" applyFill="1" applyBorder="1" applyAlignment="1">
      <alignment horizontal="center" vertical="center"/>
    </xf>
    <xf numFmtId="0" fontId="111" fillId="20" borderId="204" xfId="0" applyFont="1" applyFill="1" applyBorder="1" applyAlignment="1">
      <alignment horizontal="center" vertical="center"/>
    </xf>
    <xf numFmtId="0" fontId="111" fillId="20" borderId="205" xfId="0" applyFont="1" applyFill="1" applyBorder="1" applyAlignment="1">
      <alignment horizontal="left" vertical="center"/>
    </xf>
    <xf numFmtId="14" fontId="111" fillId="20" borderId="205" xfId="0" applyNumberFormat="1" applyFont="1" applyFill="1" applyBorder="1" applyAlignment="1">
      <alignment horizontal="center" vertical="center"/>
    </xf>
    <xf numFmtId="14" fontId="111" fillId="20" borderId="206" xfId="0" applyNumberFormat="1" applyFont="1" applyFill="1" applyBorder="1" applyAlignment="1">
      <alignment horizontal="center" vertical="center"/>
    </xf>
    <xf numFmtId="0" fontId="22" fillId="28" borderId="205" xfId="2" applyFont="1" applyFill="1" applyBorder="1" applyAlignment="1">
      <alignment horizontal="center" vertical="center" wrapText="1"/>
    </xf>
    <xf numFmtId="0" fontId="143" fillId="28" borderId="205" xfId="2" applyFont="1" applyFill="1" applyBorder="1" applyAlignment="1">
      <alignment horizontal="center" vertical="center" wrapText="1"/>
    </xf>
    <xf numFmtId="0" fontId="22" fillId="28" borderId="205" xfId="2" applyFont="1" applyFill="1" applyBorder="1" applyAlignment="1">
      <alignment horizontal="left" vertical="center" shrinkToFit="1"/>
    </xf>
    <xf numFmtId="14" fontId="22" fillId="28" borderId="205" xfId="2" applyNumberFormat="1" applyFont="1" applyFill="1" applyBorder="1" applyAlignment="1">
      <alignment horizontal="center" vertical="center"/>
    </xf>
    <xf numFmtId="14" fontId="22" fillId="28" borderId="206" xfId="2" applyNumberFormat="1" applyFont="1" applyFill="1" applyBorder="1" applyAlignment="1">
      <alignment horizontal="center" vertical="center"/>
    </xf>
    <xf numFmtId="0" fontId="22" fillId="27" borderId="205" xfId="2" applyFont="1" applyFill="1" applyBorder="1" applyAlignment="1">
      <alignment horizontal="center" vertical="center" wrapText="1"/>
    </xf>
    <xf numFmtId="0" fontId="143" fillId="27" borderId="205" xfId="2" applyFont="1" applyFill="1" applyBorder="1" applyAlignment="1">
      <alignment horizontal="center" vertical="center" wrapText="1"/>
    </xf>
    <xf numFmtId="0" fontId="22" fillId="27" borderId="205" xfId="2" applyFont="1" applyFill="1" applyBorder="1" applyAlignment="1">
      <alignment horizontal="left" vertical="center" shrinkToFit="1"/>
    </xf>
    <xf numFmtId="14" fontId="22" fillId="27" borderId="205" xfId="2" applyNumberFormat="1" applyFont="1" applyFill="1" applyBorder="1" applyAlignment="1">
      <alignment horizontal="center" vertical="center"/>
    </xf>
    <xf numFmtId="14" fontId="22" fillId="27" borderId="206" xfId="2" applyNumberFormat="1" applyFont="1" applyFill="1" applyBorder="1" applyAlignment="1">
      <alignment horizontal="center" vertical="center"/>
    </xf>
    <xf numFmtId="0" fontId="22" fillId="41" borderId="205" xfId="2" applyFont="1" applyFill="1" applyBorder="1" applyAlignment="1">
      <alignment horizontal="center" vertical="center" wrapText="1"/>
    </xf>
    <xf numFmtId="0" fontId="143" fillId="41" borderId="205" xfId="2" applyFont="1" applyFill="1" applyBorder="1" applyAlignment="1">
      <alignment horizontal="center" vertical="center" wrapText="1"/>
    </xf>
    <xf numFmtId="0" fontId="22" fillId="41" borderId="205" xfId="2" applyFont="1" applyFill="1" applyBorder="1" applyAlignment="1">
      <alignment horizontal="left" vertical="center" shrinkToFit="1"/>
    </xf>
    <xf numFmtId="14" fontId="22" fillId="41" borderId="205" xfId="2" applyNumberFormat="1" applyFont="1" applyFill="1" applyBorder="1" applyAlignment="1">
      <alignment horizontal="center" vertical="center"/>
    </xf>
    <xf numFmtId="14" fontId="22" fillId="41" borderId="206" xfId="2" applyNumberFormat="1" applyFont="1" applyFill="1" applyBorder="1" applyAlignment="1">
      <alignment horizontal="center" vertical="center"/>
    </xf>
    <xf numFmtId="0" fontId="0" fillId="20" borderId="205" xfId="0" applyFill="1" applyBorder="1" applyAlignment="1">
      <alignment horizontal="center" vertical="center"/>
    </xf>
    <xf numFmtId="9" fontId="0" fillId="20" borderId="205" xfId="0" applyNumberFormat="1" applyFill="1" applyBorder="1" applyAlignment="1">
      <alignment horizontal="center" vertical="center"/>
    </xf>
    <xf numFmtId="0" fontId="31" fillId="20" borderId="0" xfId="2" applyFont="1" applyFill="1" applyAlignment="1">
      <alignment horizontal="center" vertical="center" wrapText="1"/>
    </xf>
    <xf numFmtId="14" fontId="90" fillId="20" borderId="1" xfId="2" applyNumberFormat="1" applyFont="1" applyFill="1" applyBorder="1" applyAlignment="1">
      <alignment horizontal="center" vertical="center" wrapText="1" shrinkToFit="1"/>
    </xf>
    <xf numFmtId="0" fontId="144" fillId="22" borderId="142" xfId="2" applyFont="1" applyFill="1" applyBorder="1" applyAlignment="1">
      <alignment horizontal="center" vertical="center" wrapText="1"/>
    </xf>
    <xf numFmtId="0" fontId="145" fillId="0" borderId="0" xfId="2" applyFont="1">
      <alignment vertical="center"/>
    </xf>
    <xf numFmtId="0" fontId="161" fillId="0" borderId="0" xfId="2" applyFont="1">
      <alignment vertical="center"/>
    </xf>
    <xf numFmtId="0" fontId="0" fillId="18" borderId="127" xfId="0" applyFill="1" applyBorder="1">
      <alignment vertical="center"/>
    </xf>
    <xf numFmtId="14" fontId="99" fillId="18" borderId="128" xfId="17" applyNumberFormat="1" applyFont="1" applyFill="1" applyBorder="1" applyAlignment="1">
      <alignment horizontal="center" vertical="center" wrapText="1"/>
    </xf>
    <xf numFmtId="0" fontId="99" fillId="18" borderId="127" xfId="17" applyFont="1" applyFill="1" applyBorder="1" applyAlignment="1">
      <alignment horizontal="center" vertical="center" wrapText="1"/>
    </xf>
    <xf numFmtId="14" fontId="36" fillId="18" borderId="128" xfId="17" applyNumberFormat="1" applyFont="1" applyFill="1" applyBorder="1" applyAlignment="1">
      <alignment horizontal="center" vertical="center"/>
    </xf>
    <xf numFmtId="0" fontId="133" fillId="18" borderId="0" xfId="0" applyFont="1" applyFill="1" applyAlignment="1">
      <alignment horizontal="center" vertical="center" wrapText="1"/>
    </xf>
    <xf numFmtId="14" fontId="92" fillId="18" borderId="128" xfId="17" applyNumberFormat="1" applyFont="1" applyFill="1" applyBorder="1" applyAlignment="1">
      <alignment horizontal="center" vertical="center" wrapText="1"/>
    </xf>
    <xf numFmtId="0" fontId="36" fillId="18" borderId="127" xfId="17" applyFont="1" applyFill="1" applyBorder="1" applyAlignment="1">
      <alignment horizontal="center" vertical="center" wrapText="1"/>
    </xf>
    <xf numFmtId="14" fontId="12" fillId="18" borderId="128" xfId="17" applyNumberFormat="1" applyFont="1" applyFill="1" applyBorder="1" applyAlignment="1">
      <alignment horizontal="center" vertical="center"/>
    </xf>
    <xf numFmtId="14" fontId="132" fillId="18" borderId="128" xfId="0" applyNumberFormat="1" applyFont="1" applyFill="1" applyBorder="1" applyAlignment="1">
      <alignment horizontal="center" vertical="center" wrapText="1"/>
    </xf>
    <xf numFmtId="14" fontId="132" fillId="18" borderId="128" xfId="0" applyNumberFormat="1" applyFont="1" applyFill="1" applyBorder="1" applyAlignment="1">
      <alignment horizontal="center" vertical="center"/>
    </xf>
    <xf numFmtId="14" fontId="22" fillId="18" borderId="128" xfId="17" applyNumberFormat="1" applyFont="1" applyFill="1" applyBorder="1" applyAlignment="1">
      <alignment horizontal="center" vertical="center"/>
    </xf>
    <xf numFmtId="0" fontId="22" fillId="18" borderId="205" xfId="2" applyFont="1" applyFill="1" applyBorder="1" applyAlignment="1">
      <alignment horizontal="center" vertical="center" wrapText="1"/>
    </xf>
    <xf numFmtId="0" fontId="143" fillId="18" borderId="205" xfId="2" applyFont="1" applyFill="1" applyBorder="1" applyAlignment="1">
      <alignment horizontal="center" vertical="center" wrapText="1"/>
    </xf>
    <xf numFmtId="0" fontId="22" fillId="18" borderId="205" xfId="2" applyFont="1" applyFill="1" applyBorder="1" applyAlignment="1">
      <alignment horizontal="left" vertical="center" shrinkToFit="1"/>
    </xf>
    <xf numFmtId="14" fontId="22" fillId="18" borderId="205" xfId="2" applyNumberFormat="1" applyFont="1" applyFill="1" applyBorder="1" applyAlignment="1">
      <alignment horizontal="center" vertical="center"/>
    </xf>
    <xf numFmtId="14" fontId="22" fillId="18" borderId="206" xfId="2" applyNumberFormat="1" applyFont="1" applyFill="1" applyBorder="1" applyAlignment="1">
      <alignment horizontal="center" vertical="center"/>
    </xf>
    <xf numFmtId="0" fontId="111" fillId="18" borderId="204" xfId="0" applyFont="1" applyFill="1" applyBorder="1" applyAlignment="1">
      <alignment horizontal="center" vertical="center"/>
    </xf>
    <xf numFmtId="0" fontId="111" fillId="28" borderId="204" xfId="0" applyFont="1" applyFill="1" applyBorder="1" applyAlignment="1">
      <alignment horizontal="center" vertical="center"/>
    </xf>
    <xf numFmtId="0" fontId="111" fillId="28" borderId="205" xfId="0" applyFont="1" applyFill="1" applyBorder="1" applyAlignment="1">
      <alignment horizontal="left" vertical="center"/>
    </xf>
    <xf numFmtId="14" fontId="111" fillId="28" borderId="205" xfId="0" applyNumberFormat="1" applyFont="1" applyFill="1" applyBorder="1" applyAlignment="1">
      <alignment horizontal="center" vertical="center"/>
    </xf>
    <xf numFmtId="14" fontId="111" fillId="28" borderId="206" xfId="0" applyNumberFormat="1" applyFont="1" applyFill="1" applyBorder="1" applyAlignment="1">
      <alignment horizontal="center" vertical="center"/>
    </xf>
    <xf numFmtId="0" fontId="8" fillId="0" borderId="143" xfId="1" applyFill="1" applyBorder="1" applyAlignment="1" applyProtection="1">
      <alignment horizontal="left" vertical="center" wrapText="1"/>
    </xf>
    <xf numFmtId="0" fontId="92" fillId="20" borderId="127" xfId="17" applyFont="1" applyFill="1" applyBorder="1" applyAlignment="1">
      <alignment horizontal="center" vertical="center" wrapText="1"/>
    </xf>
    <xf numFmtId="14" fontId="92" fillId="20" borderId="128" xfId="17" applyNumberFormat="1" applyFont="1" applyFill="1" applyBorder="1" applyAlignment="1">
      <alignment horizontal="center" vertical="center"/>
    </xf>
    <xf numFmtId="0" fontId="8" fillId="0" borderId="237" xfId="1" applyBorder="1" applyAlignment="1" applyProtection="1">
      <alignment horizontal="left" vertical="top" wrapText="1"/>
    </xf>
    <xf numFmtId="0" fontId="8" fillId="0" borderId="207" xfId="1" applyBorder="1" applyAlignment="1" applyProtection="1">
      <alignment horizontal="left" vertical="center" wrapText="1"/>
    </xf>
    <xf numFmtId="0" fontId="162" fillId="20" borderId="142" xfId="2" applyFont="1" applyFill="1" applyBorder="1" applyAlignment="1">
      <alignment horizontal="center" vertical="center" wrapText="1"/>
    </xf>
    <xf numFmtId="0" fontId="98" fillId="18" borderId="0" xfId="0" applyFont="1" applyFill="1" applyAlignment="1">
      <alignment horizontal="center" vertical="center" wrapText="1"/>
    </xf>
    <xf numFmtId="14" fontId="12" fillId="18" borderId="128" xfId="17" applyNumberFormat="1" applyFont="1" applyFill="1" applyBorder="1" applyAlignment="1">
      <alignment horizontal="center" vertical="center" wrapText="1"/>
    </xf>
    <xf numFmtId="0" fontId="157" fillId="18" borderId="0" xfId="0" applyFont="1" applyFill="1" applyAlignment="1">
      <alignment vertical="center" wrapText="1"/>
    </xf>
    <xf numFmtId="0" fontId="70" fillId="20" borderId="0" xfId="0" applyFont="1" applyFill="1" applyAlignment="1">
      <alignment horizontal="center" vertical="center" wrapText="1"/>
    </xf>
    <xf numFmtId="0" fontId="111" fillId="18" borderId="205" xfId="0" applyFont="1" applyFill="1" applyBorder="1" applyAlignment="1">
      <alignment horizontal="center" vertical="center"/>
    </xf>
    <xf numFmtId="0" fontId="111" fillId="28" borderId="205" xfId="0" applyFont="1" applyFill="1" applyBorder="1" applyAlignment="1">
      <alignment horizontal="center" vertical="center"/>
    </xf>
    <xf numFmtId="0" fontId="25" fillId="18" borderId="0" xfId="19" applyFont="1" applyFill="1" applyAlignment="1">
      <alignment horizontal="left" vertical="center"/>
    </xf>
    <xf numFmtId="0" fontId="111" fillId="20" borderId="205" xfId="0" applyFont="1" applyFill="1" applyBorder="1" applyAlignment="1">
      <alignment horizontal="center" vertical="center"/>
    </xf>
    <xf numFmtId="0" fontId="22" fillId="43" borderId="205" xfId="2" applyFont="1" applyFill="1" applyBorder="1" applyAlignment="1">
      <alignment horizontal="center" vertical="center" wrapText="1"/>
    </xf>
    <xf numFmtId="0" fontId="143" fillId="43" borderId="205" xfId="2" applyFont="1" applyFill="1" applyBorder="1" applyAlignment="1">
      <alignment horizontal="center" vertical="center" wrapText="1"/>
    </xf>
    <xf numFmtId="0" fontId="22" fillId="43" borderId="205" xfId="2" applyFont="1" applyFill="1" applyBorder="1" applyAlignment="1">
      <alignment horizontal="left" vertical="center" shrinkToFit="1"/>
    </xf>
    <xf numFmtId="14" fontId="22" fillId="43" borderId="205" xfId="2" applyNumberFormat="1" applyFont="1" applyFill="1" applyBorder="1" applyAlignment="1">
      <alignment horizontal="center" vertical="center"/>
    </xf>
    <xf numFmtId="14" fontId="22" fillId="43" borderId="206" xfId="2" applyNumberFormat="1" applyFont="1" applyFill="1" applyBorder="1" applyAlignment="1">
      <alignment horizontal="center" vertical="center"/>
    </xf>
    <xf numFmtId="0" fontId="22" fillId="27" borderId="238" xfId="2" applyFont="1" applyFill="1" applyBorder="1" applyAlignment="1">
      <alignment horizontal="center" vertical="center" wrapText="1"/>
    </xf>
    <xf numFmtId="0" fontId="143" fillId="27" borderId="238" xfId="2" applyFont="1" applyFill="1" applyBorder="1" applyAlignment="1">
      <alignment horizontal="center" vertical="center" wrapText="1"/>
    </xf>
    <xf numFmtId="0" fontId="22" fillId="27" borderId="238" xfId="2" applyFont="1" applyFill="1" applyBorder="1" applyAlignment="1">
      <alignment horizontal="left" vertical="center" shrinkToFit="1"/>
    </xf>
    <xf numFmtId="14" fontId="22" fillId="27" borderId="238" xfId="2" applyNumberFormat="1" applyFont="1" applyFill="1" applyBorder="1" applyAlignment="1">
      <alignment horizontal="center" vertical="center"/>
    </xf>
    <xf numFmtId="14" fontId="22" fillId="27" borderId="239" xfId="2" applyNumberFormat="1" applyFont="1" applyFill="1" applyBorder="1" applyAlignment="1">
      <alignment horizontal="center" vertical="center"/>
    </xf>
    <xf numFmtId="0" fontId="129" fillId="0" borderId="232" xfId="2" applyFont="1" applyBorder="1" applyAlignment="1">
      <alignment horizontal="left" vertical="top" wrapText="1"/>
    </xf>
    <xf numFmtId="0" fontId="129" fillId="0" borderId="207" xfId="2" applyFont="1" applyBorder="1" applyAlignment="1">
      <alignment horizontal="left" vertical="top"/>
    </xf>
    <xf numFmtId="0" fontId="111" fillId="18" borderId="240" xfId="0" applyFont="1" applyFill="1" applyBorder="1" applyAlignment="1">
      <alignment horizontal="left" vertical="center"/>
    </xf>
    <xf numFmtId="0" fontId="111" fillId="18" borderId="47" xfId="0" applyFont="1" applyFill="1" applyBorder="1" applyAlignment="1">
      <alignment horizontal="left" vertical="center"/>
    </xf>
    <xf numFmtId="14" fontId="111" fillId="18" borderId="47" xfId="0" applyNumberFormat="1" applyFont="1" applyFill="1" applyBorder="1" applyAlignment="1">
      <alignment horizontal="center" vertical="center"/>
    </xf>
    <xf numFmtId="14" fontId="111" fillId="18" borderId="241" xfId="0" applyNumberFormat="1" applyFont="1" applyFill="1" applyBorder="1" applyAlignment="1">
      <alignment horizontal="center" vertical="center"/>
    </xf>
    <xf numFmtId="0" fontId="22" fillId="0" borderId="238" xfId="2" applyFont="1" applyBorder="1" applyAlignment="1">
      <alignment horizontal="center" vertical="center"/>
    </xf>
    <xf numFmtId="0" fontId="164" fillId="18" borderId="238" xfId="2" applyFont="1" applyFill="1" applyBorder="1" applyAlignment="1">
      <alignment horizontal="left" vertical="center"/>
    </xf>
    <xf numFmtId="14" fontId="164" fillId="0" borderId="238" xfId="2" applyNumberFormat="1" applyFont="1" applyBorder="1" applyAlignment="1">
      <alignment horizontal="center" vertical="center"/>
    </xf>
    <xf numFmtId="0" fontId="164" fillId="18" borderId="238" xfId="2" applyFont="1" applyFill="1" applyBorder="1" applyAlignment="1">
      <alignment horizontal="left" vertical="center" wrapText="1"/>
    </xf>
    <xf numFmtId="0" fontId="22" fillId="27" borderId="238" xfId="2" applyFont="1" applyFill="1" applyBorder="1" applyAlignment="1">
      <alignment horizontal="center" vertical="center"/>
    </xf>
    <xf numFmtId="0" fontId="164" fillId="27" borderId="238" xfId="2" applyFont="1" applyFill="1" applyBorder="1" applyAlignment="1">
      <alignment horizontal="left" vertical="center"/>
    </xf>
    <xf numFmtId="14" fontId="164" fillId="27" borderId="238" xfId="2" applyNumberFormat="1" applyFont="1" applyFill="1" applyBorder="1" applyAlignment="1">
      <alignment horizontal="center" vertical="center"/>
    </xf>
    <xf numFmtId="0" fontId="22" fillId="20" borderId="238" xfId="2" applyFont="1" applyFill="1" applyBorder="1" applyAlignment="1">
      <alignment horizontal="center" vertical="center"/>
    </xf>
    <xf numFmtId="0" fontId="164" fillId="20" borderId="238" xfId="2" applyFont="1" applyFill="1" applyBorder="1" applyAlignment="1">
      <alignment horizontal="left" vertical="center"/>
    </xf>
    <xf numFmtId="14" fontId="164" fillId="20" borderId="238" xfId="2" applyNumberFormat="1" applyFont="1" applyFill="1" applyBorder="1" applyAlignment="1">
      <alignment horizontal="center" vertical="center"/>
    </xf>
    <xf numFmtId="0" fontId="165" fillId="20" borderId="178" xfId="2" applyFont="1" applyFill="1" applyBorder="1" applyAlignment="1">
      <alignment horizontal="center" vertical="center"/>
    </xf>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77" fillId="0" borderId="0" xfId="0" applyFont="1" applyAlignment="1">
      <alignment horizontal="left" vertical="center" wrapText="1"/>
    </xf>
    <xf numFmtId="0" fontId="73" fillId="0" borderId="0" xfId="0" applyFont="1" applyAlignment="1">
      <alignment horizontal="left" vertical="center" wrapText="1"/>
    </xf>
    <xf numFmtId="0" fontId="76"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36" fillId="18" borderId="146" xfId="17" applyFont="1" applyFill="1" applyBorder="1" applyAlignment="1">
      <alignment horizontal="left" vertical="top" wrapText="1"/>
    </xf>
    <xf numFmtId="0" fontId="36" fillId="18" borderId="147" xfId="17" applyFont="1" applyFill="1" applyBorder="1" applyAlignment="1">
      <alignment horizontal="left" vertical="top" wrapText="1"/>
    </xf>
    <xf numFmtId="0" fontId="36" fillId="18" borderId="148" xfId="17" applyFont="1" applyFill="1" applyBorder="1" applyAlignment="1">
      <alignment horizontal="left" vertical="top" wrapText="1"/>
    </xf>
    <xf numFmtId="0" fontId="42" fillId="18" borderId="0" xfId="17" applyFont="1" applyFill="1" applyAlignment="1">
      <alignment horizontal="left" vertical="center"/>
    </xf>
    <xf numFmtId="0" fontId="10" fillId="6" borderId="188" xfId="17" applyFont="1" applyFill="1" applyBorder="1" applyAlignment="1">
      <alignment horizontal="center" vertical="center" wrapText="1"/>
    </xf>
    <xf numFmtId="0" fontId="10" fillId="6" borderId="186" xfId="17" applyFont="1" applyFill="1" applyBorder="1" applyAlignment="1">
      <alignment horizontal="center" vertical="center" wrapText="1"/>
    </xf>
    <xf numFmtId="0" fontId="10" fillId="6" borderId="189" xfId="17" applyFont="1" applyFill="1" applyBorder="1" applyAlignment="1">
      <alignment horizontal="center" vertical="center" wrapText="1"/>
    </xf>
    <xf numFmtId="0" fontId="12" fillId="18" borderId="146" xfId="2" applyFont="1" applyFill="1" applyBorder="1" applyAlignment="1">
      <alignment horizontal="left" vertical="top" wrapText="1"/>
    </xf>
    <xf numFmtId="0" fontId="12" fillId="18" borderId="147" xfId="2" applyFont="1" applyFill="1" applyBorder="1" applyAlignment="1">
      <alignment horizontal="left" vertical="top" wrapText="1"/>
    </xf>
    <xf numFmtId="0" fontId="12" fillId="18" borderId="148" xfId="2" applyFont="1" applyFill="1" applyBorder="1" applyAlignment="1">
      <alignment horizontal="left" vertical="top" wrapText="1"/>
    </xf>
    <xf numFmtId="0" fontId="94" fillId="18" borderId="146" xfId="2" applyFont="1" applyFill="1" applyBorder="1" applyAlignment="1">
      <alignment horizontal="left" vertical="top" wrapText="1"/>
    </xf>
    <xf numFmtId="0" fontId="94" fillId="18" borderId="147" xfId="2" applyFont="1" applyFill="1" applyBorder="1" applyAlignment="1">
      <alignment horizontal="left" vertical="top" wrapText="1"/>
    </xf>
    <xf numFmtId="0" fontId="94" fillId="18" borderId="148" xfId="2" applyFont="1" applyFill="1" applyBorder="1" applyAlignment="1">
      <alignment horizontal="left" vertical="top" wrapText="1"/>
    </xf>
    <xf numFmtId="0" fontId="36" fillId="20" borderId="146" xfId="17" applyFont="1" applyFill="1" applyBorder="1" applyAlignment="1">
      <alignment horizontal="left" vertical="top" wrapText="1"/>
    </xf>
    <xf numFmtId="0" fontId="36" fillId="20" borderId="147" xfId="17" applyFont="1" applyFill="1" applyBorder="1" applyAlignment="1">
      <alignment horizontal="left" vertical="top" wrapText="1"/>
    </xf>
    <xf numFmtId="0" fontId="36" fillId="20" borderId="148" xfId="17" applyFont="1" applyFill="1" applyBorder="1" applyAlignment="1">
      <alignment horizontal="left" vertical="top" wrapText="1"/>
    </xf>
    <xf numFmtId="0" fontId="59" fillId="11" borderId="54" xfId="17" applyFont="1" applyFill="1" applyBorder="1" applyAlignment="1">
      <alignment horizontal="right" vertical="center" wrapText="1"/>
    </xf>
    <xf numFmtId="0" fontId="60" fillId="11" borderId="54" xfId="0" applyFont="1" applyFill="1" applyBorder="1" applyAlignment="1">
      <alignment horizontal="right" vertical="center"/>
    </xf>
    <xf numFmtId="0" fontId="0" fillId="11" borderId="54" xfId="0" applyFill="1" applyBorder="1" applyAlignment="1">
      <alignment horizontal="right" vertical="center"/>
    </xf>
    <xf numFmtId="180" fontId="59" fillId="11" borderId="54" xfId="17" applyNumberFormat="1" applyFont="1" applyFill="1" applyBorder="1" applyAlignment="1">
      <alignment horizontal="center" vertical="center" wrapText="1"/>
    </xf>
    <xf numFmtId="180" fontId="0" fillId="11" borderId="54" xfId="0" applyNumberFormat="1" applyFill="1" applyBorder="1" applyAlignment="1">
      <alignment horizontal="center" vertical="center" wrapText="1"/>
    </xf>
    <xf numFmtId="0" fontId="61" fillId="12" borderId="55" xfId="17" applyFont="1" applyFill="1" applyBorder="1" applyAlignment="1">
      <alignment horizontal="center" vertical="center" wrapText="1"/>
    </xf>
    <xf numFmtId="0" fontId="62" fillId="12" borderId="55" xfId="0" applyFont="1" applyFill="1" applyBorder="1" applyAlignment="1">
      <alignment horizontal="center" vertical="center"/>
    </xf>
    <xf numFmtId="0" fontId="61" fillId="9" borderId="55" xfId="0" applyFont="1" applyFill="1" applyBorder="1" applyAlignment="1">
      <alignment horizontal="center" vertical="center"/>
    </xf>
    <xf numFmtId="0" fontId="64" fillId="9" borderId="55" xfId="0" applyFont="1" applyFill="1" applyBorder="1" applyAlignment="1">
      <alignment horizontal="center" vertical="center"/>
    </xf>
    <xf numFmtId="0" fontId="66" fillId="17" borderId="103" xfId="16" applyFont="1" applyFill="1" applyBorder="1" applyAlignment="1">
      <alignment horizontal="center" vertical="center"/>
    </xf>
    <xf numFmtId="0" fontId="66" fillId="17" borderId="108" xfId="16" applyFont="1" applyFill="1" applyBorder="1" applyAlignment="1">
      <alignment horizontal="center" vertical="center"/>
    </xf>
    <xf numFmtId="0" fontId="66" fillId="17"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4" borderId="68" xfId="17" applyFont="1" applyFill="1" applyBorder="1" applyAlignment="1">
      <alignment horizontal="center" vertical="center" wrapText="1"/>
    </xf>
    <xf numFmtId="0" fontId="57" fillId="15" borderId="68" xfId="17" applyFont="1" applyFill="1" applyBorder="1" applyAlignment="1">
      <alignment horizontal="center" vertical="center" wrapText="1"/>
    </xf>
    <xf numFmtId="0" fontId="0" fillId="15"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69"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92" fillId="18" borderId="146" xfId="17" applyFont="1" applyFill="1" applyBorder="1" applyAlignment="1">
      <alignment horizontal="left" vertical="top" wrapText="1"/>
    </xf>
    <xf numFmtId="0" fontId="92" fillId="18" borderId="147" xfId="17" applyFont="1" applyFill="1" applyBorder="1" applyAlignment="1">
      <alignment horizontal="left" vertical="top" wrapText="1"/>
    </xf>
    <xf numFmtId="0" fontId="92" fillId="18" borderId="148" xfId="17" applyFont="1" applyFill="1" applyBorder="1" applyAlignment="1">
      <alignment horizontal="left" vertical="top" wrapText="1"/>
    </xf>
    <xf numFmtId="0" fontId="12" fillId="18" borderId="146" xfId="17" applyFont="1" applyFill="1" applyBorder="1" applyAlignment="1">
      <alignment horizontal="left" vertical="top" wrapText="1"/>
    </xf>
    <xf numFmtId="0" fontId="12" fillId="18" borderId="147" xfId="17" applyFont="1" applyFill="1" applyBorder="1" applyAlignment="1">
      <alignment horizontal="left" vertical="top" wrapText="1"/>
    </xf>
    <xf numFmtId="0" fontId="12" fillId="18" borderId="148" xfId="17" applyFont="1" applyFill="1" applyBorder="1" applyAlignment="1">
      <alignment horizontal="left" vertical="top" wrapText="1"/>
    </xf>
    <xf numFmtId="0" fontId="36" fillId="18" borderId="168" xfId="17" applyFont="1" applyFill="1" applyBorder="1" applyAlignment="1">
      <alignment horizontal="left" vertical="top" wrapText="1"/>
    </xf>
    <xf numFmtId="0" fontId="36" fillId="18" borderId="127" xfId="17" applyFont="1" applyFill="1" applyBorder="1" applyAlignment="1">
      <alignment horizontal="left" vertical="top" wrapText="1"/>
    </xf>
    <xf numFmtId="0" fontId="49" fillId="18" borderId="44" xfId="17" applyFont="1" applyFill="1" applyBorder="1" applyAlignment="1">
      <alignment horizontal="center" vertical="center"/>
    </xf>
    <xf numFmtId="0" fontId="49" fillId="18"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6" borderId="0" xfId="17" applyFont="1" applyFill="1" applyAlignment="1">
      <alignment horizontal="center" vertical="center"/>
    </xf>
    <xf numFmtId="179" fontId="134" fillId="0" borderId="75" xfId="17" applyNumberFormat="1" applyFont="1" applyBorder="1" applyAlignment="1">
      <alignment horizontal="center" vertical="center" shrinkToFit="1"/>
    </xf>
    <xf numFmtId="179" fontId="134"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36" fillId="18" borderId="79" xfId="18" applyFont="1" applyFill="1" applyBorder="1" applyAlignment="1">
      <alignment horizontal="center" vertical="center"/>
    </xf>
    <xf numFmtId="0" fontId="36" fillId="18"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8" borderId="120" xfId="17" applyFont="1" applyFill="1" applyBorder="1" applyAlignment="1">
      <alignment horizontal="center" vertical="center"/>
    </xf>
    <xf numFmtId="0" fontId="54" fillId="18" borderId="121" xfId="17" applyFont="1" applyFill="1" applyBorder="1" applyAlignment="1">
      <alignment horizontal="center" vertical="center"/>
    </xf>
    <xf numFmtId="0" fontId="54" fillId="18" borderId="122" xfId="17" applyFont="1" applyFill="1" applyBorder="1" applyAlignment="1">
      <alignment horizontal="center" vertical="center"/>
    </xf>
    <xf numFmtId="0" fontId="36" fillId="18" borderId="199" xfId="17" applyFont="1" applyFill="1" applyBorder="1" applyAlignment="1">
      <alignment horizontal="left" vertical="top" wrapText="1"/>
    </xf>
    <xf numFmtId="0" fontId="36" fillId="18" borderId="197" xfId="17" applyFont="1" applyFill="1" applyBorder="1" applyAlignment="1">
      <alignment horizontal="left" vertical="top" wrapText="1"/>
    </xf>
    <xf numFmtId="0" fontId="36" fillId="18" borderId="198" xfId="17" applyFont="1" applyFill="1" applyBorder="1" applyAlignment="1">
      <alignment horizontal="left" vertical="top" wrapText="1"/>
    </xf>
    <xf numFmtId="0" fontId="107" fillId="18" borderId="196" xfId="17" applyFont="1" applyFill="1" applyBorder="1" applyAlignment="1">
      <alignment horizontal="left" vertical="top" wrapText="1"/>
    </xf>
    <xf numFmtId="0" fontId="107" fillId="18" borderId="197" xfId="17" applyFont="1" applyFill="1" applyBorder="1" applyAlignment="1">
      <alignment horizontal="left" vertical="top" wrapText="1"/>
    </xf>
    <xf numFmtId="0" fontId="107" fillId="18" borderId="198" xfId="17" applyFont="1" applyFill="1" applyBorder="1" applyAlignment="1">
      <alignment horizontal="left" vertical="top" wrapText="1"/>
    </xf>
    <xf numFmtId="0" fontId="135" fillId="36" borderId="0" xfId="2" applyFont="1" applyFill="1" applyAlignment="1">
      <alignment horizontal="center" vertical="center"/>
    </xf>
    <xf numFmtId="0" fontId="6" fillId="0" borderId="0" xfId="2">
      <alignment vertical="center"/>
    </xf>
    <xf numFmtId="0" fontId="34" fillId="0" borderId="0" xfId="2" applyFont="1" applyAlignment="1">
      <alignment horizontal="center" vertical="center"/>
    </xf>
    <xf numFmtId="0" fontId="6" fillId="0" borderId="0" xfId="2" applyAlignment="1">
      <alignment horizontal="center" vertical="center"/>
    </xf>
    <xf numFmtId="0" fontId="163" fillId="42" borderId="0" xfId="2" applyFont="1" applyFill="1" applyAlignment="1">
      <alignment horizontal="center" vertical="center" wrapText="1" shrinkToFit="1"/>
    </xf>
    <xf numFmtId="0" fontId="146" fillId="0" borderId="0" xfId="2" applyFont="1">
      <alignment vertical="center"/>
    </xf>
    <xf numFmtId="14" fontId="86" fillId="20" borderId="160" xfId="2" applyNumberFormat="1" applyFont="1" applyFill="1" applyBorder="1" applyAlignment="1">
      <alignment horizontal="center" vertical="center" wrapText="1" shrinkToFit="1"/>
    </xf>
    <xf numFmtId="14" fontId="86" fillId="20" borderId="1" xfId="2" applyNumberFormat="1" applyFont="1" applyFill="1" applyBorder="1" applyAlignment="1">
      <alignment horizontal="center" vertical="center" shrinkToFit="1"/>
    </xf>
    <xf numFmtId="14" fontId="86" fillId="20" borderId="131" xfId="2" applyNumberFormat="1" applyFont="1" applyFill="1" applyBorder="1" applyAlignment="1">
      <alignment horizontal="center" vertical="center" shrinkToFit="1"/>
    </xf>
    <xf numFmtId="14" fontId="86" fillId="20" borderId="160" xfId="2" applyNumberFormat="1" applyFont="1" applyFill="1" applyBorder="1" applyAlignment="1">
      <alignment horizontal="center" vertical="center" shrinkToFit="1"/>
    </xf>
    <xf numFmtId="14" fontId="86" fillId="20" borderId="209" xfId="1" applyNumberFormat="1" applyFont="1" applyFill="1" applyBorder="1" applyAlignment="1" applyProtection="1">
      <alignment horizontal="center" vertical="center" wrapText="1"/>
    </xf>
    <xf numFmtId="14" fontId="86" fillId="20" borderId="158" xfId="1" applyNumberFormat="1" applyFont="1" applyFill="1" applyBorder="1" applyAlignment="1" applyProtection="1">
      <alignment horizontal="center" vertical="center" wrapText="1"/>
    </xf>
    <xf numFmtId="14" fontId="86" fillId="20" borderId="210" xfId="1" applyNumberFormat="1" applyFont="1" applyFill="1" applyBorder="1" applyAlignment="1" applyProtection="1">
      <alignment horizontal="center" vertical="center" wrapText="1"/>
    </xf>
    <xf numFmtId="14" fontId="86" fillId="20" borderId="160" xfId="1" applyNumberFormat="1" applyFont="1" applyFill="1" applyBorder="1" applyAlignment="1" applyProtection="1">
      <alignment horizontal="center" vertical="center" shrinkToFit="1"/>
    </xf>
    <xf numFmtId="14" fontId="86" fillId="20" borderId="1" xfId="1" applyNumberFormat="1" applyFont="1" applyFill="1" applyBorder="1" applyAlignment="1" applyProtection="1">
      <alignment horizontal="center" vertical="center" shrinkToFit="1"/>
    </xf>
    <xf numFmtId="14" fontId="86" fillId="20" borderId="131" xfId="1" applyNumberFormat="1" applyFont="1" applyFill="1" applyBorder="1" applyAlignment="1" applyProtection="1">
      <alignment horizontal="center" vertical="center" shrinkToFit="1"/>
    </xf>
    <xf numFmtId="14" fontId="86" fillId="20" borderId="1" xfId="2" applyNumberFormat="1" applyFont="1" applyFill="1" applyBorder="1" applyAlignment="1">
      <alignment horizontal="center" vertical="center" wrapText="1" shrinkToFit="1"/>
    </xf>
    <xf numFmtId="0" fontId="6" fillId="0" borderId="0" xfId="2" applyAlignment="1">
      <alignment horizontal="center" vertical="center" wrapText="1"/>
    </xf>
    <xf numFmtId="0" fontId="80" fillId="32" borderId="0" xfId="2" applyFont="1" applyFill="1" applyAlignment="1">
      <alignment horizontal="left" vertical="center" wrapText="1"/>
    </xf>
    <xf numFmtId="0" fontId="80" fillId="32" borderId="0" xfId="2" applyFont="1" applyFill="1" applyAlignment="1">
      <alignment horizontal="left" vertical="center"/>
    </xf>
    <xf numFmtId="0" fontId="1" fillId="14"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23" borderId="50" xfId="2" applyFill="1" applyBorder="1" applyAlignment="1">
      <alignment horizontal="left" vertical="top" wrapText="1"/>
    </xf>
    <xf numFmtId="0" fontId="6" fillId="23" borderId="119" xfId="2" applyFill="1" applyBorder="1" applyAlignment="1">
      <alignment horizontal="left" vertical="top" wrapText="1"/>
    </xf>
    <xf numFmtId="0" fontId="6" fillId="23" borderId="133" xfId="2" applyFill="1" applyBorder="1" applyAlignment="1">
      <alignment horizontal="left" vertical="top" wrapText="1"/>
    </xf>
    <xf numFmtId="0" fontId="1" fillId="27" borderId="50" xfId="2" applyFont="1" applyFill="1" applyBorder="1" applyAlignment="1">
      <alignment horizontal="left" vertical="top" wrapText="1"/>
    </xf>
    <xf numFmtId="0" fontId="1" fillId="27" borderId="61" xfId="2" applyFont="1" applyFill="1" applyBorder="1" applyAlignment="1">
      <alignment horizontal="lef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4" xfId="2" applyFont="1" applyFill="1" applyBorder="1" applyAlignment="1">
      <alignment horizontal="center" vertical="center" wrapText="1"/>
    </xf>
    <xf numFmtId="0" fontId="13" fillId="5" borderId="175" xfId="2" applyFont="1" applyFill="1" applyBorder="1" applyAlignment="1">
      <alignment horizontal="center" vertical="center" wrapText="1"/>
    </xf>
    <xf numFmtId="0" fontId="13" fillId="5" borderId="176"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60" fillId="5" borderId="233" xfId="2" applyFont="1" applyFill="1" applyBorder="1" applyAlignment="1">
      <alignment horizontal="center" vertical="center" shrinkToFit="1"/>
    </xf>
    <xf numFmtId="0" fontId="160" fillId="5" borderId="3" xfId="2" applyFont="1" applyFill="1" applyBorder="1" applyAlignment="1">
      <alignment horizontal="center" vertical="center" shrinkToFit="1"/>
    </xf>
    <xf numFmtId="0" fontId="80" fillId="5" borderId="234" xfId="2" applyFont="1" applyFill="1" applyBorder="1" applyAlignment="1">
      <alignment horizontal="center" vertical="center"/>
    </xf>
    <xf numFmtId="0" fontId="80" fillId="5" borderId="235" xfId="2" applyFont="1" applyFill="1" applyBorder="1" applyAlignment="1">
      <alignment horizontal="center" vertical="center"/>
    </xf>
    <xf numFmtId="0" fontId="80" fillId="5" borderId="236" xfId="2" applyFont="1" applyFill="1" applyBorder="1" applyAlignment="1">
      <alignment horizontal="center" vertical="center"/>
    </xf>
    <xf numFmtId="0" fontId="25" fillId="18" borderId="0" xfId="19" applyFont="1" applyFill="1" applyAlignment="1">
      <alignment vertical="center" wrapText="1"/>
    </xf>
    <xf numFmtId="0" fontId="25" fillId="18" borderId="0" xfId="19" applyFont="1" applyFill="1" applyAlignment="1">
      <alignment horizontal="left" vertical="center" wrapText="1"/>
    </xf>
    <xf numFmtId="0" fontId="70" fillId="22" borderId="138" xfId="0" applyFont="1" applyFill="1" applyBorder="1" applyAlignment="1">
      <alignment horizontal="center" vertical="center"/>
    </xf>
    <xf numFmtId="0" fontId="70" fillId="22" borderId="140" xfId="0" applyFont="1" applyFill="1" applyBorder="1" applyAlignment="1">
      <alignment horizontal="center" vertical="center"/>
    </xf>
    <xf numFmtId="0" fontId="70" fillId="28" borderId="138" xfId="0" applyFont="1" applyFill="1" applyBorder="1" applyAlignment="1">
      <alignment horizontal="center" vertical="center"/>
    </xf>
    <xf numFmtId="0" fontId="70" fillId="28" borderId="140" xfId="0" applyFont="1" applyFill="1" applyBorder="1" applyAlignment="1">
      <alignment horizontal="center" vertical="center"/>
    </xf>
    <xf numFmtId="0" fontId="70" fillId="28" borderId="141" xfId="0" applyFont="1" applyFill="1" applyBorder="1" applyAlignment="1">
      <alignment horizontal="center" vertical="center"/>
    </xf>
    <xf numFmtId="0" fontId="70" fillId="38" borderId="215" xfId="0" applyFont="1" applyFill="1" applyBorder="1" applyAlignment="1">
      <alignment horizontal="center" vertical="center"/>
    </xf>
    <xf numFmtId="0" fontId="70" fillId="38" borderId="216" xfId="0" applyFont="1" applyFill="1" applyBorder="1" applyAlignment="1">
      <alignment horizontal="center" vertical="center"/>
    </xf>
    <xf numFmtId="0" fontId="70" fillId="22" borderId="215" xfId="0" applyFont="1" applyFill="1" applyBorder="1" applyAlignment="1">
      <alignment horizontal="center" vertical="center"/>
    </xf>
    <xf numFmtId="0" fontId="70" fillId="22" borderId="217" xfId="0" applyFont="1" applyFill="1" applyBorder="1" applyAlignment="1">
      <alignment horizontal="center" vertical="center"/>
    </xf>
    <xf numFmtId="0" fontId="70" fillId="22" borderId="221" xfId="0" applyFont="1" applyFill="1" applyBorder="1" applyAlignment="1">
      <alignment horizontal="center" vertical="center"/>
    </xf>
    <xf numFmtId="0" fontId="70" fillId="28" borderId="215" xfId="0" applyFont="1" applyFill="1" applyBorder="1" applyAlignment="1">
      <alignment horizontal="center" vertical="center"/>
    </xf>
    <xf numFmtId="0" fontId="70" fillId="28" borderId="217" xfId="0" applyFont="1" applyFill="1" applyBorder="1" applyAlignment="1">
      <alignment horizontal="center" vertical="center"/>
    </xf>
    <xf numFmtId="0" fontId="70" fillId="28" borderId="216" xfId="0" applyFont="1" applyFill="1" applyBorder="1" applyAlignment="1">
      <alignment horizontal="center" vertical="center"/>
    </xf>
    <xf numFmtId="0" fontId="17" fillId="18" borderId="135" xfId="1" applyFont="1" applyFill="1" applyBorder="1" applyAlignment="1" applyProtection="1">
      <alignment horizontal="center" vertical="center" wrapText="1" shrinkToFit="1"/>
    </xf>
    <xf numFmtId="0" fontId="27" fillId="18" borderId="136" xfId="2" applyFont="1" applyFill="1" applyBorder="1" applyAlignment="1">
      <alignment horizontal="center" vertical="center" wrapText="1" shrinkToFit="1"/>
    </xf>
    <xf numFmtId="0" fontId="27" fillId="18" borderId="137" xfId="2" applyFont="1" applyFill="1" applyBorder="1" applyAlignment="1">
      <alignment horizontal="center" vertical="center" wrapText="1" shrinkToFit="1"/>
    </xf>
    <xf numFmtId="0" fontId="121" fillId="18" borderId="51" xfId="2" applyFont="1" applyFill="1" applyBorder="1" applyAlignment="1">
      <alignment horizontal="left" vertical="top" wrapText="1" shrinkToFit="1"/>
    </xf>
    <xf numFmtId="0" fontId="19" fillId="18" borderId="52" xfId="2" applyFont="1" applyFill="1" applyBorder="1" applyAlignment="1">
      <alignment horizontal="left" vertical="top" wrapText="1" shrinkToFit="1"/>
    </xf>
    <xf numFmtId="0" fontId="19" fillId="18"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8" borderId="135" xfId="2" applyFont="1" applyFill="1" applyBorder="1" applyAlignment="1">
      <alignment horizontal="center" vertical="center" wrapText="1" shrinkToFit="1"/>
    </xf>
    <xf numFmtId="0" fontId="27" fillId="28" borderId="136" xfId="2" applyFont="1" applyFill="1" applyBorder="1" applyAlignment="1">
      <alignment horizontal="center" vertical="center" wrapText="1" shrinkToFit="1"/>
    </xf>
    <xf numFmtId="0" fontId="27" fillId="28" borderId="137" xfId="2" applyFont="1" applyFill="1" applyBorder="1" applyAlignment="1">
      <alignment horizontal="center" vertical="center" wrapText="1" shrinkToFit="1"/>
    </xf>
    <xf numFmtId="0" fontId="131" fillId="28" borderId="51" xfId="2" applyFont="1" applyFill="1" applyBorder="1" applyAlignment="1">
      <alignment horizontal="left" vertical="top" wrapText="1" shrinkToFit="1"/>
    </xf>
    <xf numFmtId="0" fontId="131" fillId="28" borderId="52" xfId="2" applyFont="1" applyFill="1" applyBorder="1" applyAlignment="1">
      <alignment horizontal="left" vertical="top" wrapText="1" shrinkToFit="1"/>
    </xf>
    <xf numFmtId="0" fontId="131" fillId="28" borderId="53" xfId="2" applyFont="1" applyFill="1" applyBorder="1" applyAlignment="1">
      <alignment horizontal="left" vertical="top" wrapText="1" shrinkToFit="1"/>
    </xf>
    <xf numFmtId="0" fontId="113" fillId="18" borderId="93" xfId="2" applyFont="1" applyFill="1" applyBorder="1" applyAlignment="1">
      <alignment horizontal="center" vertical="center" wrapText="1" shrinkToFit="1"/>
    </xf>
    <xf numFmtId="0" fontId="31" fillId="18" borderId="27" xfId="2" applyFont="1" applyFill="1" applyBorder="1" applyAlignment="1">
      <alignment horizontal="center" vertical="center" shrinkToFit="1"/>
    </xf>
    <xf numFmtId="0" fontId="31" fillId="18" borderId="94" xfId="2" applyFont="1" applyFill="1" applyBorder="1" applyAlignment="1">
      <alignment horizontal="center" vertical="center" shrinkToFit="1"/>
    </xf>
    <xf numFmtId="0" fontId="119" fillId="18" borderId="90" xfId="1" applyFont="1" applyFill="1" applyBorder="1" applyAlignment="1" applyProtection="1">
      <alignment vertical="top" wrapText="1"/>
    </xf>
    <xf numFmtId="0" fontId="20" fillId="18" borderId="91" xfId="2" applyFont="1" applyFill="1" applyBorder="1" applyAlignment="1">
      <alignment vertical="top" wrapText="1"/>
    </xf>
    <xf numFmtId="0" fontId="20" fillId="18" borderId="92" xfId="2" applyFont="1" applyFill="1" applyBorder="1" applyAlignment="1">
      <alignment vertical="top" wrapText="1"/>
    </xf>
    <xf numFmtId="0" fontId="113" fillId="28" borderId="93" xfId="2" applyFont="1" applyFill="1" applyBorder="1" applyAlignment="1">
      <alignment horizontal="center" vertical="center" wrapText="1" shrinkToFit="1"/>
    </xf>
    <xf numFmtId="0" fontId="17" fillId="28" borderId="27" xfId="2" applyFont="1" applyFill="1" applyBorder="1" applyAlignment="1">
      <alignment horizontal="center" vertical="center" shrinkToFit="1"/>
    </xf>
    <xf numFmtId="0" fontId="17" fillId="28" borderId="94" xfId="2" applyFont="1" applyFill="1" applyBorder="1" applyAlignment="1">
      <alignment horizontal="center" vertical="center" shrinkToFit="1"/>
    </xf>
    <xf numFmtId="0" fontId="121" fillId="28" borderId="182" xfId="1" applyFont="1" applyFill="1" applyBorder="1" applyAlignment="1" applyProtection="1">
      <alignment horizontal="left" vertical="top" wrapText="1"/>
    </xf>
    <xf numFmtId="0" fontId="121" fillId="28" borderId="101" xfId="1" applyFont="1" applyFill="1" applyBorder="1" applyAlignment="1" applyProtection="1">
      <alignment horizontal="left" vertical="top" wrapText="1"/>
    </xf>
    <xf numFmtId="0" fontId="121" fillId="28" borderId="183" xfId="1" applyFont="1" applyFill="1" applyBorder="1" applyAlignment="1" applyProtection="1">
      <alignment horizontal="left" vertical="top" wrapText="1"/>
    </xf>
    <xf numFmtId="0" fontId="27" fillId="20" borderId="93" xfId="2" applyFont="1" applyFill="1" applyBorder="1" applyAlignment="1">
      <alignment horizontal="center" vertical="center" shrinkToFit="1"/>
    </xf>
    <xf numFmtId="0" fontId="17" fillId="20" borderId="27" xfId="2" applyFont="1" applyFill="1" applyBorder="1" applyAlignment="1">
      <alignment horizontal="center" vertical="center" shrinkToFit="1"/>
    </xf>
    <xf numFmtId="0" fontId="17" fillId="20" borderId="94" xfId="2" applyFont="1" applyFill="1" applyBorder="1" applyAlignment="1">
      <alignment horizontal="center" vertical="center" shrinkToFit="1"/>
    </xf>
    <xf numFmtId="0" fontId="131" fillId="18" borderId="182" xfId="1" applyFont="1" applyFill="1" applyBorder="1" applyAlignment="1" applyProtection="1">
      <alignment horizontal="left" vertical="top" wrapText="1"/>
    </xf>
    <xf numFmtId="0" fontId="119" fillId="18" borderId="211" xfId="1" applyFont="1" applyFill="1" applyBorder="1" applyAlignment="1" applyProtection="1">
      <alignment horizontal="left" vertical="top" wrapText="1"/>
    </xf>
    <xf numFmtId="0" fontId="119" fillId="18" borderId="183"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xf numFmtId="0" fontId="34" fillId="0" borderId="0" xfId="2" applyFont="1" applyAlignment="1">
      <alignment vertical="top" wrapText="1"/>
    </xf>
    <xf numFmtId="0" fontId="86" fillId="0" borderId="0" xfId="2" applyFont="1" applyAlignment="1">
      <alignment horizontal="center" vertical="center"/>
    </xf>
    <xf numFmtId="0" fontId="20" fillId="0" borderId="0" xfId="2" applyFont="1" applyAlignment="1">
      <alignment horizontal="center" vertical="center"/>
    </xf>
    <xf numFmtId="0" fontId="167" fillId="42" borderId="0" xfId="2" applyFont="1" applyFill="1" applyAlignment="1">
      <alignment horizontal="center" vertical="center" wrapText="1" shrinkToFit="1"/>
    </xf>
    <xf numFmtId="0" fontId="7" fillId="14" borderId="0" xfId="4" applyFont="1" applyFill="1" applyAlignment="1">
      <alignment vertical="top"/>
    </xf>
    <xf numFmtId="0" fontId="7" fillId="14" borderId="0" xfId="2" applyFont="1" applyFill="1" applyAlignment="1">
      <alignment vertical="top"/>
    </xf>
    <xf numFmtId="0" fontId="141" fillId="14" borderId="0" xfId="2" applyFont="1" applyFill="1" applyAlignment="1">
      <alignment vertical="top" wrapText="1"/>
    </xf>
    <xf numFmtId="0" fontId="142" fillId="14" borderId="0" xfId="2" applyFont="1" applyFill="1" applyAlignment="1">
      <alignment vertical="top" wrapText="1"/>
    </xf>
    <xf numFmtId="0" fontId="50" fillId="44" borderId="0" xfId="2" applyFont="1" applyFill="1" applyAlignment="1">
      <alignment horizontal="left" vertical="top" wrapText="1" indent="1"/>
    </xf>
    <xf numFmtId="0" fontId="158" fillId="0" borderId="0" xfId="2" applyFont="1" applyAlignment="1">
      <alignment horizontal="left" vertical="top" wrapText="1" indent="1"/>
    </xf>
    <xf numFmtId="0" fontId="139" fillId="14" borderId="0" xfId="2" applyFont="1" applyFill="1" applyAlignment="1">
      <alignment vertical="top"/>
    </xf>
    <xf numFmtId="0" fontId="33" fillId="14" borderId="0" xfId="2" applyFont="1" applyFill="1" applyAlignment="1">
      <alignment vertical="top"/>
    </xf>
    <xf numFmtId="0" fontId="6" fillId="14" borderId="0" xfId="2" applyFill="1" applyAlignment="1">
      <alignment vertical="top" wrapText="1"/>
    </xf>
    <xf numFmtId="0" fontId="6" fillId="45" borderId="0" xfId="4" applyFill="1"/>
    <xf numFmtId="0" fontId="164" fillId="45" borderId="0" xfId="4" applyFont="1" applyFill="1"/>
    <xf numFmtId="0" fontId="12" fillId="45" borderId="0" xfId="4" applyFont="1" applyFill="1" applyAlignment="1">
      <alignment vertical="top" wrapText="1"/>
    </xf>
    <xf numFmtId="0" fontId="34" fillId="45" borderId="0" xfId="4" applyFont="1" applyFill="1"/>
    <xf numFmtId="0" fontId="172" fillId="22" borderId="180" xfId="2" applyFont="1" applyFill="1" applyBorder="1" applyAlignment="1">
      <alignment horizontal="center" vertical="center" wrapText="1"/>
    </xf>
    <xf numFmtId="0" fontId="174" fillId="22" borderId="180" xfId="2" applyFont="1" applyFill="1" applyBorder="1" applyAlignment="1">
      <alignment horizontal="center" vertical="center" wrapText="1"/>
    </xf>
    <xf numFmtId="0" fontId="34" fillId="0" borderId="192" xfId="1" applyFont="1" applyBorder="1" applyAlignment="1" applyProtection="1">
      <alignment horizontal="left" vertical="top" wrapText="1"/>
    </xf>
    <xf numFmtId="56" fontId="6" fillId="0" borderId="0" xfId="2" applyNumberFormat="1">
      <alignment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39101370-AD04-4D97-AE68-9D0A18EF12AB}"/>
  </cellStyles>
  <dxfs count="12">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border diagonalUp="0" diagonalDown="0" outline="0">
        <left/>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s>
  <tableStyles count="0" defaultTableStyle="TableStyleMedium2" defaultPivotStyle="PivotStyleLight16"/>
  <colors>
    <mruColors>
      <color rgb="FF6DDDF7"/>
      <color rgb="FF6EF729"/>
      <color rgb="FFFFB5A3"/>
      <color rgb="FF97FBF9"/>
      <color rgb="FFF0FBFE"/>
      <color rgb="FFB7EEFB"/>
      <color rgb="FF00CC00"/>
      <color rgb="FFFFFFCC"/>
      <color rgb="FFFAFEC2"/>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46500620739576"/>
          <c:y val="1.4668189385450073E-2"/>
          <c:w val="0.77210613690956476"/>
          <c:h val="0.60984543598716823"/>
        </c:manualLayout>
      </c:layout>
      <c:lineChart>
        <c:grouping val="standard"/>
        <c:varyColors val="0"/>
        <c:ser>
          <c:idx val="9"/>
          <c:order val="0"/>
          <c:tx>
            <c:strRef>
              <c:f>'26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'26　感染症統計'!$B$7:$M$7</c:f>
              <c:numCache>
                <c:formatCode>General</c:formatCode>
                <c:ptCount val="12"/>
                <c:pt idx="0">
                  <c:v>102</c:v>
                </c:pt>
                <c:pt idx="1">
                  <c:v>102</c:v>
                </c:pt>
                <c:pt idx="2">
                  <c:v>115</c:v>
                </c:pt>
                <c:pt idx="3">
                  <c:v>122</c:v>
                </c:pt>
                <c:pt idx="4">
                  <c:v>255</c:v>
                </c:pt>
                <c:pt idx="5">
                  <c:v>293</c:v>
                </c:pt>
              </c:numCache>
            </c:numRef>
          </c:val>
          <c:smooth val="0"/>
          <c:extLst>
            <c:ext xmlns:c16="http://schemas.microsoft.com/office/drawing/2014/chart" uri="{C3380CC4-5D6E-409C-BE32-E72D297353CC}">
              <c16:uniqueId val="{00000008-9549-4A62-BF04-398DC0EE804A}"/>
            </c:ext>
          </c:extLst>
        </c:ser>
        <c:ser>
          <c:idx val="6"/>
          <c:order val="1"/>
          <c:tx>
            <c:strRef>
              <c:f>'26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'26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'26　感染症統計'!$A$9</c:f>
              <c:strCache>
                <c:ptCount val="1"/>
                <c:pt idx="0">
                  <c:v>2022年</c:v>
                </c:pt>
              </c:strCache>
            </c:strRef>
          </c:tx>
          <c:spPr>
            <a:ln w="28575" cap="rnd">
              <a:solidFill>
                <a:schemeClr val="accent1"/>
              </a:solidFill>
              <a:round/>
            </a:ln>
            <a:effectLst/>
          </c:spPr>
          <c:marker>
            <c:symbol val="none"/>
          </c:marker>
          <c:val>
            <c:numRef>
              <c:f>'26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'26　感染症統計'!$A$10</c:f>
              <c:strCache>
                <c:ptCount val="1"/>
                <c:pt idx="0">
                  <c:v>2021年</c:v>
                </c:pt>
              </c:strCache>
            </c:strRef>
          </c:tx>
          <c:spPr>
            <a:ln w="28575" cap="rnd">
              <a:solidFill>
                <a:schemeClr val="accent2"/>
              </a:solidFill>
              <a:round/>
            </a:ln>
            <a:effectLst/>
          </c:spPr>
          <c:marker>
            <c:symbol val="none"/>
          </c:marker>
          <c:val>
            <c:numRef>
              <c:f>'26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'26　感染症統計'!$A$11</c:f>
              <c:strCache>
                <c:ptCount val="1"/>
                <c:pt idx="0">
                  <c:v>2020年</c:v>
                </c:pt>
              </c:strCache>
            </c:strRef>
          </c:tx>
          <c:spPr>
            <a:ln w="28575" cap="rnd">
              <a:solidFill>
                <a:schemeClr val="accent3"/>
              </a:solidFill>
              <a:round/>
            </a:ln>
            <a:effectLst/>
          </c:spPr>
          <c:marker>
            <c:symbol val="none"/>
          </c:marker>
          <c:val>
            <c:numRef>
              <c:f>'26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'26　感染症統計'!$A$12</c:f>
              <c:strCache>
                <c:ptCount val="1"/>
                <c:pt idx="0">
                  <c:v>2019年</c:v>
                </c:pt>
              </c:strCache>
            </c:strRef>
          </c:tx>
          <c:spPr>
            <a:ln w="28575" cap="rnd">
              <a:solidFill>
                <a:schemeClr val="accent4"/>
              </a:solidFill>
              <a:round/>
            </a:ln>
            <a:effectLst/>
          </c:spPr>
          <c:marker>
            <c:symbol val="none"/>
          </c:marker>
          <c:val>
            <c:numRef>
              <c:f>'26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'26　感染症統計'!$A$13</c:f>
              <c:strCache>
                <c:ptCount val="1"/>
                <c:pt idx="0">
                  <c:v>2018年</c:v>
                </c:pt>
              </c:strCache>
            </c:strRef>
          </c:tx>
          <c:spPr>
            <a:ln w="28575" cap="rnd">
              <a:solidFill>
                <a:schemeClr val="accent5"/>
              </a:solidFill>
              <a:round/>
            </a:ln>
            <a:effectLst/>
          </c:spPr>
          <c:marker>
            <c:symbol val="none"/>
          </c:marker>
          <c:val>
            <c:numRef>
              <c:f>'26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'26　感染症統計'!$P$7</c:f>
              <c:strCache>
                <c:ptCount val="1"/>
                <c:pt idx="0">
                  <c:v>2024年</c:v>
                </c:pt>
              </c:strCache>
            </c:strRef>
          </c:tx>
          <c:spPr>
            <a:ln w="63500" cap="rnd">
              <a:solidFill>
                <a:srgbClr val="FF0000"/>
              </a:solidFill>
              <a:round/>
            </a:ln>
            <a:effectLst/>
          </c:spPr>
          <c:marker>
            <c:symbol val="none"/>
          </c:marker>
          <c:val>
            <c:numRef>
              <c:f>'26　感染症統計'!$Q$7:$AB$7</c:f>
              <c:numCache>
                <c:formatCode>General</c:formatCode>
                <c:ptCount val="12"/>
                <c:pt idx="0" formatCode="#,##0_ ">
                  <c:v>4</c:v>
                </c:pt>
                <c:pt idx="1">
                  <c:v>4</c:v>
                </c:pt>
                <c:pt idx="2">
                  <c:v>4</c:v>
                </c:pt>
                <c:pt idx="3">
                  <c:v>8</c:v>
                </c:pt>
                <c:pt idx="4">
                  <c:v>1</c:v>
                </c:pt>
                <c:pt idx="5">
                  <c:v>2</c:v>
                </c:pt>
              </c:numCache>
            </c:numRef>
          </c:val>
          <c:smooth val="0"/>
          <c:extLst>
            <c:ext xmlns:c16="http://schemas.microsoft.com/office/drawing/2014/chart" uri="{C3380CC4-5D6E-409C-BE32-E72D297353CC}">
              <c16:uniqueId val="{00000000-691A-4A61-BF12-3A5977548A2F}"/>
            </c:ext>
          </c:extLst>
        </c:ser>
        <c:ser>
          <c:idx val="0"/>
          <c:order val="1"/>
          <c:tx>
            <c:strRef>
              <c:f>'26　感染症統計'!$P$8</c:f>
              <c:strCache>
                <c:ptCount val="1"/>
                <c:pt idx="0">
                  <c:v>2023年</c:v>
                </c:pt>
              </c:strCache>
            </c:strRef>
          </c:tx>
          <c:spPr>
            <a:ln w="28575" cap="rnd">
              <a:solidFill>
                <a:schemeClr val="accent1"/>
              </a:solidFill>
              <a:round/>
            </a:ln>
            <a:effectLst/>
          </c:spPr>
          <c:marker>
            <c:symbol val="none"/>
          </c:marker>
          <c:val>
            <c:numRef>
              <c:f>'26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'26　感染症統計'!$P$9</c:f>
              <c:strCache>
                <c:ptCount val="1"/>
                <c:pt idx="0">
                  <c:v>2022年</c:v>
                </c:pt>
              </c:strCache>
            </c:strRef>
          </c:tx>
          <c:spPr>
            <a:ln w="28575" cap="rnd">
              <a:solidFill>
                <a:schemeClr val="accent2"/>
              </a:solidFill>
              <a:round/>
            </a:ln>
            <a:effectLst/>
          </c:spPr>
          <c:marker>
            <c:symbol val="none"/>
          </c:marker>
          <c:val>
            <c:numRef>
              <c:f>'26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'26　感染症統計'!$P$10</c:f>
              <c:strCache>
                <c:ptCount val="1"/>
                <c:pt idx="0">
                  <c:v>2021年</c:v>
                </c:pt>
              </c:strCache>
            </c:strRef>
          </c:tx>
          <c:spPr>
            <a:ln w="28575" cap="rnd">
              <a:solidFill>
                <a:schemeClr val="accent3"/>
              </a:solidFill>
              <a:round/>
            </a:ln>
            <a:effectLst/>
          </c:spPr>
          <c:marker>
            <c:symbol val="none"/>
          </c:marker>
          <c:val>
            <c:numRef>
              <c:f>'26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'26　感染症統計'!$P$11</c:f>
              <c:strCache>
                <c:ptCount val="1"/>
                <c:pt idx="0">
                  <c:v>2020年</c:v>
                </c:pt>
              </c:strCache>
            </c:strRef>
          </c:tx>
          <c:spPr>
            <a:ln w="28575" cap="rnd">
              <a:solidFill>
                <a:schemeClr val="accent4"/>
              </a:solidFill>
              <a:round/>
            </a:ln>
            <a:effectLst/>
          </c:spPr>
          <c:marker>
            <c:symbol val="none"/>
          </c:marker>
          <c:val>
            <c:numRef>
              <c:f>'26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'26　感染症統計'!$P$12</c:f>
              <c:strCache>
                <c:ptCount val="1"/>
                <c:pt idx="0">
                  <c:v>2019年</c:v>
                </c:pt>
              </c:strCache>
            </c:strRef>
          </c:tx>
          <c:spPr>
            <a:ln w="28575" cap="rnd">
              <a:solidFill>
                <a:schemeClr val="accent5"/>
              </a:solidFill>
              <a:round/>
            </a:ln>
            <a:effectLst/>
          </c:spPr>
          <c:marker>
            <c:symbol val="none"/>
          </c:marker>
          <c:val>
            <c:numRef>
              <c:f>'26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'26　感染症統計'!$P$13</c:f>
              <c:strCache>
                <c:ptCount val="1"/>
                <c:pt idx="0">
                  <c:v>2018年</c:v>
                </c:pt>
              </c:strCache>
            </c:strRef>
          </c:tx>
          <c:spPr>
            <a:ln w="28575" cap="rnd">
              <a:solidFill>
                <a:schemeClr val="accent6"/>
              </a:solidFill>
              <a:round/>
            </a:ln>
            <a:effectLst/>
          </c:spPr>
          <c:marker>
            <c:symbol val="none"/>
          </c:marker>
          <c:val>
            <c:numRef>
              <c:f>'26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7" Type="http://schemas.openxmlformats.org/officeDocument/2006/relationships/image" Target="../media/image10.png"/><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9.png"/><Relationship Id="rId5" Type="http://schemas.openxmlformats.org/officeDocument/2006/relationships/image" Target="../media/image8.jpeg"/><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15240</xdr:colOff>
      <xdr:row>96</xdr:row>
      <xdr:rowOff>47280</xdr:rowOff>
    </xdr:to>
    <xdr:pic>
      <xdr:nvPicPr>
        <xdr:cNvPr id="14" name="図 13">
          <a:extLst>
            <a:ext uri="{FF2B5EF4-FFF2-40B4-BE49-F238E27FC236}">
              <a16:creationId xmlns:a16="http://schemas.microsoft.com/office/drawing/2014/main" id="{BF83DE3F-3AC6-B1CB-172B-CA963C0E42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245840" cy="16140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23328</xdr:colOff>
      <xdr:row>4</xdr:row>
      <xdr:rowOff>0</xdr:rowOff>
    </xdr:from>
    <xdr:to>
      <xdr:col>13</xdr:col>
      <xdr:colOff>186614</xdr:colOff>
      <xdr:row>17</xdr:row>
      <xdr:rowOff>489857</xdr:rowOff>
    </xdr:to>
    <xdr:pic>
      <xdr:nvPicPr>
        <xdr:cNvPr id="32" name="図 31" descr="感染性胃腸炎患者報告数　直近5シーズン">
          <a:extLst>
            <a:ext uri="{FF2B5EF4-FFF2-40B4-BE49-F238E27FC236}">
              <a16:creationId xmlns:a16="http://schemas.microsoft.com/office/drawing/2014/main" id="{3442DCE6-90DA-E0A7-BBB9-58EBDE7D6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4226" y="979714"/>
          <a:ext cx="7378959" cy="2838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8577" y="2018812"/>
          <a:ext cx="7032794" cy="1128853"/>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1</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1</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4.09</a:t>
          </a:r>
          <a:endParaRPr lang="ja-JP" altLang="en-US" sz="2000" b="1" i="0" u="none" strike="noStrike" baseline="0">
            <a:solidFill>
              <a:srgbClr val="FF0000"/>
            </a:solidFill>
            <a:latin typeface="ＭＳ Ｐゴシック"/>
            <a:ea typeface="ＭＳ Ｐゴシック"/>
          </a:endParaRPr>
        </a:p>
        <a:p>
          <a:pPr algn="ctr" rtl="0">
            <a:defRPr sz="1000"/>
          </a:pP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906877" y="1109625"/>
          <a:ext cx="2598565" cy="601170"/>
        </a:xfrm>
        <a:prstGeom prst="borderCallout2">
          <a:avLst>
            <a:gd name="adj1" fmla="val 101279"/>
            <a:gd name="adj2" fmla="val 51060"/>
            <a:gd name="adj3" fmla="val 210486"/>
            <a:gd name="adj4" fmla="val 51057"/>
            <a:gd name="adj5" fmla="val 310177"/>
            <a:gd name="adj6" fmla="val 20641"/>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ノロウイルス今週のニュース</a:t>
          </a:r>
        </a:p>
        <a:p>
          <a:pPr algn="l" rtl="0">
            <a:defRPr sz="1000"/>
          </a:pPr>
          <a:r>
            <a:rPr lang="ja-JP" altLang="en-US" sz="1400" b="1" i="0" u="none" strike="noStrike" baseline="0">
              <a:solidFill>
                <a:srgbClr val="FF0000"/>
              </a:solidFill>
              <a:latin typeface="ＭＳ Ｐゴシック"/>
              <a:ea typeface="ＭＳ Ｐゴシック"/>
            </a:rPr>
            <a:t>今週ですが、</a:t>
          </a:r>
          <a:r>
            <a:rPr lang="ja-JP" altLang="en-US" sz="1600" b="1" i="0" u="none" strike="noStrike" baseline="0">
              <a:solidFill>
                <a:srgbClr val="FF0000"/>
              </a:solidFill>
              <a:latin typeface="ＭＳ Ｐゴシック"/>
              <a:ea typeface="ＭＳ Ｐゴシック"/>
            </a:rPr>
            <a:t>全国で</a:t>
          </a:r>
          <a:r>
            <a:rPr lang="en-US" altLang="ja-JP" sz="1600" b="1" i="0" u="none" strike="noStrike" baseline="0">
              <a:solidFill>
                <a:srgbClr val="FF0000"/>
              </a:solidFill>
              <a:latin typeface="ＭＳ Ｐゴシック"/>
              <a:ea typeface="ＭＳ Ｐゴシック"/>
            </a:rPr>
            <a:t>2</a:t>
          </a:r>
          <a:r>
            <a:rPr lang="ja-JP" altLang="en-US" sz="1600" b="1" i="0" u="none" strike="noStrike" baseline="0">
              <a:solidFill>
                <a:srgbClr val="FF0000"/>
              </a:solidFill>
              <a:latin typeface="ＭＳ Ｐゴシック"/>
              <a:ea typeface="ＭＳ Ｐゴシック"/>
            </a:rPr>
            <a:t>件</a:t>
          </a:r>
          <a:endParaRPr lang="en-US" altLang="ja-JP" sz="1600" b="1" i="0" u="none" strike="noStrike" baseline="0">
            <a:solidFill>
              <a:srgbClr val="FF0000"/>
            </a:solidFill>
            <a:latin typeface="ＭＳ Ｐゴシック"/>
            <a:ea typeface="ＭＳ Ｐゴシック"/>
          </a:endParaRPr>
        </a:p>
      </xdr:txBody>
    </xdr:sp>
    <xdr:clientData/>
  </xdr:twoCellAnchor>
  <xdr:twoCellAnchor>
    <xdr:from>
      <xdr:col>11</xdr:col>
      <xdr:colOff>927087</xdr:colOff>
      <xdr:row>14</xdr:row>
      <xdr:rowOff>83660</xdr:rowOff>
    </xdr:from>
    <xdr:to>
      <xdr:col>11</xdr:col>
      <xdr:colOff>1253043</xdr:colOff>
      <xdr:row>16</xdr:row>
      <xdr:rowOff>53180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218822" y="2820640"/>
          <a:ext cx="325956" cy="311642"/>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28" name="図 27">
          <a:extLst>
            <a:ext uri="{FF2B5EF4-FFF2-40B4-BE49-F238E27FC236}">
              <a16:creationId xmlns:a16="http://schemas.microsoft.com/office/drawing/2014/main" id="{9C89F63A-0C2D-44CC-9D80-4142F0170C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2</xdr:row>
      <xdr:rowOff>0</xdr:rowOff>
    </xdr:from>
    <xdr:to>
      <xdr:col>3</xdr:col>
      <xdr:colOff>253175</xdr:colOff>
      <xdr:row>16</xdr:row>
      <xdr:rowOff>15551</xdr:rowOff>
    </xdr:to>
    <xdr:pic>
      <xdr:nvPicPr>
        <xdr:cNvPr id="47" name="図 46">
          <a:extLst>
            <a:ext uri="{FF2B5EF4-FFF2-40B4-BE49-F238E27FC236}">
              <a16:creationId xmlns:a16="http://schemas.microsoft.com/office/drawing/2014/main" id="{BC8D4ABA-4E71-D61A-03FE-31D4C8034F0E}"/>
            </a:ext>
          </a:extLst>
        </xdr:cNvPr>
        <xdr:cNvPicPr>
          <a:picLocks noChangeAspect="1"/>
        </xdr:cNvPicPr>
      </xdr:nvPicPr>
      <xdr:blipFill>
        <a:blip xmlns:r="http://schemas.openxmlformats.org/officeDocument/2006/relationships" r:embed="rId3"/>
        <a:stretch>
          <a:fillRect/>
        </a:stretch>
      </xdr:blipFill>
      <xdr:spPr>
        <a:xfrm>
          <a:off x="0" y="544286"/>
          <a:ext cx="1738297" cy="2550367"/>
        </a:xfrm>
        <a:prstGeom prst="rect">
          <a:avLst/>
        </a:prstGeom>
      </xdr:spPr>
    </xdr:pic>
    <xdr:clientData/>
  </xdr:twoCellAnchor>
  <xdr:twoCellAnchor editAs="oneCell">
    <xdr:from>
      <xdr:col>5</xdr:col>
      <xdr:colOff>31104</xdr:colOff>
      <xdr:row>2</xdr:row>
      <xdr:rowOff>7776</xdr:rowOff>
    </xdr:from>
    <xdr:to>
      <xdr:col>6</xdr:col>
      <xdr:colOff>759252</xdr:colOff>
      <xdr:row>16</xdr:row>
      <xdr:rowOff>7776</xdr:rowOff>
    </xdr:to>
    <xdr:pic>
      <xdr:nvPicPr>
        <xdr:cNvPr id="34" name="図 33">
          <a:extLst>
            <a:ext uri="{FF2B5EF4-FFF2-40B4-BE49-F238E27FC236}">
              <a16:creationId xmlns:a16="http://schemas.microsoft.com/office/drawing/2014/main" id="{A1717D02-8048-202A-4F90-0904660B82BA}"/>
            </a:ext>
          </a:extLst>
        </xdr:cNvPr>
        <xdr:cNvPicPr>
          <a:picLocks noChangeAspect="1"/>
        </xdr:cNvPicPr>
      </xdr:nvPicPr>
      <xdr:blipFill>
        <a:blip xmlns:r="http://schemas.openxmlformats.org/officeDocument/2006/relationships" r:embed="rId4"/>
        <a:stretch>
          <a:fillRect/>
        </a:stretch>
      </xdr:blipFill>
      <xdr:spPr>
        <a:xfrm>
          <a:off x="2892492" y="552062"/>
          <a:ext cx="1630107" cy="25348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16</xdr:row>
      <xdr:rowOff>0</xdr:rowOff>
    </xdr:from>
    <xdr:to>
      <xdr:col>7</xdr:col>
      <xdr:colOff>304800</xdr:colOff>
      <xdr:row>17</xdr:row>
      <xdr:rowOff>133350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60837DCB-6494-4A62-945B-5B59D4A19AEE}"/>
            </a:ext>
          </a:extLst>
        </xdr:cNvPr>
        <xdr:cNvSpPr>
          <a:spLocks noChangeAspect="1" noChangeArrowheads="1"/>
        </xdr:cNvSpPr>
      </xdr:nvSpPr>
      <xdr:spPr bwMode="auto">
        <a:xfrm>
          <a:off x="4038600" y="3901440"/>
          <a:ext cx="304800" cy="300990"/>
        </a:xfrm>
        <a:prstGeom prst="rect">
          <a:avLst/>
        </a:prstGeom>
        <a:noFill/>
        <a:ln w="9525">
          <a:noFill/>
          <a:miter lim="800000"/>
          <a:headEnd/>
          <a:tailEnd/>
        </a:ln>
      </xdr:spPr>
    </xdr:sp>
    <xdr:clientData/>
  </xdr:twoCellAnchor>
  <xdr:twoCellAnchor>
    <xdr:from>
      <xdr:col>5</xdr:col>
      <xdr:colOff>297273</xdr:colOff>
      <xdr:row>7</xdr:row>
      <xdr:rowOff>138360</xdr:rowOff>
    </xdr:from>
    <xdr:to>
      <xdr:col>6</xdr:col>
      <xdr:colOff>525873</xdr:colOff>
      <xdr:row>10</xdr:row>
      <xdr:rowOff>214560</xdr:rowOff>
    </xdr:to>
    <xdr:sp macro="" textlink="">
      <xdr:nvSpPr>
        <xdr:cNvPr id="3" name="右矢印 2">
          <a:extLst>
            <a:ext uri="{FF2B5EF4-FFF2-40B4-BE49-F238E27FC236}">
              <a16:creationId xmlns:a16="http://schemas.microsoft.com/office/drawing/2014/main" id="{9B671E00-5A7D-4D37-A261-C5B487C19F00}"/>
            </a:ext>
          </a:extLst>
        </xdr:cNvPr>
        <xdr:cNvSpPr/>
      </xdr:nvSpPr>
      <xdr:spPr>
        <a:xfrm>
          <a:off x="3101433" y="1959540"/>
          <a:ext cx="845820" cy="701040"/>
        </a:xfrm>
        <a:prstGeom prst="rightArrow">
          <a:avLst/>
        </a:prstGeom>
        <a:solidFill>
          <a:schemeClr val="bg1"/>
        </a:solidFill>
        <a:effectLst>
          <a:glow rad="101600">
            <a:schemeClr val="accent4">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89DA3883-FD3B-4373-9B4D-07E42BFD8DFC}"/>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093F9B0B-2A2D-42FB-A7D8-F823A105445E}"/>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16</xdr:col>
      <xdr:colOff>0</xdr:colOff>
      <xdr:row>11</xdr:row>
      <xdr:rowOff>0</xdr:rowOff>
    </xdr:from>
    <xdr:to>
      <xdr:col>16</xdr:col>
      <xdr:colOff>304800</xdr:colOff>
      <xdr:row>12</xdr:row>
      <xdr:rowOff>85726</xdr:rowOff>
    </xdr:to>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75636C77-65A7-45B7-8D98-73779F0CC9AB}"/>
            </a:ext>
          </a:extLst>
        </xdr:cNvPr>
        <xdr:cNvSpPr>
          <a:spLocks noChangeAspect="1" noChangeArrowheads="1"/>
        </xdr:cNvSpPr>
      </xdr:nvSpPr>
      <xdr:spPr bwMode="auto">
        <a:xfrm>
          <a:off x="10721340" y="2659380"/>
          <a:ext cx="304800" cy="291466"/>
        </a:xfrm>
        <a:prstGeom prst="rect">
          <a:avLst/>
        </a:prstGeom>
        <a:noFill/>
        <a:ln w="9525">
          <a:noFill/>
          <a:miter lim="800000"/>
          <a:headEnd/>
          <a:tailEnd/>
        </a:ln>
      </xdr:spPr>
    </xdr:sp>
    <xdr:clientData/>
  </xdr:twoCellAnchor>
  <xdr:twoCellAnchor editAs="oneCell">
    <xdr:from>
      <xdr:col>1</xdr:col>
      <xdr:colOff>152490</xdr:colOff>
      <xdr:row>5</xdr:row>
      <xdr:rowOff>136358</xdr:rowOff>
    </xdr:from>
    <xdr:to>
      <xdr:col>5</xdr:col>
      <xdr:colOff>400</xdr:colOff>
      <xdr:row>13</xdr:row>
      <xdr:rowOff>219075</xdr:rowOff>
    </xdr:to>
    <xdr:pic>
      <xdr:nvPicPr>
        <xdr:cNvPr id="7" name="図 2">
          <a:extLst>
            <a:ext uri="{FF2B5EF4-FFF2-40B4-BE49-F238E27FC236}">
              <a16:creationId xmlns:a16="http://schemas.microsoft.com/office/drawing/2014/main" id="{4450114F-EEF3-4257-B479-82D4331A19A8}"/>
            </a:ext>
          </a:extLst>
        </xdr:cNvPr>
        <xdr:cNvPicPr>
          <a:picLocks noChangeAspect="1"/>
        </xdr:cNvPicPr>
      </xdr:nvPicPr>
      <xdr:blipFill>
        <a:blip xmlns:r="http://schemas.openxmlformats.org/officeDocument/2006/relationships" r:embed="rId4" cstate="print"/>
        <a:srcRect/>
        <a:stretch>
          <a:fillRect/>
        </a:stretch>
      </xdr:blipFill>
      <xdr:spPr bwMode="auto">
        <a:xfrm>
          <a:off x="487770" y="1530818"/>
          <a:ext cx="2316790" cy="1759117"/>
        </a:xfrm>
        <a:prstGeom prst="rect">
          <a:avLst/>
        </a:prstGeom>
        <a:noFill/>
        <a:ln>
          <a:noFill/>
        </a:ln>
        <a:effectLst>
          <a:outerShdw blurRad="50800" dist="88900" dir="2700000" algn="tl" rotWithShape="0">
            <a:prstClr val="black">
              <a:alpha val="40000"/>
            </a:prstClr>
          </a:outerShdw>
        </a:effectLst>
      </xdr:spPr>
    </xdr:pic>
    <xdr:clientData/>
  </xdr:twoCellAnchor>
  <xdr:twoCellAnchor editAs="oneCell">
    <xdr:from>
      <xdr:col>22</xdr:col>
      <xdr:colOff>161925</xdr:colOff>
      <xdr:row>60</xdr:row>
      <xdr:rowOff>114300</xdr:rowOff>
    </xdr:from>
    <xdr:to>
      <xdr:col>26</xdr:col>
      <xdr:colOff>613410</xdr:colOff>
      <xdr:row>71</xdr:row>
      <xdr:rowOff>28575</xdr:rowOff>
    </xdr:to>
    <xdr:pic>
      <xdr:nvPicPr>
        <xdr:cNvPr id="8" name="図 3">
          <a:extLst>
            <a:ext uri="{FF2B5EF4-FFF2-40B4-BE49-F238E27FC236}">
              <a16:creationId xmlns:a16="http://schemas.microsoft.com/office/drawing/2014/main" id="{309D93C6-B6A5-466E-807A-5C9179316C11}"/>
            </a:ext>
          </a:extLst>
        </xdr:cNvPr>
        <xdr:cNvPicPr>
          <a:picLocks noChangeAspect="1"/>
        </xdr:cNvPicPr>
      </xdr:nvPicPr>
      <xdr:blipFill>
        <a:blip xmlns:r="http://schemas.openxmlformats.org/officeDocument/2006/relationships" r:embed="rId5" cstate="print"/>
        <a:srcRect/>
        <a:stretch>
          <a:fillRect/>
        </a:stretch>
      </xdr:blipFill>
      <xdr:spPr bwMode="auto">
        <a:xfrm>
          <a:off x="14586585" y="11452860"/>
          <a:ext cx="2920365" cy="1758315"/>
        </a:xfrm>
        <a:prstGeom prst="rect">
          <a:avLst/>
        </a:prstGeom>
        <a:noFill/>
        <a:ln w="9525">
          <a:noFill/>
          <a:miter lim="800000"/>
          <a:headEnd/>
          <a:tailEnd/>
        </a:ln>
      </xdr:spPr>
    </xdr:pic>
    <xdr:clientData/>
  </xdr:twoCellAnchor>
  <xdr:twoCellAnchor editAs="oneCell">
    <xdr:from>
      <xdr:col>0</xdr:col>
      <xdr:colOff>265698</xdr:colOff>
      <xdr:row>18</xdr:row>
      <xdr:rowOff>122321</xdr:rowOff>
    </xdr:from>
    <xdr:to>
      <xdr:col>7</xdr:col>
      <xdr:colOff>94600</xdr:colOff>
      <xdr:row>29</xdr:row>
      <xdr:rowOff>40105</xdr:rowOff>
    </xdr:to>
    <xdr:pic>
      <xdr:nvPicPr>
        <xdr:cNvPr id="9" name="図 7">
          <a:extLst>
            <a:ext uri="{FF2B5EF4-FFF2-40B4-BE49-F238E27FC236}">
              <a16:creationId xmlns:a16="http://schemas.microsoft.com/office/drawing/2014/main" id="{796A9792-97CC-4012-9648-A2D461A3DDF5}"/>
            </a:ext>
          </a:extLst>
        </xdr:cNvPr>
        <xdr:cNvPicPr>
          <a:picLocks noChangeAspect="1"/>
        </xdr:cNvPicPr>
      </xdr:nvPicPr>
      <xdr:blipFill>
        <a:blip xmlns:r="http://schemas.openxmlformats.org/officeDocument/2006/relationships" r:embed="rId6" cstate="print"/>
        <a:srcRect/>
        <a:stretch>
          <a:fillRect/>
        </a:stretch>
      </xdr:blipFill>
      <xdr:spPr bwMode="auto">
        <a:xfrm>
          <a:off x="265698" y="4359041"/>
          <a:ext cx="3867502" cy="1769444"/>
        </a:xfrm>
        <a:prstGeom prst="rect">
          <a:avLst/>
        </a:prstGeom>
        <a:noFill/>
        <a:ln w="25400">
          <a:solidFill>
            <a:schemeClr val="bg2"/>
          </a:solidFill>
          <a:miter lim="800000"/>
          <a:headEnd/>
          <a:tailEnd/>
        </a:ln>
        <a:effectLst>
          <a:outerShdw blurRad="50800" dist="38100" dir="2700000" algn="tl" rotWithShape="0">
            <a:prstClr val="black">
              <a:alpha val="40000"/>
            </a:prstClr>
          </a:outerShdw>
        </a:effectLst>
      </xdr:spPr>
    </xdr:pic>
    <xdr:clientData/>
  </xdr:twoCellAnchor>
  <xdr:twoCellAnchor editAs="oneCell">
    <xdr:from>
      <xdr:col>7</xdr:col>
      <xdr:colOff>549441</xdr:colOff>
      <xdr:row>18</xdr:row>
      <xdr:rowOff>130843</xdr:rowOff>
    </xdr:from>
    <xdr:to>
      <xdr:col>11</xdr:col>
      <xdr:colOff>211810</xdr:colOff>
      <xdr:row>29</xdr:row>
      <xdr:rowOff>82216</xdr:rowOff>
    </xdr:to>
    <xdr:pic>
      <xdr:nvPicPr>
        <xdr:cNvPr id="10" name="図 10">
          <a:extLst>
            <a:ext uri="{FF2B5EF4-FFF2-40B4-BE49-F238E27FC236}">
              <a16:creationId xmlns:a16="http://schemas.microsoft.com/office/drawing/2014/main" id="{1F34C721-E07F-4CE1-9992-0EA05466D74D}"/>
            </a:ext>
          </a:extLst>
        </xdr:cNvPr>
        <xdr:cNvPicPr>
          <a:picLocks noChangeAspect="1"/>
        </xdr:cNvPicPr>
      </xdr:nvPicPr>
      <xdr:blipFill>
        <a:blip xmlns:r="http://schemas.openxmlformats.org/officeDocument/2006/relationships" r:embed="rId7" cstate="print"/>
        <a:srcRect/>
        <a:stretch>
          <a:fillRect/>
        </a:stretch>
      </xdr:blipFill>
      <xdr:spPr bwMode="auto">
        <a:xfrm>
          <a:off x="4588041" y="4367563"/>
          <a:ext cx="3479989" cy="1803033"/>
        </a:xfrm>
        <a:prstGeom prst="rect">
          <a:avLst/>
        </a:prstGeom>
        <a:noFill/>
        <a:ln w="25400">
          <a:solidFill>
            <a:srgbClr val="FFFF00"/>
          </a:solidFill>
          <a:miter lim="800000"/>
          <a:headEnd/>
          <a:tailEnd/>
        </a:ln>
        <a:effectLst>
          <a:outerShdw blurRad="50800" dist="38100" dir="2700000" algn="tl" rotWithShape="0">
            <a:prstClr val="black">
              <a:alpha val="40000"/>
            </a:prstClr>
          </a:outerShdw>
        </a:effectLst>
      </xdr:spPr>
    </xdr:pic>
    <xdr:clientData/>
  </xdr:twoCellAnchor>
  <xdr:twoCellAnchor>
    <xdr:from>
      <xdr:col>0</xdr:col>
      <xdr:colOff>316331</xdr:colOff>
      <xdr:row>16</xdr:row>
      <xdr:rowOff>14036</xdr:rowOff>
    </xdr:from>
    <xdr:to>
      <xdr:col>6</xdr:col>
      <xdr:colOff>70184</xdr:colOff>
      <xdr:row>17</xdr:row>
      <xdr:rowOff>140368</xdr:rowOff>
    </xdr:to>
    <xdr:sp macro="" textlink="">
      <xdr:nvSpPr>
        <xdr:cNvPr id="11" name="テキスト ボックス 10">
          <a:extLst>
            <a:ext uri="{FF2B5EF4-FFF2-40B4-BE49-F238E27FC236}">
              <a16:creationId xmlns:a16="http://schemas.microsoft.com/office/drawing/2014/main" id="{25961B42-A062-485B-8DF3-7BFA80C5C2C1}"/>
            </a:ext>
          </a:extLst>
        </xdr:cNvPr>
        <xdr:cNvSpPr txBox="1"/>
      </xdr:nvSpPr>
      <xdr:spPr>
        <a:xfrm>
          <a:off x="316331" y="3915476"/>
          <a:ext cx="3175233" cy="293972"/>
        </a:xfrm>
        <a:prstGeom prst="rect">
          <a:avLst/>
        </a:prstGeom>
        <a:solidFill>
          <a:srgbClr val="C00000"/>
        </a:solidFill>
        <a:ln w="254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b="1">
              <a:solidFill>
                <a:schemeClr val="bg1"/>
              </a:solidFill>
            </a:rPr>
            <a:t>木製</a:t>
          </a:r>
          <a:r>
            <a:rPr kumimoji="1" lang="en-US" altLang="ja-JP" sz="1200" b="1">
              <a:solidFill>
                <a:schemeClr val="bg1"/>
              </a:solidFill>
            </a:rPr>
            <a:t>/</a:t>
          </a:r>
          <a:r>
            <a:rPr kumimoji="1" lang="ja-JP" altLang="en-US" sz="1200" b="1">
              <a:solidFill>
                <a:schemeClr val="bg1"/>
              </a:solidFill>
            </a:rPr>
            <a:t>合成素材の菌数調査：差がない</a:t>
          </a:r>
        </a:p>
      </xdr:txBody>
    </xdr:sp>
    <xdr:clientData/>
  </xdr:twoCellAnchor>
  <xdr:twoCellAnchor>
    <xdr:from>
      <xdr:col>7</xdr:col>
      <xdr:colOff>232107</xdr:colOff>
      <xdr:row>15</xdr:row>
      <xdr:rowOff>139869</xdr:rowOff>
    </xdr:from>
    <xdr:to>
      <xdr:col>11</xdr:col>
      <xdr:colOff>1253289</xdr:colOff>
      <xdr:row>18</xdr:row>
      <xdr:rowOff>60159</xdr:rowOff>
    </xdr:to>
    <xdr:sp macro="" textlink="">
      <xdr:nvSpPr>
        <xdr:cNvPr id="12" name="テキスト ボックス 11">
          <a:extLst>
            <a:ext uri="{FF2B5EF4-FFF2-40B4-BE49-F238E27FC236}">
              <a16:creationId xmlns:a16="http://schemas.microsoft.com/office/drawing/2014/main" id="{CE2D3E41-9124-41D2-BE37-E95CC80AB5E4}"/>
            </a:ext>
          </a:extLst>
        </xdr:cNvPr>
        <xdr:cNvSpPr txBox="1">
          <a:spLocks noChangeArrowheads="1"/>
        </xdr:cNvSpPr>
      </xdr:nvSpPr>
      <xdr:spPr bwMode="auto">
        <a:xfrm>
          <a:off x="4270707" y="3873669"/>
          <a:ext cx="4694022" cy="423210"/>
        </a:xfrm>
        <a:prstGeom prst="rect">
          <a:avLst/>
        </a:prstGeom>
        <a:noFill/>
        <a:ln w="25400">
          <a:solidFill>
            <a:srgbClr val="FFFF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chemeClr val="bg1"/>
              </a:solidFill>
              <a:latin typeface="ＭＳ Ｐゴシック"/>
              <a:ea typeface="ＭＳ Ｐゴシック"/>
            </a:rPr>
            <a:t>まな板の衛生管理</a:t>
          </a:r>
          <a:endParaRPr lang="ja-JP" altLang="en-US" sz="1100" b="1" i="0" u="none" strike="noStrike" baseline="0">
            <a:solidFill>
              <a:schemeClr val="bg1"/>
            </a:solidFill>
            <a:latin typeface="Calibri"/>
            <a:ea typeface="ＭＳ Ｐゴシック"/>
          </a:endParaRPr>
        </a:p>
        <a:p>
          <a:pPr algn="l" rtl="0">
            <a:lnSpc>
              <a:spcPts val="1300"/>
            </a:lnSpc>
            <a:defRPr sz="1000"/>
          </a:pPr>
          <a:r>
            <a:rPr lang="ja-JP" altLang="en-US" sz="1100" b="1" i="0" u="none" strike="noStrike" baseline="0">
              <a:solidFill>
                <a:schemeClr val="bg1"/>
              </a:solidFill>
              <a:latin typeface="ＭＳ Ｐゴシック"/>
              <a:ea typeface="ＭＳ Ｐゴシック"/>
            </a:rPr>
            <a:t>洗剤洗いの後に適切な水洗いで　　付着菌数激減</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57441</xdr:colOff>
      <xdr:row>14</xdr:row>
      <xdr:rowOff>45720</xdr:rowOff>
    </xdr:from>
    <xdr:to>
      <xdr:col>2</xdr:col>
      <xdr:colOff>4076701</xdr:colOff>
      <xdr:row>32</xdr:row>
      <xdr:rowOff>97829</xdr:rowOff>
    </xdr:to>
    <xdr:pic>
      <xdr:nvPicPr>
        <xdr:cNvPr id="3" name="図 2">
          <a:extLst>
            <a:ext uri="{FF2B5EF4-FFF2-40B4-BE49-F238E27FC236}">
              <a16:creationId xmlns:a16="http://schemas.microsoft.com/office/drawing/2014/main" id="{AF79F1DF-C9A6-E22A-23B1-732FE146BDC7}"/>
            </a:ext>
          </a:extLst>
        </xdr:cNvPr>
        <xdr:cNvPicPr>
          <a:picLocks noChangeAspect="1"/>
        </xdr:cNvPicPr>
      </xdr:nvPicPr>
      <xdr:blipFill>
        <a:blip xmlns:r="http://schemas.openxmlformats.org/officeDocument/2006/relationships" r:embed="rId2"/>
        <a:stretch>
          <a:fillRect/>
        </a:stretch>
      </xdr:blipFill>
      <xdr:spPr>
        <a:xfrm>
          <a:off x="2168181" y="6766560"/>
          <a:ext cx="4019260" cy="31991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94288" y="2672244"/>
          <a:ext cx="3476583" cy="452812"/>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98620" y="3023429"/>
          <a:ext cx="2370740" cy="805836"/>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75389" y="3125056"/>
          <a:ext cx="1765528" cy="7042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18</xdr:col>
      <xdr:colOff>18887</xdr:colOff>
      <xdr:row>24</xdr:row>
      <xdr:rowOff>24319</xdr:rowOff>
    </xdr:from>
    <xdr:to>
      <xdr:col>20</xdr:col>
      <xdr:colOff>51371</xdr:colOff>
      <xdr:row>43</xdr:row>
      <xdr:rowOff>162674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657741" y="4082611"/>
          <a:ext cx="957158" cy="345177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30398</xdr:colOff>
      <xdr:row>24</xdr:row>
      <xdr:rowOff>28447</xdr:rowOff>
    </xdr:from>
    <xdr:to>
      <xdr:col>6</xdr:col>
      <xdr:colOff>436652</xdr:colOff>
      <xdr:row>39</xdr:row>
      <xdr:rowOff>34247</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91050" y="4086739"/>
          <a:ext cx="1330928" cy="2634272"/>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1357744</xdr:colOff>
      <xdr:row>40</xdr:row>
      <xdr:rowOff>0</xdr:rowOff>
    </xdr:from>
    <xdr:to>
      <xdr:col>2</xdr:col>
      <xdr:colOff>6255326</xdr:colOff>
      <xdr:row>42</xdr:row>
      <xdr:rowOff>161080</xdr:rowOff>
    </xdr:to>
    <xdr:pic>
      <xdr:nvPicPr>
        <xdr:cNvPr id="2" name="図 1">
          <a:extLst>
            <a:ext uri="{FF2B5EF4-FFF2-40B4-BE49-F238E27FC236}">
              <a16:creationId xmlns:a16="http://schemas.microsoft.com/office/drawing/2014/main" id="{13BDD787-2A19-69C5-E2EA-2B71A018073B}"/>
            </a:ext>
          </a:extLst>
        </xdr:cNvPr>
        <xdr:cNvPicPr>
          <a:picLocks noChangeAspect="1"/>
        </xdr:cNvPicPr>
      </xdr:nvPicPr>
      <xdr:blipFill>
        <a:blip xmlns:r="http://schemas.openxmlformats.org/officeDocument/2006/relationships" r:embed="rId1"/>
        <a:stretch>
          <a:fillRect/>
        </a:stretch>
      </xdr:blipFill>
      <xdr:spPr>
        <a:xfrm>
          <a:off x="2819399" y="12240491"/>
          <a:ext cx="6255327" cy="6598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07841D-8FC2-43DF-96B5-3B91945092C3}" name="テーブル1" displayName="テーブル1" ref="C39:C40" totalsRowShown="0" headerRowDxfId="11" dataDxfId="9" headerRowBorderDxfId="10" tableBorderDxfId="8" totalsRowBorderDxfId="7">
  <autoFilter ref="C39:C40" xr:uid="{9807841D-8FC2-43DF-96B5-3B91945092C3}"/>
  <tableColumns count="1">
    <tableColumn id="1" xr3:uid="{6E006F73-B265-4EE3-8391-E71F4B22D1F6}" name="　" dataDxfId="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pssj2.jp/overview/z2018.pdf" TargetMode="External"/><Relationship Id="rId2" Type="http://schemas.openxmlformats.org/officeDocument/2006/relationships/hyperlink" Target="https://www.kyodo.co.jp/life/2024-07-04_3868640/" TargetMode="External"/><Relationship Id="rId1" Type="http://schemas.openxmlformats.org/officeDocument/2006/relationships/hyperlink" Target="https://note.com/bbch/n/ne60b4ddeb1b2"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yahoo.co.jp/articles/6df7182dfe65b837a0dfbe48bad77a07d7f44918" TargetMode="External"/><Relationship Id="rId3" Type="http://schemas.openxmlformats.org/officeDocument/2006/relationships/hyperlink" Target="https://www3.nhk.or.jp/lnews/fukui/20240705/3050018256.html" TargetMode="External"/><Relationship Id="rId7" Type="http://schemas.openxmlformats.org/officeDocument/2006/relationships/hyperlink" Target="https://news.yahoo.co.jp/articles/71acad7fa058d103964d03688dd1f2696b88242b" TargetMode="External"/><Relationship Id="rId2" Type="http://schemas.openxmlformats.org/officeDocument/2006/relationships/hyperlink" Target="https://news.goo.ne.jp/article/townnews/region/townnews-741083.html" TargetMode="External"/><Relationship Id="rId1" Type="http://schemas.openxmlformats.org/officeDocument/2006/relationships/hyperlink" Target="https://www.chunichi.co.jp/article/923368?rct=gifu" TargetMode="External"/><Relationship Id="rId6" Type="http://schemas.openxmlformats.org/officeDocument/2006/relationships/hyperlink" Target="https://www.tokyo-np.co.jp/article/338112?rct=national" TargetMode="External"/><Relationship Id="rId11" Type="http://schemas.openxmlformats.org/officeDocument/2006/relationships/printerSettings" Target="../printerSettings/printerSettings5.bin"/><Relationship Id="rId5" Type="http://schemas.openxmlformats.org/officeDocument/2006/relationships/hyperlink" Target="https://www.city.fujisawa.kanagawa.jp/seiei/kenko/kenko/shokuhin/hasse/documents/hpsankousiryou.pdf" TargetMode="External"/><Relationship Id="rId10" Type="http://schemas.openxmlformats.org/officeDocument/2006/relationships/hyperlink" Target="https://www.personalassist.co.jp/kaigodatabase/outbreak/36610/" TargetMode="External"/><Relationship Id="rId4" Type="http://schemas.openxmlformats.org/officeDocument/2006/relationships/hyperlink" Target="https://news.yahoo.co.jp/articles/8878dbd57f4a8f56537fd2150348fe9bfe21f1a9" TargetMode="External"/><Relationship Id="rId9" Type="http://schemas.openxmlformats.org/officeDocument/2006/relationships/hyperlink" Target="https://news.livedoor.com/article/detail/2670642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4/07/e3312aa51fcac115.html" TargetMode="External"/><Relationship Id="rId13" Type="http://schemas.openxmlformats.org/officeDocument/2006/relationships/printerSettings" Target="../printerSettings/printerSettings6.bin"/><Relationship Id="rId3" Type="http://schemas.openxmlformats.org/officeDocument/2006/relationships/hyperlink" Target="https://www.jetro.go.jp/biznews/2024/02/9b49c7eebb6edb12.html" TargetMode="External"/><Relationship Id="rId7" Type="http://schemas.openxmlformats.org/officeDocument/2006/relationships/hyperlink" Target="https://news.livedoor.com/article/detail/26707059/" TargetMode="External"/><Relationship Id="rId12" Type="http://schemas.openxmlformats.org/officeDocument/2006/relationships/hyperlink" Target="https://www.wowkorea.jp/news/read/441099.html" TargetMode="External"/><Relationship Id="rId2" Type="http://schemas.openxmlformats.org/officeDocument/2006/relationships/hyperlink" Target="https://gigazine.net/news/20240704-fda-ban-brominated-vegetable-oil/" TargetMode="External"/><Relationship Id="rId1" Type="http://schemas.openxmlformats.org/officeDocument/2006/relationships/hyperlink" Target="https://news.nifty.com/article/world/korea/12211-3183554/" TargetMode="External"/><Relationship Id="rId6" Type="http://schemas.openxmlformats.org/officeDocument/2006/relationships/hyperlink" Target="https://www.rainews.it/tgr/veneto/articoli/2024/06/lago-di-garda-gastroenterite-torri-del-benaco-ipotesi-norovirus-in-serbatoi-acquedotto-25affd8a-9faf-46d6-9252-551110bb9c34.html" TargetMode="External"/><Relationship Id="rId11" Type="http://schemas.openxmlformats.org/officeDocument/2006/relationships/hyperlink" Target="https://www.asahi.com/and/pressrelease/424854611/" TargetMode="External"/><Relationship Id="rId5" Type="http://schemas.openxmlformats.org/officeDocument/2006/relationships/hyperlink" Target="https://news.yahoo.co.jp/articles/f67ddac0906677c2a54126ebaeda10fc516be55e" TargetMode="External"/><Relationship Id="rId10" Type="http://schemas.openxmlformats.org/officeDocument/2006/relationships/hyperlink" Target="https://www.jetro.go.jp/biznews/2024/06/c9f2f41f802e6217.html" TargetMode="External"/><Relationship Id="rId4" Type="http://schemas.openxmlformats.org/officeDocument/2006/relationships/hyperlink" Target="https://bangkokshuho.com/thaisocial-1441/" TargetMode="External"/><Relationship Id="rId9" Type="http://schemas.openxmlformats.org/officeDocument/2006/relationships/hyperlink" Target="https://www.jetro.go.jp/biznews/2024/07/e60f5639ca448e90.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A10"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185</v>
      </c>
      <c r="B1" s="132"/>
      <c r="C1" s="132" t="s">
        <v>158</v>
      </c>
      <c r="D1" s="132"/>
      <c r="E1" s="132"/>
      <c r="F1" s="132"/>
      <c r="G1" s="132"/>
      <c r="H1" s="132"/>
      <c r="I1" s="99"/>
    </row>
    <row r="2" spans="1:9">
      <c r="A2" s="133" t="s">
        <v>113</v>
      </c>
      <c r="B2" s="134"/>
      <c r="C2" s="134"/>
      <c r="D2" s="134"/>
      <c r="E2" s="134"/>
      <c r="F2" s="134"/>
      <c r="G2" s="134"/>
      <c r="H2" s="134"/>
      <c r="I2" s="99"/>
    </row>
    <row r="3" spans="1:9" ht="15.75" customHeight="1">
      <c r="A3" s="562" t="s">
        <v>26</v>
      </c>
      <c r="B3" s="563"/>
      <c r="C3" s="563"/>
      <c r="D3" s="563"/>
      <c r="E3" s="563"/>
      <c r="F3" s="563"/>
      <c r="G3" s="563"/>
      <c r="H3" s="564"/>
      <c r="I3" s="99"/>
    </row>
    <row r="4" spans="1:9">
      <c r="A4" s="133" t="s">
        <v>175</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09" t="s">
        <v>166</v>
      </c>
      <c r="B10" s="159" t="str">
        <f>+'26　食中毒記事等 '!A2</f>
        <v>岐阜・池田町で原因不明の大腸菌感染症　事業所の従業員25人、検便で明らかに</v>
      </c>
      <c r="C10" s="159"/>
      <c r="D10" s="161"/>
      <c r="E10" s="159"/>
      <c r="F10" s="162"/>
      <c r="G10" s="160"/>
      <c r="H10" s="160"/>
      <c r="I10" s="99"/>
    </row>
    <row r="11" spans="1:9" ht="15" customHeight="1">
      <c r="A11" s="309" t="s">
        <v>167</v>
      </c>
      <c r="B11" s="159" t="str">
        <f>+'26　ノロウイルス関連情報 '!H72</f>
        <v>管理レベル「1」　</v>
      </c>
      <c r="C11" s="159"/>
      <c r="D11" s="159" t="s">
        <v>168</v>
      </c>
      <c r="E11" s="159"/>
      <c r="F11" s="161">
        <f>+'26　ノロウイルス関連情報 '!G73</f>
        <v>4.09</v>
      </c>
      <c r="G11" s="159">
        <f>+'26　ノロウイルス関連情報 '!H73</f>
        <v>0</v>
      </c>
      <c r="H11" s="340">
        <f>+'26　ノロウイルス関連情報 '!I73</f>
        <v>-0.15000000000000036</v>
      </c>
      <c r="I11" s="99"/>
    </row>
    <row r="12" spans="1:9" s="110" customFormat="1" ht="15" customHeight="1">
      <c r="A12" s="163" t="s">
        <v>117</v>
      </c>
      <c r="B12" s="568" t="str">
        <f>+'26　残留農薬　等 '!A2</f>
        <v>韓国 雑談ねた 台湾、韓国産唐辛子粉の輸入停止…基準値超える残留農薬を検出</v>
      </c>
      <c r="C12" s="568"/>
      <c r="D12" s="568"/>
      <c r="E12" s="568"/>
      <c r="F12" s="568"/>
      <c r="G12" s="568"/>
      <c r="H12" s="164"/>
      <c r="I12" s="109"/>
    </row>
    <row r="13" spans="1:9" ht="15" customHeight="1">
      <c r="A13" s="158" t="s">
        <v>118</v>
      </c>
      <c r="B13" s="568" t="str">
        <f>+'26　食品表示'!A2</f>
        <v>内田洋行ITソリューションズ、機能性表示食品の表示制度に関するオンラインセミナーを開催</v>
      </c>
      <c r="C13" s="568"/>
      <c r="D13" s="568"/>
      <c r="E13" s="568"/>
      <c r="F13" s="568"/>
      <c r="G13" s="568"/>
      <c r="H13" s="160"/>
      <c r="I13" s="99"/>
    </row>
    <row r="14" spans="1:9" ht="15" customHeight="1">
      <c r="A14" s="158" t="s">
        <v>119</v>
      </c>
      <c r="B14" s="160" t="str">
        <f>+'26 海外情報'!A2</f>
        <v>小中高で食中毒と疑われる患者「1000人」...給食のキムチから「ノロウイルス」検出＝韓国南原市</v>
      </c>
      <c r="D14" s="160"/>
      <c r="E14" s="160"/>
      <c r="F14" s="160"/>
      <c r="G14" s="160"/>
      <c r="H14" s="160"/>
      <c r="I14" s="99"/>
    </row>
    <row r="15" spans="1:9" ht="15" customHeight="1">
      <c r="A15" s="165" t="s">
        <v>120</v>
      </c>
      <c r="B15" s="166" t="str">
        <f>+'26 海外情報'!A5</f>
        <v>タイ保健省、食品表示などに関する新告示4本を7月に施行</v>
      </c>
      <c r="C15" s="565" t="s">
        <v>171</v>
      </c>
      <c r="D15" s="565"/>
      <c r="E15" s="565"/>
      <c r="F15" s="565"/>
      <c r="G15" s="565"/>
      <c r="H15" s="566"/>
      <c r="I15" s="99"/>
    </row>
    <row r="16" spans="1:9" ht="15" customHeight="1">
      <c r="A16" s="158" t="s">
        <v>121</v>
      </c>
      <c r="B16" s="159" t="str">
        <f>+'26　感染症統計'!A22</f>
        <v>※2024年 第26週（6/24～6/30） 現在</v>
      </c>
      <c r="C16" s="160"/>
      <c r="D16" s="159" t="s">
        <v>19</v>
      </c>
      <c r="E16" s="160"/>
      <c r="F16" s="160"/>
      <c r="G16" s="160"/>
      <c r="H16" s="160"/>
      <c r="I16" s="99"/>
    </row>
    <row r="17" spans="1:16" ht="15" customHeight="1">
      <c r="A17" s="158" t="s">
        <v>122</v>
      </c>
      <c r="B17" s="567" t="str">
        <f>+'25　感染症情報'!B2</f>
        <v>2024年第25週（6月17日〜6月23日）</v>
      </c>
      <c r="C17" s="567"/>
      <c r="D17" s="567"/>
      <c r="E17" s="567"/>
      <c r="F17" s="567"/>
      <c r="G17" s="567"/>
      <c r="H17" s="160"/>
      <c r="I17" s="99"/>
    </row>
    <row r="18" spans="1:16" ht="15" customHeight="1">
      <c r="A18" s="158" t="s">
        <v>156</v>
      </c>
      <c r="B18" s="266" t="str">
        <f>+'26  衛生訓話'!A2</f>
        <v>今週のお題　(まな板の管理と使用方法)</v>
      </c>
      <c r="C18" s="160"/>
      <c r="D18" s="160"/>
      <c r="E18" s="160"/>
      <c r="F18" s="167"/>
      <c r="G18" s="160"/>
      <c r="H18" s="160"/>
      <c r="I18" s="99"/>
    </row>
    <row r="19" spans="1:16" ht="15" customHeight="1">
      <c r="A19" s="158" t="s">
        <v>173</v>
      </c>
      <c r="B19" s="266" t="s">
        <v>226</v>
      </c>
      <c r="C19" s="160"/>
      <c r="D19" s="160"/>
      <c r="E19" s="160"/>
      <c r="F19" s="160" t="s">
        <v>19</v>
      </c>
      <c r="G19" s="160"/>
      <c r="H19" s="160"/>
      <c r="I19" s="99"/>
      <c r="P19" t="s">
        <v>162</v>
      </c>
    </row>
    <row r="20" spans="1:16" ht="15" customHeight="1">
      <c r="A20" s="158" t="s">
        <v>19</v>
      </c>
      <c r="C20" s="160"/>
      <c r="D20" s="160"/>
      <c r="E20" s="160"/>
      <c r="F20" s="160"/>
      <c r="G20" s="160"/>
      <c r="H20" s="160"/>
      <c r="I20" s="99"/>
      <c r="L20" t="s">
        <v>171</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164</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69" t="s">
        <v>127</v>
      </c>
      <c r="B39" s="569"/>
      <c r="C39" s="569"/>
      <c r="D39" s="569"/>
      <c r="E39" s="569"/>
      <c r="F39" s="569"/>
      <c r="G39" s="569"/>
    </row>
    <row r="40" spans="1:9" ht="30.75" customHeight="1">
      <c r="A40" s="573" t="s">
        <v>128</v>
      </c>
      <c r="B40" s="573"/>
      <c r="C40" s="573"/>
      <c r="D40" s="573"/>
      <c r="E40" s="573"/>
      <c r="F40" s="573"/>
      <c r="G40" s="573"/>
    </row>
    <row r="41" spans="1:9" ht="15">
      <c r="A41" s="115"/>
    </row>
    <row r="42" spans="1:9" ht="69.75" customHeight="1">
      <c r="A42" s="571" t="s">
        <v>136</v>
      </c>
      <c r="B42" s="571"/>
      <c r="C42" s="571"/>
      <c r="D42" s="571"/>
      <c r="E42" s="571"/>
      <c r="F42" s="571"/>
      <c r="G42" s="571"/>
    </row>
    <row r="43" spans="1:9" ht="35.25" customHeight="1">
      <c r="A43" s="573" t="s">
        <v>129</v>
      </c>
      <c r="B43" s="573"/>
      <c r="C43" s="573"/>
      <c r="D43" s="573"/>
      <c r="E43" s="573"/>
      <c r="F43" s="573"/>
      <c r="G43" s="573"/>
    </row>
    <row r="44" spans="1:9" ht="59.25" customHeight="1">
      <c r="A44" s="571" t="s">
        <v>130</v>
      </c>
      <c r="B44" s="571"/>
      <c r="C44" s="571"/>
      <c r="D44" s="571"/>
      <c r="E44" s="571"/>
      <c r="F44" s="571"/>
      <c r="G44" s="571"/>
    </row>
    <row r="45" spans="1:9" ht="15">
      <c r="A45" s="116"/>
    </row>
    <row r="46" spans="1:9" ht="27.75" customHeight="1">
      <c r="A46" s="572" t="s">
        <v>131</v>
      </c>
      <c r="B46" s="572"/>
      <c r="C46" s="572"/>
      <c r="D46" s="572"/>
      <c r="E46" s="572"/>
      <c r="F46" s="572"/>
      <c r="G46" s="572"/>
    </row>
    <row r="47" spans="1:9" ht="53.25" customHeight="1">
      <c r="A47" s="570" t="s">
        <v>137</v>
      </c>
      <c r="B47" s="571"/>
      <c r="C47" s="571"/>
      <c r="D47" s="571"/>
      <c r="E47" s="571"/>
      <c r="F47" s="571"/>
      <c r="G47" s="571"/>
    </row>
    <row r="48" spans="1:9" ht="15">
      <c r="A48" s="116"/>
    </row>
    <row r="49" spans="1:7" ht="32.25" customHeight="1">
      <c r="A49" s="572" t="s">
        <v>132</v>
      </c>
      <c r="B49" s="572"/>
      <c r="C49" s="572"/>
      <c r="D49" s="572"/>
      <c r="E49" s="572"/>
      <c r="F49" s="572"/>
      <c r="G49" s="572"/>
    </row>
    <row r="50" spans="1:7" ht="15">
      <c r="A50" s="115"/>
    </row>
    <row r="51" spans="1:7" ht="87" customHeight="1">
      <c r="A51" s="570" t="s">
        <v>138</v>
      </c>
      <c r="B51" s="571"/>
      <c r="C51" s="571"/>
      <c r="D51" s="571"/>
      <c r="E51" s="571"/>
      <c r="F51" s="571"/>
      <c r="G51" s="571"/>
    </row>
    <row r="52" spans="1:7" ht="15">
      <c r="A52" s="116"/>
    </row>
    <row r="53" spans="1:7" ht="32.25" customHeight="1">
      <c r="A53" s="572" t="s">
        <v>133</v>
      </c>
      <c r="B53" s="572"/>
      <c r="C53" s="572"/>
      <c r="D53" s="572"/>
      <c r="E53" s="572"/>
      <c r="F53" s="572"/>
      <c r="G53" s="572"/>
    </row>
    <row r="54" spans="1:7" ht="29.25" customHeight="1">
      <c r="A54" s="571" t="s">
        <v>134</v>
      </c>
      <c r="B54" s="571"/>
      <c r="C54" s="571"/>
      <c r="D54" s="571"/>
      <c r="E54" s="571"/>
      <c r="F54" s="571"/>
      <c r="G54" s="571"/>
    </row>
    <row r="55" spans="1:7" ht="15">
      <c r="A55" s="116"/>
    </row>
    <row r="56" spans="1:7" s="110" customFormat="1" ht="110.25" customHeight="1">
      <c r="A56" s="574" t="s">
        <v>139</v>
      </c>
      <c r="B56" s="575"/>
      <c r="C56" s="575"/>
      <c r="D56" s="575"/>
      <c r="E56" s="575"/>
      <c r="F56" s="575"/>
      <c r="G56" s="575"/>
    </row>
    <row r="57" spans="1:7" ht="34.5" customHeight="1">
      <c r="A57" s="573" t="s">
        <v>135</v>
      </c>
      <c r="B57" s="573"/>
      <c r="C57" s="573"/>
      <c r="D57" s="573"/>
      <c r="E57" s="573"/>
      <c r="F57" s="573"/>
      <c r="G57" s="573"/>
    </row>
    <row r="58" spans="1:7" ht="114" customHeight="1">
      <c r="A58" s="570" t="s">
        <v>140</v>
      </c>
      <c r="B58" s="571"/>
      <c r="C58" s="571"/>
      <c r="D58" s="571"/>
      <c r="E58" s="571"/>
      <c r="F58" s="571"/>
      <c r="G58" s="571"/>
    </row>
    <row r="59" spans="1:7" ht="109.5" customHeight="1">
      <c r="A59" s="571"/>
      <c r="B59" s="571"/>
      <c r="C59" s="571"/>
      <c r="D59" s="571"/>
      <c r="E59" s="571"/>
      <c r="F59" s="571"/>
      <c r="G59" s="571"/>
    </row>
    <row r="60" spans="1:7" ht="15">
      <c r="A60" s="116"/>
    </row>
    <row r="61" spans="1:7" s="113" customFormat="1" ht="57.75" customHeight="1">
      <c r="A61" s="571"/>
      <c r="B61" s="571"/>
      <c r="C61" s="571"/>
      <c r="D61" s="571"/>
      <c r="E61" s="571"/>
      <c r="F61" s="571"/>
      <c r="G61" s="571"/>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9DDE2-1344-4366-A123-9BB84F5F343F}">
  <dimension ref="D1:Z24"/>
  <sheetViews>
    <sheetView topLeftCell="C1" workbookViewId="0">
      <selection activeCell="J21" sqref="J21"/>
    </sheetView>
  </sheetViews>
  <sheetFormatPr defaultRowHeight="13.2"/>
  <cols>
    <col min="4" max="9" width="7.21875" customWidth="1"/>
    <col min="14" max="14" width="9.5546875" bestFit="1" customWidth="1"/>
  </cols>
  <sheetData>
    <row r="1" spans="4:26">
      <c r="D1" t="s">
        <v>190</v>
      </c>
      <c r="E1" s="436" t="s">
        <v>191</v>
      </c>
      <c r="F1" t="s">
        <v>192</v>
      </c>
      <c r="G1" t="s">
        <v>188</v>
      </c>
      <c r="H1" t="s">
        <v>193</v>
      </c>
      <c r="I1" t="s">
        <v>189</v>
      </c>
      <c r="J1" t="s">
        <v>194</v>
      </c>
    </row>
    <row r="3" spans="4:26">
      <c r="D3" s="493">
        <v>14</v>
      </c>
      <c r="E3" s="493">
        <v>12</v>
      </c>
      <c r="F3" s="433">
        <v>1</v>
      </c>
      <c r="G3" s="463">
        <v>5</v>
      </c>
      <c r="H3" s="433">
        <v>0</v>
      </c>
      <c r="I3" s="433">
        <v>1</v>
      </c>
      <c r="J3" s="433">
        <v>5</v>
      </c>
      <c r="L3" s="437"/>
      <c r="M3">
        <f>SUM(D3:L3)</f>
        <v>38</v>
      </c>
    </row>
    <row r="4" spans="4:26">
      <c r="D4" s="494">
        <f>+D3/$M$3</f>
        <v>0.36842105263157893</v>
      </c>
      <c r="E4" s="494">
        <f t="shared" ref="E4:J4" si="0">+E3/$M$3</f>
        <v>0.31578947368421051</v>
      </c>
      <c r="F4" s="434">
        <f t="shared" si="0"/>
        <v>2.6315789473684209E-2</v>
      </c>
      <c r="G4" s="464">
        <f t="shared" si="0"/>
        <v>0.13157894736842105</v>
      </c>
      <c r="H4" s="434">
        <f t="shared" si="0"/>
        <v>0</v>
      </c>
      <c r="I4" s="434">
        <f t="shared" si="0"/>
        <v>2.6315789473684209E-2</v>
      </c>
      <c r="J4" s="434">
        <f t="shared" si="0"/>
        <v>0.13157894736842105</v>
      </c>
    </row>
    <row r="7" spans="4:26" ht="13.8" thickBot="1"/>
    <row r="8" spans="4:26" ht="13.8" thickBot="1">
      <c r="N8" s="730" t="s">
        <v>225</v>
      </c>
      <c r="O8" s="731"/>
      <c r="P8" s="275"/>
      <c r="Q8" s="275"/>
      <c r="R8" s="275"/>
      <c r="S8" s="275"/>
    </row>
    <row r="9" spans="4:26" ht="13.8" thickBot="1">
      <c r="N9" s="732" t="s">
        <v>196</v>
      </c>
      <c r="O9" s="733"/>
      <c r="P9" s="734"/>
      <c r="Q9" s="735" t="s">
        <v>197</v>
      </c>
      <c r="R9" s="736"/>
      <c r="S9" s="737"/>
    </row>
    <row r="10" spans="4:26" ht="13.8" thickBot="1">
      <c r="N10" s="439" t="s">
        <v>198</v>
      </c>
      <c r="O10" s="440" t="s">
        <v>198</v>
      </c>
      <c r="P10" s="442" t="s">
        <v>198</v>
      </c>
      <c r="Q10" s="439" t="s">
        <v>198</v>
      </c>
      <c r="R10" s="440" t="s">
        <v>198</v>
      </c>
      <c r="S10" s="441" t="s">
        <v>198</v>
      </c>
    </row>
    <row r="11" spans="4:26" ht="13.8" thickTop="1">
      <c r="N11" s="449" t="s">
        <v>199</v>
      </c>
      <c r="O11" s="450" t="s">
        <v>200</v>
      </c>
      <c r="P11" s="459" t="s">
        <v>201</v>
      </c>
      <c r="Q11" s="449" t="s">
        <v>199</v>
      </c>
      <c r="R11" s="450" t="s">
        <v>200</v>
      </c>
      <c r="S11" s="451" t="s">
        <v>201</v>
      </c>
    </row>
    <row r="12" spans="4:26" ht="13.8" thickBot="1">
      <c r="N12" s="452">
        <f t="shared" ref="N12:S12" si="1">+U12</f>
        <v>753</v>
      </c>
      <c r="O12" s="453">
        <f t="shared" si="1"/>
        <v>383</v>
      </c>
      <c r="P12" s="460">
        <f t="shared" si="1"/>
        <v>370</v>
      </c>
      <c r="Q12" s="455">
        <f t="shared" si="1"/>
        <v>20561</v>
      </c>
      <c r="R12" s="453">
        <f t="shared" si="1"/>
        <v>10172</v>
      </c>
      <c r="S12" s="454">
        <f t="shared" si="1"/>
        <v>10389</v>
      </c>
      <c r="U12">
        <v>753</v>
      </c>
      <c r="V12">
        <v>383</v>
      </c>
      <c r="W12">
        <v>370</v>
      </c>
      <c r="X12">
        <v>20561</v>
      </c>
      <c r="Y12">
        <v>10172</v>
      </c>
      <c r="Z12">
        <v>10389</v>
      </c>
    </row>
    <row r="14" spans="4:26" ht="13.8" thickBot="1"/>
    <row r="15" spans="4:26" ht="13.8" thickBot="1">
      <c r="N15" s="730" t="s">
        <v>243</v>
      </c>
      <c r="O15" s="731"/>
      <c r="P15" s="275"/>
      <c r="Q15" s="275"/>
      <c r="R15" s="275"/>
      <c r="S15" s="275"/>
    </row>
    <row r="16" spans="4:26" ht="13.8" thickBot="1">
      <c r="N16" s="732" t="s">
        <v>196</v>
      </c>
      <c r="O16" s="733"/>
      <c r="P16" s="734"/>
      <c r="Q16" s="735" t="s">
        <v>197</v>
      </c>
      <c r="R16" s="736"/>
      <c r="S16" s="737"/>
    </row>
    <row r="17" spans="14:26" ht="13.8" thickBot="1">
      <c r="N17" s="439" t="s">
        <v>198</v>
      </c>
      <c r="O17" s="440" t="s">
        <v>198</v>
      </c>
      <c r="P17" s="442" t="s">
        <v>198</v>
      </c>
      <c r="Q17" s="439" t="s">
        <v>198</v>
      </c>
      <c r="R17" s="440" t="s">
        <v>198</v>
      </c>
      <c r="S17" s="441" t="s">
        <v>198</v>
      </c>
    </row>
    <row r="18" spans="14:26" ht="13.8" thickTop="1">
      <c r="N18" s="449" t="s">
        <v>199</v>
      </c>
      <c r="O18" s="450" t="s">
        <v>200</v>
      </c>
      <c r="P18" s="459" t="s">
        <v>201</v>
      </c>
      <c r="Q18" s="449" t="s">
        <v>199</v>
      </c>
      <c r="R18" s="450" t="s">
        <v>200</v>
      </c>
      <c r="S18" s="451" t="s">
        <v>201</v>
      </c>
    </row>
    <row r="19" spans="14:26" ht="13.8" thickBot="1">
      <c r="N19" s="455">
        <f t="shared" ref="N19:S19" si="2">+U19</f>
        <v>809</v>
      </c>
      <c r="O19" s="453">
        <f t="shared" si="2"/>
        <v>416</v>
      </c>
      <c r="P19" s="460">
        <f t="shared" si="2"/>
        <v>393</v>
      </c>
      <c r="Q19" s="455">
        <f t="shared" si="2"/>
        <v>22754</v>
      </c>
      <c r="R19" s="453">
        <f t="shared" si="2"/>
        <v>11099</v>
      </c>
      <c r="S19" s="454">
        <f t="shared" si="2"/>
        <v>11655</v>
      </c>
      <c r="U19">
        <v>809</v>
      </c>
      <c r="V19">
        <v>416</v>
      </c>
      <c r="W19">
        <v>393</v>
      </c>
      <c r="X19">
        <v>22754</v>
      </c>
      <c r="Y19">
        <v>11099</v>
      </c>
      <c r="Z19">
        <v>11655</v>
      </c>
    </row>
    <row r="21" spans="14:26" ht="13.8" thickBot="1"/>
    <row r="22" spans="14:26" ht="13.8" thickBot="1">
      <c r="N22" s="725" t="s">
        <v>196</v>
      </c>
      <c r="O22" s="726"/>
      <c r="P22" s="726"/>
      <c r="Q22" s="727" t="s">
        <v>197</v>
      </c>
      <c r="R22" s="728"/>
      <c r="S22" s="729"/>
    </row>
    <row r="23" spans="14:26">
      <c r="N23" s="444" t="s">
        <v>199</v>
      </c>
      <c r="O23" s="445" t="s">
        <v>200</v>
      </c>
      <c r="P23" s="446" t="s">
        <v>201</v>
      </c>
      <c r="Q23" s="444" t="s">
        <v>199</v>
      </c>
      <c r="R23" s="445" t="s">
        <v>200</v>
      </c>
      <c r="S23" s="447" t="s">
        <v>201</v>
      </c>
    </row>
    <row r="24" spans="14:26" ht="13.8" thickBot="1">
      <c r="N24" s="456">
        <f t="shared" ref="N24:S24" si="3">(N19-N12)/N19</f>
        <v>6.9221260815822E-2</v>
      </c>
      <c r="O24" s="457">
        <f t="shared" si="3"/>
        <v>7.9326923076923073E-2</v>
      </c>
      <c r="P24" s="461">
        <f t="shared" si="3"/>
        <v>5.8524173027989825E-2</v>
      </c>
      <c r="Q24" s="456">
        <f t="shared" si="3"/>
        <v>9.6378658697371888E-2</v>
      </c>
      <c r="R24" s="457">
        <f t="shared" si="3"/>
        <v>8.352103793134516E-2</v>
      </c>
      <c r="S24" s="458">
        <f t="shared" si="3"/>
        <v>0.10862290862290862</v>
      </c>
    </row>
  </sheetData>
  <mergeCells count="8">
    <mergeCell ref="N22:P22"/>
    <mergeCell ref="Q22:S22"/>
    <mergeCell ref="N8:O8"/>
    <mergeCell ref="N15:O15"/>
    <mergeCell ref="N9:P9"/>
    <mergeCell ref="Q9:S9"/>
    <mergeCell ref="N16:P16"/>
    <mergeCell ref="Q16:S16"/>
  </mergeCells>
  <phoneticPr fontId="8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7"/>
  <sheetViews>
    <sheetView view="pageBreakPreview" topLeftCell="C1" zoomScaleNormal="100" zoomScaleSheetLayoutView="100" workbookViewId="0">
      <selection activeCell="A8" sqref="A8:XFD15"/>
    </sheetView>
  </sheetViews>
  <sheetFormatPr defaultColWidth="9" defaultRowHeight="36" customHeight="1"/>
  <cols>
    <col min="1" max="13" width="9" style="1"/>
    <col min="14" max="14" width="104.6640625" style="1" customWidth="1"/>
    <col min="15" max="15" width="26.88671875" style="10" customWidth="1"/>
    <col min="16" max="16384" width="9" style="1"/>
  </cols>
  <sheetData>
    <row r="1" spans="1:16" ht="46.2" customHeight="1" thickBot="1">
      <c r="A1" s="766" t="s">
        <v>299</v>
      </c>
      <c r="B1" s="767"/>
      <c r="C1" s="767"/>
      <c r="D1" s="767"/>
      <c r="E1" s="767"/>
      <c r="F1" s="767"/>
      <c r="G1" s="767"/>
      <c r="H1" s="767"/>
      <c r="I1" s="767"/>
      <c r="J1" s="767"/>
      <c r="K1" s="767"/>
      <c r="L1" s="767"/>
      <c r="M1" s="767"/>
      <c r="N1" s="768"/>
    </row>
    <row r="2" spans="1:16" ht="40.200000000000003" customHeight="1">
      <c r="A2" s="754" t="s">
        <v>425</v>
      </c>
      <c r="B2" s="755"/>
      <c r="C2" s="755"/>
      <c r="D2" s="755"/>
      <c r="E2" s="755"/>
      <c r="F2" s="755"/>
      <c r="G2" s="755"/>
      <c r="H2" s="755"/>
      <c r="I2" s="755"/>
      <c r="J2" s="755"/>
      <c r="K2" s="755"/>
      <c r="L2" s="755"/>
      <c r="M2" s="755"/>
      <c r="N2" s="756"/>
    </row>
    <row r="3" spans="1:16" ht="409.6" customHeight="1" thickBot="1">
      <c r="A3" s="769" t="s">
        <v>426</v>
      </c>
      <c r="B3" s="770"/>
      <c r="C3" s="770"/>
      <c r="D3" s="770"/>
      <c r="E3" s="770"/>
      <c r="F3" s="770"/>
      <c r="G3" s="770"/>
      <c r="H3" s="770"/>
      <c r="I3" s="770"/>
      <c r="J3" s="770"/>
      <c r="K3" s="770"/>
      <c r="L3" s="770"/>
      <c r="M3" s="770"/>
      <c r="N3" s="771"/>
      <c r="P3" s="274"/>
    </row>
    <row r="4" spans="1:16" ht="47.4" customHeight="1">
      <c r="A4" s="760" t="s">
        <v>427</v>
      </c>
      <c r="B4" s="761"/>
      <c r="C4" s="761"/>
      <c r="D4" s="761"/>
      <c r="E4" s="761"/>
      <c r="F4" s="761"/>
      <c r="G4" s="761"/>
      <c r="H4" s="761"/>
      <c r="I4" s="761"/>
      <c r="J4" s="761"/>
      <c r="K4" s="761"/>
      <c r="L4" s="761"/>
      <c r="M4" s="761"/>
      <c r="N4" s="762"/>
    </row>
    <row r="5" spans="1:16" ht="391.2" customHeight="1" thickBot="1">
      <c r="A5" s="763" t="s">
        <v>428</v>
      </c>
      <c r="B5" s="764"/>
      <c r="C5" s="764"/>
      <c r="D5" s="764"/>
      <c r="E5" s="764"/>
      <c r="F5" s="764"/>
      <c r="G5" s="764"/>
      <c r="H5" s="764"/>
      <c r="I5" s="764"/>
      <c r="J5" s="764"/>
      <c r="K5" s="764"/>
      <c r="L5" s="764"/>
      <c r="M5" s="764"/>
      <c r="N5" s="765"/>
    </row>
    <row r="6" spans="1:16" ht="45.6" customHeight="1" thickBot="1">
      <c r="A6" s="738" t="s">
        <v>429</v>
      </c>
      <c r="B6" s="739"/>
      <c r="C6" s="739"/>
      <c r="D6" s="739"/>
      <c r="E6" s="739"/>
      <c r="F6" s="739"/>
      <c r="G6" s="739"/>
      <c r="H6" s="739"/>
      <c r="I6" s="739"/>
      <c r="J6" s="739"/>
      <c r="K6" s="739"/>
      <c r="L6" s="739"/>
      <c r="M6" s="739"/>
      <c r="N6" s="740"/>
    </row>
    <row r="7" spans="1:16" ht="76.8" customHeight="1" thickBot="1">
      <c r="A7" s="741" t="s">
        <v>430</v>
      </c>
      <c r="B7" s="742"/>
      <c r="C7" s="742"/>
      <c r="D7" s="742"/>
      <c r="E7" s="742"/>
      <c r="F7" s="742"/>
      <c r="G7" s="742"/>
      <c r="H7" s="742"/>
      <c r="I7" s="742"/>
      <c r="J7" s="742"/>
      <c r="K7" s="742"/>
      <c r="L7" s="742"/>
      <c r="M7" s="742"/>
      <c r="N7" s="743"/>
      <c r="O7" s="42"/>
    </row>
    <row r="8" spans="1:16" ht="42.6" hidden="1" customHeight="1" thickBot="1">
      <c r="A8" s="748"/>
      <c r="B8" s="749"/>
      <c r="C8" s="749"/>
      <c r="D8" s="749"/>
      <c r="E8" s="749"/>
      <c r="F8" s="749"/>
      <c r="G8" s="749"/>
      <c r="H8" s="749"/>
      <c r="I8" s="749"/>
      <c r="J8" s="749"/>
      <c r="K8" s="749"/>
      <c r="L8" s="749"/>
      <c r="M8" s="749"/>
      <c r="N8" s="750"/>
      <c r="O8" s="45"/>
    </row>
    <row r="9" spans="1:16" ht="204" hidden="1" customHeight="1" thickBot="1">
      <c r="A9" s="751"/>
      <c r="B9" s="752"/>
      <c r="C9" s="752"/>
      <c r="D9" s="752"/>
      <c r="E9" s="752"/>
      <c r="F9" s="752"/>
      <c r="G9" s="752"/>
      <c r="H9" s="752"/>
      <c r="I9" s="752"/>
      <c r="J9" s="752"/>
      <c r="K9" s="752"/>
      <c r="L9" s="752"/>
      <c r="M9" s="752"/>
      <c r="N9" s="753"/>
      <c r="O9" s="45"/>
    </row>
    <row r="10" spans="1:16" ht="42.6" hidden="1" customHeight="1">
      <c r="A10" s="754"/>
      <c r="B10" s="755"/>
      <c r="C10" s="755"/>
      <c r="D10" s="755"/>
      <c r="E10" s="755"/>
      <c r="F10" s="755"/>
      <c r="G10" s="755"/>
      <c r="H10" s="755"/>
      <c r="I10" s="755"/>
      <c r="J10" s="755"/>
      <c r="K10" s="755"/>
      <c r="L10" s="755"/>
      <c r="M10" s="755"/>
      <c r="N10" s="756"/>
    </row>
    <row r="11" spans="1:16" ht="142.80000000000001" hidden="1" customHeight="1" thickBot="1">
      <c r="A11" s="757"/>
      <c r="B11" s="758"/>
      <c r="C11" s="758"/>
      <c r="D11" s="758"/>
      <c r="E11" s="758"/>
      <c r="F11" s="758"/>
      <c r="G11" s="758"/>
      <c r="H11" s="758"/>
      <c r="I11" s="758"/>
      <c r="J11" s="758"/>
      <c r="K11" s="758"/>
      <c r="L11" s="758"/>
      <c r="M11" s="758"/>
      <c r="N11" s="759"/>
      <c r="P11" s="274"/>
    </row>
    <row r="12" spans="1:16" ht="64.2" hidden="1" customHeight="1">
      <c r="A12" s="760"/>
      <c r="B12" s="761"/>
      <c r="C12" s="761"/>
      <c r="D12" s="761"/>
      <c r="E12" s="761"/>
      <c r="F12" s="761"/>
      <c r="G12" s="761"/>
      <c r="H12" s="761"/>
      <c r="I12" s="761"/>
      <c r="J12" s="761"/>
      <c r="K12" s="761"/>
      <c r="L12" s="761"/>
      <c r="M12" s="761"/>
      <c r="N12" s="762"/>
      <c r="O12" s="1"/>
      <c r="P12" s="407"/>
    </row>
    <row r="13" spans="1:16" ht="106.2" hidden="1" customHeight="1" thickBot="1">
      <c r="A13" s="763"/>
      <c r="B13" s="764"/>
      <c r="C13" s="764"/>
      <c r="D13" s="764"/>
      <c r="E13" s="764"/>
      <c r="F13" s="764"/>
      <c r="G13" s="764"/>
      <c r="H13" s="764"/>
      <c r="I13" s="764"/>
      <c r="J13" s="764"/>
      <c r="K13" s="764"/>
      <c r="L13" s="764"/>
      <c r="M13" s="764"/>
      <c r="N13" s="765"/>
      <c r="O13" s="1"/>
      <c r="P13" s="407"/>
    </row>
    <row r="14" spans="1:16" ht="38.4" hidden="1" customHeight="1">
      <c r="A14" s="754"/>
      <c r="B14" s="755"/>
      <c r="C14" s="755"/>
      <c r="D14" s="755"/>
      <c r="E14" s="755"/>
      <c r="F14" s="755"/>
      <c r="G14" s="755"/>
      <c r="H14" s="755"/>
      <c r="I14" s="755"/>
      <c r="J14" s="755"/>
      <c r="K14" s="755"/>
      <c r="L14" s="755"/>
      <c r="M14" s="755"/>
      <c r="N14" s="756"/>
    </row>
    <row r="15" spans="1:16" ht="142.19999999999999" hidden="1" customHeight="1" thickBot="1">
      <c r="A15" s="757"/>
      <c r="B15" s="758"/>
      <c r="C15" s="758"/>
      <c r="D15" s="758"/>
      <c r="E15" s="758"/>
      <c r="F15" s="758"/>
      <c r="G15" s="758"/>
      <c r="H15" s="758"/>
      <c r="I15" s="758"/>
      <c r="J15" s="758"/>
      <c r="K15" s="758"/>
      <c r="L15" s="758"/>
      <c r="M15" s="758"/>
      <c r="N15" s="759"/>
    </row>
    <row r="16" spans="1:16" ht="45.6" customHeight="1">
      <c r="A16" s="746"/>
      <c r="B16" s="747"/>
      <c r="C16" s="747"/>
      <c r="D16" s="747"/>
      <c r="E16" s="747"/>
      <c r="F16" s="747"/>
      <c r="G16" s="747"/>
      <c r="H16" s="747"/>
      <c r="I16" s="747"/>
      <c r="J16" s="747"/>
      <c r="K16" s="747"/>
      <c r="L16" s="747"/>
      <c r="M16" s="747"/>
      <c r="N16" s="747"/>
    </row>
    <row r="17" spans="1:14" ht="36" customHeight="1">
      <c r="A17" s="744" t="s">
        <v>25</v>
      </c>
      <c r="B17" s="745"/>
      <c r="C17" s="745"/>
      <c r="D17" s="745"/>
      <c r="E17" s="745"/>
      <c r="F17" s="745"/>
      <c r="G17" s="745"/>
      <c r="H17" s="745"/>
      <c r="I17" s="745"/>
      <c r="J17" s="745"/>
      <c r="K17" s="745"/>
      <c r="L17" s="745"/>
      <c r="M17" s="745"/>
      <c r="N17" s="745"/>
    </row>
  </sheetData>
  <mergeCells count="17">
    <mergeCell ref="A1:N1"/>
    <mergeCell ref="A2:N2"/>
    <mergeCell ref="A4:N4"/>
    <mergeCell ref="A5:N5"/>
    <mergeCell ref="A3:N3"/>
    <mergeCell ref="A6:N6"/>
    <mergeCell ref="A7:N7"/>
    <mergeCell ref="A17:N17"/>
    <mergeCell ref="A16:N16"/>
    <mergeCell ref="A8:N8"/>
    <mergeCell ref="A9:N9"/>
    <mergeCell ref="A10:N10"/>
    <mergeCell ref="A11:N11"/>
    <mergeCell ref="A12:N12"/>
    <mergeCell ref="A13:N13"/>
    <mergeCell ref="A14:N14"/>
    <mergeCell ref="A15:N15"/>
  </mergeCells>
  <phoneticPr fontId="15"/>
  <pageMargins left="0.7" right="0.7" top="0.75" bottom="0.75" header="0.3" footer="0.3"/>
  <pageSetup paperSize="9" scale="40"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46"/>
  <sheetViews>
    <sheetView view="pageBreakPreview" zoomScale="80" zoomScaleNormal="75" zoomScaleSheetLayoutView="80" workbookViewId="0">
      <selection activeCell="D12" sqref="D12"/>
    </sheetView>
  </sheetViews>
  <sheetFormatPr defaultColWidth="9" defaultRowHeight="14.4"/>
  <cols>
    <col min="1" max="1" width="225.33203125" style="5" customWidth="1"/>
    <col min="2" max="2" width="33.109375" style="3" hidden="1" customWidth="1"/>
    <col min="3" max="3" width="21.109375" style="4" customWidth="1"/>
    <col min="4" max="16384" width="9" style="1"/>
  </cols>
  <sheetData>
    <row r="1" spans="1:3" s="40" customFormat="1" ht="46.2" customHeight="1" thickBot="1">
      <c r="A1" s="124" t="s">
        <v>300</v>
      </c>
      <c r="B1" s="43" t="s">
        <v>0</v>
      </c>
      <c r="C1" s="44" t="s">
        <v>2</v>
      </c>
    </row>
    <row r="2" spans="1:3" ht="46.8" customHeight="1">
      <c r="A2" s="278" t="s">
        <v>431</v>
      </c>
      <c r="B2" s="2"/>
      <c r="C2" s="772">
        <v>45477</v>
      </c>
    </row>
    <row r="3" spans="1:3" ht="207" customHeight="1">
      <c r="A3" s="793" t="s">
        <v>432</v>
      </c>
      <c r="B3" s="46"/>
      <c r="C3" s="773"/>
    </row>
    <row r="4" spans="1:3" ht="34.799999999999997" customHeight="1" thickBot="1">
      <c r="A4" s="372" t="s">
        <v>433</v>
      </c>
      <c r="B4" s="1"/>
      <c r="C4" s="1"/>
    </row>
    <row r="5" spans="1:3" ht="46.8" customHeight="1">
      <c r="A5" s="278" t="s">
        <v>434</v>
      </c>
      <c r="B5" s="2"/>
      <c r="C5" s="772">
        <v>45477</v>
      </c>
    </row>
    <row r="6" spans="1:3" ht="187.2" customHeight="1">
      <c r="A6" s="371" t="s">
        <v>435</v>
      </c>
      <c r="B6" s="46"/>
      <c r="C6" s="773"/>
    </row>
    <row r="7" spans="1:3" ht="34.799999999999997" customHeight="1" thickBot="1">
      <c r="A7" s="372" t="s">
        <v>436</v>
      </c>
      <c r="B7" s="1"/>
      <c r="C7" s="1"/>
    </row>
    <row r="8" spans="1:3" ht="41.4" customHeight="1">
      <c r="A8" s="351" t="s">
        <v>437</v>
      </c>
      <c r="B8" s="2"/>
      <c r="C8" s="772">
        <v>45477</v>
      </c>
    </row>
    <row r="9" spans="1:3" ht="148.80000000000001" customHeight="1">
      <c r="A9" s="337" t="s">
        <v>438</v>
      </c>
      <c r="B9" s="46"/>
      <c r="C9" s="773"/>
    </row>
    <row r="10" spans="1:3" ht="38.4" customHeight="1">
      <c r="A10" s="129" t="s">
        <v>439</v>
      </c>
      <c r="B10" s="1"/>
      <c r="C10" s="794"/>
    </row>
    <row r="11" spans="1:3" ht="43.2" customHeight="1">
      <c r="A11" s="378" t="s">
        <v>440</v>
      </c>
      <c r="B11" s="146"/>
      <c r="C11" s="772">
        <v>45477</v>
      </c>
    </row>
    <row r="12" spans="1:3" ht="293.39999999999998" customHeight="1" thickBot="1">
      <c r="A12" s="373" t="s">
        <v>441</v>
      </c>
      <c r="B12" s="147"/>
      <c r="C12" s="773"/>
    </row>
    <row r="13" spans="1:3" ht="36" customHeight="1">
      <c r="A13" s="304" t="s">
        <v>442</v>
      </c>
      <c r="B13" s="1"/>
      <c r="C13" s="794" t="s">
        <v>443</v>
      </c>
    </row>
    <row r="14" spans="1:3" s="305" customFormat="1" ht="42.6" hidden="1" customHeight="1">
      <c r="A14" s="374"/>
      <c r="B14" s="375"/>
      <c r="C14" s="375"/>
    </row>
    <row r="15" spans="1:3" ht="136.80000000000001" hidden="1" customHeight="1" thickBot="1">
      <c r="A15" s="338"/>
      <c r="B15" s="306"/>
      <c r="C15" s="306"/>
    </row>
    <row r="16" spans="1:3" s="308" customFormat="1" ht="34.200000000000003" hidden="1" customHeight="1">
      <c r="A16" s="307"/>
    </row>
    <row r="17" spans="1:3" s="378" customFormat="1" ht="46.8" hidden="1" customHeight="1">
      <c r="B17" s="378" t="s">
        <v>183</v>
      </c>
      <c r="C17" s="378" t="s">
        <v>183</v>
      </c>
    </row>
    <row r="18" spans="1:3" ht="247.2" hidden="1" customHeight="1">
      <c r="A18" s="401"/>
      <c r="B18" s="1"/>
      <c r="C18" s="1"/>
    </row>
    <row r="19" spans="1:3" ht="38.4" hidden="1" customHeight="1" thickBot="1">
      <c r="A19" s="403"/>
      <c r="B19" s="402"/>
      <c r="C19" s="402"/>
    </row>
    <row r="20" spans="1:3" ht="38.4" hidden="1" customHeight="1">
      <c r="A20" s="378"/>
      <c r="B20" s="1"/>
      <c r="C20" s="1"/>
    </row>
    <row r="21" spans="1:3" ht="225.6" hidden="1" customHeight="1" thickBot="1">
      <c r="A21" s="373"/>
      <c r="B21" s="1"/>
      <c r="C21" s="1"/>
    </row>
    <row r="22" spans="1:3" ht="64.2" hidden="1" customHeight="1">
      <c r="A22" s="278"/>
      <c r="B22" s="1"/>
      <c r="C22" s="1"/>
    </row>
    <row r="23" spans="1:3" ht="115.8" hidden="1" customHeight="1">
      <c r="A23" s="371"/>
      <c r="B23" s="1"/>
      <c r="C23" s="1"/>
    </row>
    <row r="24" spans="1:3" ht="39" hidden="1" customHeight="1" thickBot="1">
      <c r="A24" s="372"/>
      <c r="B24" s="1"/>
      <c r="C24" s="1"/>
    </row>
    <row r="25" spans="1:3" ht="32.25" hidden="1" customHeight="1">
      <c r="A25" s="304"/>
      <c r="B25" s="1"/>
      <c r="C25" s="1"/>
    </row>
    <row r="26" spans="1:3" ht="36.75" customHeight="1">
      <c r="A26" s="339"/>
    </row>
    <row r="27" spans="1:3" ht="33" customHeight="1">
      <c r="A27" s="1" t="s">
        <v>177</v>
      </c>
    </row>
    <row r="28" spans="1:3" ht="36.75" customHeight="1">
      <c r="A28" s="1" t="s">
        <v>178</v>
      </c>
    </row>
    <row r="29" spans="1:3" ht="36.75" customHeight="1"/>
    <row r="30" spans="1:3" ht="25.5" customHeight="1"/>
    <row r="31" spans="1:3" ht="32.25" customHeight="1"/>
    <row r="32" spans="1:3" ht="30.75" customHeight="1"/>
    <row r="33" spans="1:1" ht="42.75" customHeight="1"/>
    <row r="34" spans="1:1" ht="43.5" customHeight="1"/>
    <row r="35" spans="1:1" ht="27.75" customHeight="1"/>
    <row r="36" spans="1:1" ht="30.75" customHeight="1">
      <c r="A36" s="391"/>
    </row>
    <row r="37" spans="1:1" ht="29.25" customHeight="1"/>
    <row r="38" spans="1:1" ht="27" customHeight="1"/>
    <row r="39" spans="1:1" ht="27" customHeight="1"/>
    <row r="40" spans="1:1" ht="27" customHeight="1"/>
    <row r="41" spans="1:1" ht="27" customHeight="1"/>
    <row r="42" spans="1:1" ht="27" customHeight="1"/>
    <row r="43" spans="1:1" ht="27" customHeight="1"/>
    <row r="44" spans="1:1" ht="27" customHeight="1"/>
    <row r="45" spans="1:1" ht="27" customHeight="1"/>
    <row r="46" spans="1:1" ht="27" customHeight="1"/>
  </sheetData>
  <mergeCells count="4">
    <mergeCell ref="C5:C6"/>
    <mergeCell ref="C8:C9"/>
    <mergeCell ref="C11:C12"/>
    <mergeCell ref="C2:C3"/>
  </mergeCells>
  <phoneticPr fontId="85"/>
  <hyperlinks>
    <hyperlink ref="A4" r:id="rId1" location="6f27a3cf-f421-4a0d-96b4-ee58a31b8974" xr:uid="{3471282A-D3D7-429D-864C-BC584A4908B4}"/>
    <hyperlink ref="A7" r:id="rId2" xr:uid="{133DABFC-1568-4662-B4D0-FA3BCF48F512}"/>
    <hyperlink ref="A13" r:id="rId3" xr:uid="{093D6419-7450-4BB6-B99E-E89D2C28B602}"/>
  </hyperlinks>
  <pageMargins left="0" right="0" top="0.19685039370078741" bottom="0.39370078740157483" header="0" footer="0.19685039370078741"/>
  <pageSetup paperSize="9" scale="4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A91"/>
  <sheetViews>
    <sheetView view="pageBreakPreview" zoomScale="50" zoomScaleNormal="100" zoomScaleSheetLayoutView="50" workbookViewId="0">
      <selection activeCell="AF79" sqref="AF79"/>
    </sheetView>
  </sheetViews>
  <sheetFormatPr defaultRowHeight="13.2"/>
  <cols>
    <col min="15" max="15" width="5.109375" customWidth="1"/>
    <col min="27" max="27" width="9.33203125" customWidth="1"/>
  </cols>
  <sheetData>
    <row r="1" spans="1:27">
      <c r="A1" s="443"/>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row>
    <row r="2" spans="1:27">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row>
    <row r="3" spans="1:27">
      <c r="A3" s="443"/>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row>
    <row r="4" spans="1:27">
      <c r="A4" s="443"/>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row>
    <row r="5" spans="1:27">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row>
    <row r="6" spans="1:27">
      <c r="A6" s="443"/>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row>
    <row r="7" spans="1:27">
      <c r="A7" s="443"/>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row>
    <row r="8" spans="1:27">
      <c r="A8" s="443"/>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row>
    <row r="9" spans="1:27">
      <c r="A9" s="443"/>
      <c r="B9" s="443"/>
      <c r="C9" s="443"/>
      <c r="D9" s="443"/>
      <c r="E9" s="443"/>
      <c r="F9" s="443"/>
      <c r="G9" s="443"/>
      <c r="H9" s="443"/>
      <c r="I9" s="443"/>
      <c r="J9" s="443"/>
      <c r="K9" s="443"/>
      <c r="L9" s="443"/>
      <c r="M9" s="443"/>
      <c r="N9" s="443"/>
      <c r="O9" s="443"/>
      <c r="P9" s="443"/>
      <c r="Q9" s="443"/>
      <c r="R9" s="443"/>
      <c r="S9" s="443"/>
      <c r="T9" s="443"/>
      <c r="U9" s="443"/>
      <c r="V9" s="443"/>
      <c r="W9" s="443"/>
      <c r="X9" s="443"/>
      <c r="Y9" s="443"/>
      <c r="Z9" s="443"/>
      <c r="AA9" s="443"/>
    </row>
    <row r="10" spans="1:27">
      <c r="A10" s="443"/>
      <c r="B10" s="443"/>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row>
    <row r="11" spans="1:27">
      <c r="A11" s="443"/>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row>
    <row r="12" spans="1:27">
      <c r="A12" s="443"/>
      <c r="B12" s="443"/>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443"/>
    </row>
    <row r="13" spans="1:27">
      <c r="A13" s="443"/>
      <c r="B13" s="443"/>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row>
    <row r="14" spans="1:27">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row>
    <row r="15" spans="1:27">
      <c r="A15" s="443"/>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row>
    <row r="16" spans="1:27">
      <c r="A16" s="443"/>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row>
    <row r="17" spans="1:27">
      <c r="A17" s="443"/>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row>
    <row r="18" spans="1:27">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row>
    <row r="19" spans="1:27">
      <c r="A19" s="443"/>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row>
    <row r="20" spans="1:27">
      <c r="A20" s="443"/>
      <c r="B20" s="443"/>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row>
    <row r="21" spans="1:27">
      <c r="A21" s="443"/>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row>
    <row r="22" spans="1:27">
      <c r="A22" s="443"/>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row>
    <row r="23" spans="1:27">
      <c r="A23" s="443"/>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row>
    <row r="24" spans="1:27">
      <c r="A24" s="443"/>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row>
    <row r="25" spans="1:27">
      <c r="A25" s="443"/>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row>
    <row r="26" spans="1:27">
      <c r="A26" s="44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row>
    <row r="27" spans="1:27">
      <c r="A27" s="44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row>
    <row r="28" spans="1:27">
      <c r="A28" s="443"/>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row>
    <row r="29" spans="1:27">
      <c r="A29" s="443"/>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row>
    <row r="30" spans="1:27">
      <c r="A30" s="443"/>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row>
    <row r="31" spans="1:27">
      <c r="A31" s="443"/>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row>
    <row r="32" spans="1:27">
      <c r="A32" s="443"/>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row>
    <row r="33" spans="1:27">
      <c r="A33" s="443"/>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row>
    <row r="34" spans="1:27">
      <c r="A34" s="443"/>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row>
    <row r="35" spans="1:27">
      <c r="A35" s="443"/>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row>
    <row r="36" spans="1:27">
      <c r="A36" s="443"/>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row>
    <row r="37" spans="1:27">
      <c r="A37" s="443"/>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row>
    <row r="38" spans="1:27">
      <c r="A38" s="443"/>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row>
    <row r="39" spans="1:27">
      <c r="A39" s="443"/>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row>
    <row r="40" spans="1:27">
      <c r="A40" s="443"/>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row>
    <row r="41" spans="1:27">
      <c r="A41" s="443"/>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row>
    <row r="42" spans="1:27">
      <c r="A42" s="443"/>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row>
    <row r="43" spans="1:27">
      <c r="A43" s="443"/>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row>
    <row r="44" spans="1:27">
      <c r="A44" s="443"/>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row>
    <row r="45" spans="1:27">
      <c r="A45" s="443"/>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row>
    <row r="46" spans="1:27">
      <c r="A46" s="443"/>
      <c r="B46" s="443"/>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row>
    <row r="47" spans="1:27">
      <c r="A47" s="443"/>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row>
    <row r="48" spans="1:27">
      <c r="A48" s="443"/>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row>
    <row r="49" spans="1:27">
      <c r="A49" s="443"/>
      <c r="B49" s="443"/>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row>
    <row r="50" spans="1:27">
      <c r="A50" s="443"/>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row>
    <row r="51" spans="1:27">
      <c r="A51" s="443"/>
      <c r="B51" s="443"/>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row>
    <row r="52" spans="1:27">
      <c r="A52" s="443"/>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row>
    <row r="53" spans="1:27">
      <c r="A53" s="443"/>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row>
    <row r="54" spans="1:27">
      <c r="A54" s="443"/>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row>
    <row r="55" spans="1:27">
      <c r="A55" s="443"/>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row>
    <row r="56" spans="1:27">
      <c r="A56" s="443"/>
      <c r="B56" s="443"/>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row>
    <row r="57" spans="1:27">
      <c r="A57" s="443"/>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row>
    <row r="58" spans="1:27">
      <c r="A58" s="443"/>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row>
    <row r="59" spans="1:27">
      <c r="A59" s="443"/>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row>
    <row r="60" spans="1:27">
      <c r="A60" s="443"/>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row>
    <row r="61" spans="1:27">
      <c r="A61" s="443"/>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row>
    <row r="62" spans="1:27">
      <c r="A62" s="443"/>
      <c r="B62" s="443"/>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row>
    <row r="63" spans="1:27">
      <c r="A63" s="443"/>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row>
    <row r="64" spans="1:27">
      <c r="A64" s="443"/>
      <c r="B64" s="443"/>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row>
    <row r="65" spans="1:27">
      <c r="A65" s="443"/>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row>
    <row r="66" spans="1:27">
      <c r="A66" s="443"/>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row>
    <row r="67" spans="1:27">
      <c r="A67" s="443"/>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row>
    <row r="68" spans="1:27">
      <c r="A68" s="443"/>
      <c r="B68" s="443"/>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row>
    <row r="69" spans="1:27">
      <c r="A69" s="443"/>
      <c r="B69" s="443"/>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row>
    <row r="70" spans="1:27">
      <c r="A70" s="443"/>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row>
    <row r="71" spans="1:27">
      <c r="A71" s="443"/>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row>
    <row r="72" spans="1:27">
      <c r="A72" s="443"/>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row>
    <row r="73" spans="1:27">
      <c r="A73" s="443"/>
      <c r="B73" s="443"/>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row>
    <row r="74" spans="1:27">
      <c r="A74" s="443"/>
      <c r="B74" s="443"/>
      <c r="C74" s="443"/>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row>
    <row r="75" spans="1:27">
      <c r="A75" s="443"/>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row>
    <row r="76" spans="1:27">
      <c r="A76" s="443"/>
      <c r="B76" s="443"/>
      <c r="C76" s="443"/>
      <c r="D76" s="443"/>
      <c r="E76" s="443"/>
      <c r="F76" s="443"/>
      <c r="G76" s="443"/>
      <c r="H76" s="443"/>
      <c r="I76" s="443"/>
      <c r="J76" s="443"/>
      <c r="K76" s="443"/>
      <c r="L76" s="443"/>
      <c r="M76" s="443"/>
      <c r="N76" s="443"/>
      <c r="O76" s="443"/>
      <c r="P76" s="443"/>
      <c r="Q76" s="443"/>
      <c r="R76" s="443"/>
      <c r="S76" s="443"/>
      <c r="T76" s="443"/>
      <c r="U76" s="443"/>
      <c r="V76" s="443"/>
      <c r="W76" s="443"/>
      <c r="X76" s="443"/>
      <c r="Y76" s="443"/>
      <c r="Z76" s="443"/>
      <c r="AA76" s="443"/>
    </row>
    <row r="77" spans="1:27">
      <c r="A77" s="443"/>
      <c r="B77" s="443"/>
      <c r="C77" s="443"/>
      <c r="D77" s="443"/>
      <c r="E77" s="443"/>
      <c r="F77" s="443"/>
      <c r="G77" s="443"/>
      <c r="H77" s="443"/>
      <c r="I77" s="443"/>
      <c r="J77" s="443"/>
      <c r="K77" s="443"/>
      <c r="L77" s="443"/>
      <c r="M77" s="443"/>
      <c r="N77" s="443"/>
      <c r="O77" s="443"/>
      <c r="P77" s="443"/>
      <c r="Q77" s="443"/>
      <c r="R77" s="443"/>
      <c r="S77" s="443"/>
      <c r="T77" s="443"/>
      <c r="U77" s="443"/>
      <c r="V77" s="443"/>
      <c r="W77" s="443"/>
      <c r="X77" s="443"/>
      <c r="Y77" s="443"/>
      <c r="Z77" s="443"/>
      <c r="AA77" s="443"/>
    </row>
    <row r="78" spans="1:27">
      <c r="A78" s="443"/>
      <c r="B78" s="443"/>
      <c r="C78" s="443"/>
      <c r="D78" s="443"/>
      <c r="E78" s="443"/>
      <c r="F78" s="443"/>
      <c r="G78" s="443"/>
      <c r="H78" s="443"/>
      <c r="I78" s="443"/>
      <c r="J78" s="443"/>
      <c r="K78" s="443"/>
      <c r="L78" s="443"/>
      <c r="M78" s="443"/>
      <c r="N78" s="443"/>
      <c r="O78" s="443"/>
      <c r="P78" s="443"/>
      <c r="Q78" s="443"/>
      <c r="R78" s="443"/>
      <c r="S78" s="443"/>
      <c r="T78" s="443"/>
      <c r="U78" s="443"/>
      <c r="V78" s="443"/>
      <c r="W78" s="443"/>
      <c r="X78" s="443"/>
      <c r="Y78" s="443"/>
      <c r="Z78" s="443"/>
      <c r="AA78" s="443"/>
    </row>
    <row r="79" spans="1:27">
      <c r="A79" s="443"/>
      <c r="B79" s="443"/>
      <c r="C79" s="443"/>
      <c r="D79" s="443"/>
      <c r="E79" s="443"/>
      <c r="F79" s="443"/>
      <c r="G79" s="443"/>
      <c r="H79" s="443"/>
      <c r="I79" s="443"/>
      <c r="J79" s="443"/>
      <c r="K79" s="443"/>
      <c r="L79" s="443"/>
      <c r="M79" s="443"/>
      <c r="N79" s="443"/>
      <c r="O79" s="443"/>
      <c r="P79" s="443"/>
      <c r="Q79" s="443"/>
      <c r="R79" s="443"/>
      <c r="S79" s="443"/>
      <c r="T79" s="443"/>
      <c r="U79" s="443"/>
      <c r="V79" s="443"/>
      <c r="W79" s="443"/>
      <c r="X79" s="443"/>
      <c r="Y79" s="443"/>
      <c r="Z79" s="443"/>
      <c r="AA79" s="443"/>
    </row>
    <row r="80" spans="1:27">
      <c r="A80" s="443"/>
      <c r="B80" s="44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row>
    <row r="81" spans="1:27">
      <c r="A81" s="443"/>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row>
    <row r="82" spans="1:27">
      <c r="A82" s="443"/>
      <c r="B82" s="44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row>
    <row r="83" spans="1:27">
      <c r="A83" s="443"/>
      <c r="B83" s="443"/>
      <c r="C83" s="443"/>
      <c r="D83" s="443"/>
      <c r="E83" s="443"/>
      <c r="F83" s="443"/>
      <c r="G83" s="443"/>
      <c r="H83" s="443"/>
      <c r="I83" s="443"/>
      <c r="J83" s="443"/>
      <c r="K83" s="443"/>
      <c r="L83" s="443"/>
      <c r="M83" s="443"/>
      <c r="N83" s="443"/>
      <c r="O83" s="443"/>
      <c r="P83" s="443"/>
      <c r="Q83" s="443"/>
      <c r="R83" s="443"/>
      <c r="S83" s="443"/>
      <c r="T83" s="443"/>
      <c r="U83" s="443"/>
      <c r="V83" s="443"/>
      <c r="W83" s="443"/>
      <c r="X83" s="443"/>
      <c r="Y83" s="443"/>
      <c r="Z83" s="443"/>
      <c r="AA83" s="443"/>
    </row>
    <row r="84" spans="1:27">
      <c r="A84" s="443"/>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row>
    <row r="85" spans="1:27">
      <c r="A85" s="443"/>
      <c r="B85" s="443"/>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443"/>
      <c r="AA85" s="443"/>
    </row>
    <row r="86" spans="1:27">
      <c r="A86" s="443"/>
      <c r="B86" s="443"/>
      <c r="C86" s="443"/>
      <c r="D86" s="443"/>
      <c r="E86" s="443"/>
      <c r="F86" s="443"/>
      <c r="G86" s="443"/>
      <c r="H86" s="443"/>
      <c r="I86" s="443"/>
      <c r="J86" s="443"/>
      <c r="K86" s="443"/>
      <c r="L86" s="443"/>
      <c r="M86" s="443"/>
      <c r="N86" s="443"/>
      <c r="O86" s="443"/>
      <c r="P86" s="443"/>
      <c r="Q86" s="443"/>
      <c r="R86" s="443"/>
      <c r="S86" s="443"/>
      <c r="T86" s="443"/>
      <c r="U86" s="443"/>
      <c r="V86" s="443"/>
      <c r="W86" s="443"/>
      <c r="X86" s="443"/>
      <c r="Y86" s="443"/>
      <c r="Z86" s="443"/>
      <c r="AA86" s="443"/>
    </row>
    <row r="87" spans="1:27">
      <c r="A87" s="443"/>
      <c r="B87" s="443"/>
      <c r="C87" s="443"/>
      <c r="D87" s="443"/>
      <c r="E87" s="443"/>
      <c r="F87" s="443"/>
      <c r="G87" s="443"/>
      <c r="H87" s="443"/>
      <c r="I87" s="443"/>
      <c r="J87" s="443"/>
      <c r="K87" s="443"/>
      <c r="L87" s="443"/>
      <c r="M87" s="443"/>
      <c r="N87" s="443"/>
      <c r="O87" s="443"/>
      <c r="P87" s="443"/>
      <c r="Q87" s="443"/>
      <c r="R87" s="443"/>
      <c r="S87" s="443"/>
      <c r="T87" s="443"/>
      <c r="U87" s="443"/>
      <c r="V87" s="443"/>
      <c r="W87" s="443"/>
      <c r="X87" s="443"/>
      <c r="Y87" s="443"/>
      <c r="Z87" s="443"/>
      <c r="AA87" s="443"/>
    </row>
    <row r="88" spans="1:27">
      <c r="A88" s="443"/>
      <c r="B88" s="443"/>
      <c r="C88" s="443"/>
      <c r="D88" s="443"/>
      <c r="E88" s="443"/>
      <c r="F88" s="443"/>
      <c r="G88" s="443"/>
      <c r="H88" s="443"/>
      <c r="I88" s="443"/>
      <c r="J88" s="443"/>
      <c r="K88" s="443"/>
      <c r="L88" s="443"/>
      <c r="M88" s="443"/>
      <c r="N88" s="443"/>
      <c r="O88" s="443"/>
      <c r="P88" s="443"/>
      <c r="Q88" s="443"/>
      <c r="R88" s="443"/>
      <c r="S88" s="443"/>
      <c r="T88" s="443"/>
      <c r="U88" s="443"/>
      <c r="V88" s="443"/>
      <c r="W88" s="443"/>
      <c r="X88" s="443"/>
      <c r="Y88" s="443"/>
      <c r="Z88" s="443"/>
      <c r="AA88" s="443"/>
    </row>
    <row r="89" spans="1:27">
      <c r="A89" s="443"/>
      <c r="B89" s="443"/>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row>
    <row r="90" spans="1:27">
      <c r="A90" s="443"/>
      <c r="B90" s="443"/>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row>
    <row r="91" spans="1:27">
      <c r="A91" s="443"/>
      <c r="B91" s="443"/>
      <c r="C91" s="443"/>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row>
  </sheetData>
  <sheetProtection formatCells="0" formatColumns="0" formatRows="0" insertColumns="0" insertRows="0" insertHyperlinks="0" deleteColumns="0" deleteRows="0" sort="0" autoFilter="0" pivotTables="0"/>
  <phoneticPr fontId="85"/>
  <pageMargins left="0.7" right="0.7" top="0.75" bottom="0.75" header="0.3" footer="0.3"/>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98" zoomScaleNormal="98" zoomScaleSheetLayoutView="100" workbookViewId="0">
      <selection activeCell="H92" sqref="H92"/>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161</v>
      </c>
      <c r="B1" s="48"/>
      <c r="C1" s="48"/>
      <c r="D1" s="49"/>
      <c r="E1" s="49"/>
      <c r="F1" s="50"/>
      <c r="G1" s="51"/>
      <c r="H1" s="310"/>
      <c r="I1" s="311" t="s">
        <v>35</v>
      </c>
      <c r="J1" s="312"/>
      <c r="K1" s="313"/>
      <c r="L1" s="314"/>
      <c r="M1" s="315"/>
    </row>
    <row r="2" spans="1:16" ht="17.399999999999999">
      <c r="A2" s="54"/>
      <c r="B2" s="171"/>
      <c r="C2" s="171"/>
      <c r="D2" s="171"/>
      <c r="E2" s="171"/>
      <c r="F2" s="171"/>
      <c r="G2" s="55"/>
      <c r="H2" s="316"/>
      <c r="I2" s="579" t="s">
        <v>169</v>
      </c>
      <c r="J2" s="579"/>
      <c r="K2" s="579"/>
      <c r="L2" s="579"/>
      <c r="M2" s="579"/>
      <c r="N2" s="148"/>
      <c r="P2" s="117"/>
    </row>
    <row r="3" spans="1:16" ht="17.399999999999999">
      <c r="A3" s="172" t="s">
        <v>26</v>
      </c>
      <c r="B3" s="173"/>
      <c r="D3" s="174"/>
      <c r="E3" s="174"/>
      <c r="F3" s="174"/>
      <c r="G3" s="56"/>
      <c r="H3" s="104"/>
      <c r="I3" s="319"/>
      <c r="J3" s="320"/>
      <c r="K3" s="321"/>
      <c r="L3" s="313"/>
      <c r="M3" s="322"/>
    </row>
    <row r="4" spans="1:16" ht="17.399999999999999">
      <c r="A4" s="58"/>
      <c r="B4" s="173"/>
      <c r="C4" s="87"/>
      <c r="D4" s="174"/>
      <c r="E4" s="174"/>
      <c r="F4" s="175"/>
      <c r="G4" s="59"/>
      <c r="H4" s="323"/>
      <c r="I4" s="323"/>
      <c r="J4" s="312"/>
      <c r="K4" s="321"/>
      <c r="L4" s="313"/>
      <c r="M4" s="322"/>
      <c r="N4" s="232"/>
    </row>
    <row r="5" spans="1:16">
      <c r="A5" s="176"/>
      <c r="D5" s="174"/>
      <c r="E5" s="60"/>
      <c r="F5" s="177"/>
      <c r="G5" s="61"/>
      <c r="H5"/>
      <c r="I5" s="324"/>
      <c r="J5" s="312"/>
      <c r="K5" s="321"/>
      <c r="L5" s="321"/>
      <c r="M5" s="322"/>
    </row>
    <row r="6" spans="1:16" ht="17.399999999999999">
      <c r="A6" s="176"/>
      <c r="D6" s="174"/>
      <c r="E6" s="177"/>
      <c r="F6" s="177"/>
      <c r="G6" s="61"/>
      <c r="H6" s="316"/>
      <c r="I6" s="325"/>
      <c r="J6" s="312"/>
      <c r="K6" s="321"/>
      <c r="L6" s="321"/>
      <c r="M6" s="322"/>
    </row>
    <row r="7" spans="1:16">
      <c r="A7" s="176"/>
      <c r="D7" s="174"/>
      <c r="E7" s="177"/>
      <c r="F7" s="177"/>
      <c r="G7" s="61"/>
      <c r="H7" s="326"/>
      <c r="I7" s="324"/>
      <c r="J7" s="312"/>
      <c r="K7" s="321"/>
      <c r="L7" s="321"/>
      <c r="M7" s="322"/>
    </row>
    <row r="8" spans="1:16">
      <c r="A8" s="176"/>
      <c r="D8" s="174"/>
      <c r="E8" s="177"/>
      <c r="F8" s="177"/>
      <c r="G8" s="61"/>
      <c r="H8" s="317"/>
      <c r="I8" s="327"/>
      <c r="J8" s="327"/>
      <c r="K8" s="327"/>
      <c r="L8" s="321"/>
      <c r="M8" s="328"/>
    </row>
    <row r="9" spans="1:16">
      <c r="A9" s="176"/>
      <c r="D9" s="174"/>
      <c r="E9" s="177"/>
      <c r="F9" s="177"/>
      <c r="G9" s="61"/>
      <c r="H9" s="327"/>
      <c r="I9" s="327"/>
      <c r="J9" s="327"/>
      <c r="K9" s="327"/>
      <c r="L9" s="321"/>
      <c r="M9" s="328"/>
      <c r="N9" s="63"/>
    </row>
    <row r="10" spans="1:16">
      <c r="A10" s="176"/>
      <c r="D10" s="174"/>
      <c r="E10" s="177"/>
      <c r="F10" s="177"/>
      <c r="G10" s="61"/>
      <c r="H10" s="327"/>
      <c r="I10" s="327"/>
      <c r="J10" s="327"/>
      <c r="K10" s="327"/>
      <c r="L10" s="321"/>
      <c r="M10" s="328"/>
      <c r="N10" s="63" t="s">
        <v>36</v>
      </c>
    </row>
    <row r="11" spans="1:16">
      <c r="A11" s="176"/>
      <c r="D11" s="174"/>
      <c r="E11" s="177"/>
      <c r="F11" s="177"/>
      <c r="G11" s="61"/>
      <c r="H11" s="327"/>
      <c r="I11" s="327"/>
      <c r="J11" s="327"/>
      <c r="K11" s="327"/>
      <c r="L11" s="321"/>
      <c r="M11" s="328"/>
    </row>
    <row r="12" spans="1:16">
      <c r="A12" s="176"/>
      <c r="D12" s="174"/>
      <c r="E12" s="177"/>
      <c r="F12" s="177"/>
      <c r="G12" s="61"/>
      <c r="H12" s="327"/>
      <c r="I12" s="327"/>
      <c r="J12" s="327"/>
      <c r="K12" s="327"/>
      <c r="L12" s="321"/>
      <c r="M12" s="328"/>
      <c r="N12" s="63" t="s">
        <v>37</v>
      </c>
      <c r="O12" s="265"/>
    </row>
    <row r="13" spans="1:16">
      <c r="A13" s="176"/>
      <c r="D13" s="174"/>
      <c r="E13" s="177"/>
      <c r="F13" s="177"/>
      <c r="G13" s="61"/>
      <c r="H13" s="327"/>
      <c r="I13" s="327"/>
      <c r="J13" s="327"/>
      <c r="K13" s="327"/>
      <c r="L13" s="321"/>
      <c r="M13" s="328"/>
    </row>
    <row r="14" spans="1:16">
      <c r="A14" s="176"/>
      <c r="D14" s="174"/>
      <c r="E14" s="177"/>
      <c r="F14" s="177"/>
      <c r="G14" s="61"/>
      <c r="H14" s="327"/>
      <c r="I14" s="327"/>
      <c r="J14" s="327"/>
      <c r="K14" s="327"/>
      <c r="L14" s="321"/>
      <c r="M14" s="328"/>
      <c r="N14" s="284" t="s">
        <v>38</v>
      </c>
    </row>
    <row r="15" spans="1:16">
      <c r="A15" s="176"/>
      <c r="D15" s="174"/>
      <c r="E15" s="174" t="s">
        <v>19</v>
      </c>
      <c r="F15" s="175"/>
      <c r="G15" s="56"/>
      <c r="H15" s="326"/>
      <c r="I15" s="324"/>
      <c r="J15" s="317"/>
      <c r="K15" s="321"/>
      <c r="L15" s="321"/>
      <c r="M15" s="328"/>
    </row>
    <row r="16" spans="1:16">
      <c r="A16" s="176"/>
      <c r="D16" s="174"/>
      <c r="E16" s="174"/>
      <c r="F16" s="175"/>
      <c r="G16" s="56"/>
      <c r="H16" s="312"/>
      <c r="I16" s="324"/>
      <c r="J16" s="312"/>
      <c r="K16" s="321"/>
      <c r="L16" s="321"/>
      <c r="M16" s="328"/>
      <c r="N16" s="233" t="s">
        <v>159</v>
      </c>
    </row>
    <row r="17" spans="1:19" ht="20.25" customHeight="1" thickBot="1">
      <c r="A17" s="639" t="s">
        <v>228</v>
      </c>
      <c r="B17" s="640"/>
      <c r="C17" s="640"/>
      <c r="D17" s="179"/>
      <c r="E17" s="180"/>
      <c r="F17" s="641" t="s">
        <v>229</v>
      </c>
      <c r="G17" s="642"/>
      <c r="H17" s="326"/>
      <c r="I17" s="324"/>
      <c r="J17" s="317"/>
      <c r="K17" s="321"/>
      <c r="L17" s="318"/>
      <c r="M17" s="322"/>
      <c r="N17" s="178" t="s">
        <v>124</v>
      </c>
    </row>
    <row r="18" spans="1:19" ht="39" customHeight="1" thickTop="1">
      <c r="A18" s="643" t="s">
        <v>39</v>
      </c>
      <c r="B18" s="644"/>
      <c r="C18" s="645"/>
      <c r="D18" s="181" t="s">
        <v>40</v>
      </c>
      <c r="E18" s="182"/>
      <c r="F18" s="646" t="s">
        <v>41</v>
      </c>
      <c r="G18" s="647"/>
      <c r="H18" s="312"/>
      <c r="I18" s="324"/>
      <c r="J18" s="312"/>
      <c r="K18" s="321"/>
      <c r="L18" s="321"/>
      <c r="M18" s="322"/>
      <c r="Q18" s="52" t="s">
        <v>26</v>
      </c>
      <c r="S18" s="52" t="s">
        <v>19</v>
      </c>
    </row>
    <row r="19" spans="1:19" ht="30" customHeight="1">
      <c r="A19" s="648" t="s">
        <v>181</v>
      </c>
      <c r="B19" s="648"/>
      <c r="C19" s="648"/>
      <c r="D19" s="648"/>
      <c r="E19" s="648"/>
      <c r="F19" s="648"/>
      <c r="G19" s="648"/>
      <c r="H19" s="329"/>
      <c r="I19" s="330" t="s">
        <v>42</v>
      </c>
      <c r="J19" s="330"/>
      <c r="K19" s="330"/>
      <c r="L19" s="318"/>
      <c r="M19" s="322"/>
    </row>
    <row r="20" spans="1:19" ht="17.399999999999999">
      <c r="E20" s="183" t="s">
        <v>43</v>
      </c>
      <c r="F20" s="184" t="s">
        <v>44</v>
      </c>
      <c r="H20" s="267" t="s">
        <v>144</v>
      </c>
      <c r="I20" s="324"/>
      <c r="J20" s="312" t="s">
        <v>19</v>
      </c>
      <c r="K20" s="331" t="s">
        <v>19</v>
      </c>
      <c r="L20" s="321"/>
      <c r="M20" s="322"/>
    </row>
    <row r="21" spans="1:19" ht="16.8" thickBot="1">
      <c r="A21" s="185"/>
      <c r="B21" s="649">
        <v>45480</v>
      </c>
      <c r="C21" s="650"/>
      <c r="D21" s="186" t="s">
        <v>45</v>
      </c>
      <c r="E21" s="651" t="s">
        <v>46</v>
      </c>
      <c r="F21" s="652"/>
      <c r="G21" s="57" t="s">
        <v>47</v>
      </c>
      <c r="H21" s="653" t="s">
        <v>304</v>
      </c>
      <c r="I21" s="654"/>
      <c r="J21" s="654"/>
      <c r="K21" s="654"/>
      <c r="L21" s="654"/>
      <c r="M21" s="332">
        <v>7</v>
      </c>
      <c r="N21" s="334"/>
    </row>
    <row r="22" spans="1:19" ht="36" customHeight="1" thickTop="1" thickBot="1">
      <c r="A22" s="187" t="s">
        <v>48</v>
      </c>
      <c r="B22" s="655" t="s">
        <v>49</v>
      </c>
      <c r="C22" s="656"/>
      <c r="D22" s="657"/>
      <c r="E22" s="65" t="s">
        <v>215</v>
      </c>
      <c r="F22" s="65" t="s">
        <v>216</v>
      </c>
      <c r="G22" s="188" t="s">
        <v>50</v>
      </c>
      <c r="H22" s="658" t="s">
        <v>170</v>
      </c>
      <c r="I22" s="659"/>
      <c r="J22" s="659"/>
      <c r="K22" s="659"/>
      <c r="L22" s="660"/>
      <c r="M22" s="333" t="s">
        <v>51</v>
      </c>
      <c r="N22" s="335" t="s">
        <v>52</v>
      </c>
      <c r="R22" s="52" t="s">
        <v>26</v>
      </c>
    </row>
    <row r="23" spans="1:19" ht="85.2" customHeight="1" thickBot="1">
      <c r="A23" s="355" t="s">
        <v>53</v>
      </c>
      <c r="B23" s="580" t="str">
        <f>IF(G23&gt;5,"☆☆☆☆",IF(AND(G23&gt;=2.39,G23&lt;5),"☆☆☆",IF(AND(G23&gt;=1.39,G23&lt;2.4),"☆☆",IF(AND(G23&gt;0,G23&lt;1.4),"☆",IF(AND(G23&gt;=-1.39,G23&lt;0),"★",IF(AND(G23&gt;=-2.39,G23&lt;-1.4),"★★",IF(AND(G23&gt;=-3.39,G23&lt;-2.4),"★★★")))))))</f>
        <v>★</v>
      </c>
      <c r="C23" s="581"/>
      <c r="D23" s="582"/>
      <c r="E23" s="119">
        <v>4.24</v>
      </c>
      <c r="F23" s="119">
        <v>4.0199999999999996</v>
      </c>
      <c r="G23" s="269">
        <f t="shared" ref="G23:G70" si="0">F23-E23</f>
        <v>-0.22000000000000064</v>
      </c>
      <c r="H23" s="661"/>
      <c r="I23" s="662"/>
      <c r="J23" s="662"/>
      <c r="K23" s="662"/>
      <c r="L23" s="663"/>
      <c r="M23" s="500"/>
      <c r="N23" s="501"/>
      <c r="O23" s="244" t="s">
        <v>155</v>
      </c>
    </row>
    <row r="24" spans="1:19" ht="76.2" customHeight="1" thickBot="1">
      <c r="A24" s="189" t="s">
        <v>54</v>
      </c>
      <c r="B24" s="580" t="str">
        <f>IF(G24&gt;5,"☆☆☆☆",IF(AND(G24&gt;=2.39,G24&lt;5),"☆☆☆",IF(AND(G24&gt;=1.39,G24&lt;2.4),"☆☆",IF(AND(G24&gt;0,G24&lt;1.4),"☆",IF(AND(G24&gt;=-1.39,G24&lt;0),"★",IF(AND(G24&gt;=-2.39,G24&lt;-1.4),"★★",IF(AND(G24&gt;=-3.39,G24&lt;-2.4),"★★★")))))))</f>
        <v>☆</v>
      </c>
      <c r="C24" s="581"/>
      <c r="D24" s="582"/>
      <c r="E24" s="302">
        <v>2.08</v>
      </c>
      <c r="F24" s="302">
        <v>2.59</v>
      </c>
      <c r="G24" s="354">
        <f t="shared" si="0"/>
        <v>0.50999999999999979</v>
      </c>
      <c r="H24" s="664"/>
      <c r="I24" s="665"/>
      <c r="J24" s="665"/>
      <c r="K24" s="665"/>
      <c r="L24" s="666"/>
      <c r="M24" s="141"/>
      <c r="N24" s="142"/>
      <c r="O24" s="244" t="s">
        <v>54</v>
      </c>
      <c r="Q24" s="52" t="s">
        <v>26</v>
      </c>
    </row>
    <row r="25" spans="1:19" ht="81" customHeight="1" thickBot="1">
      <c r="A25" s="250" t="s">
        <v>55</v>
      </c>
      <c r="B25" s="580" t="str">
        <f t="shared" ref="B25:B70" si="1">IF(G25&gt;5,"☆☆☆☆",IF(AND(G25&gt;=2.39,G25&lt;5),"☆☆☆",IF(AND(G25&gt;=1.39,G25&lt;2.4),"☆☆",IF(AND(G25&gt;0,G25&lt;1.4),"☆",IF(AND(G25&gt;=-1.39,G25&lt;0),"★",IF(AND(G25&gt;=-2.39,G25&lt;-1.4),"★★",IF(AND(G25&gt;=-3.39,G25&lt;-2.4),"★★★")))))))</f>
        <v>★</v>
      </c>
      <c r="C25" s="581"/>
      <c r="D25" s="582"/>
      <c r="E25" s="119">
        <v>3.93</v>
      </c>
      <c r="F25" s="119">
        <v>3.4</v>
      </c>
      <c r="G25" s="354">
        <f t="shared" si="0"/>
        <v>-0.53000000000000025</v>
      </c>
      <c r="H25" s="576"/>
      <c r="I25" s="577"/>
      <c r="J25" s="577"/>
      <c r="K25" s="577"/>
      <c r="L25" s="578"/>
      <c r="M25" s="502"/>
      <c r="N25" s="142"/>
      <c r="O25" s="244" t="s">
        <v>55</v>
      </c>
    </row>
    <row r="26" spans="1:19" ht="83.25" customHeight="1" thickBot="1">
      <c r="A26" s="250" t="s">
        <v>56</v>
      </c>
      <c r="B26" s="580" t="str">
        <f t="shared" si="1"/>
        <v>★</v>
      </c>
      <c r="C26" s="581"/>
      <c r="D26" s="582"/>
      <c r="E26" s="119">
        <v>3.55</v>
      </c>
      <c r="F26" s="119">
        <v>3.16</v>
      </c>
      <c r="G26" s="354">
        <f t="shared" si="0"/>
        <v>-0.38999999999999968</v>
      </c>
      <c r="H26" s="576"/>
      <c r="I26" s="577"/>
      <c r="J26" s="577"/>
      <c r="K26" s="577"/>
      <c r="L26" s="578"/>
      <c r="M26" s="141"/>
      <c r="N26" s="142"/>
      <c r="O26" s="244" t="s">
        <v>56</v>
      </c>
    </row>
    <row r="27" spans="1:19" ht="78.599999999999994" customHeight="1" thickBot="1">
      <c r="A27" s="250" t="s">
        <v>57</v>
      </c>
      <c r="B27" s="580" t="str">
        <f t="shared" si="1"/>
        <v>☆</v>
      </c>
      <c r="C27" s="581"/>
      <c r="D27" s="582"/>
      <c r="E27" s="302">
        <v>2.1800000000000002</v>
      </c>
      <c r="F27" s="302">
        <v>2.59</v>
      </c>
      <c r="G27" s="354">
        <f t="shared" si="0"/>
        <v>0.4099999999999997</v>
      </c>
      <c r="H27" s="576"/>
      <c r="I27" s="577"/>
      <c r="J27" s="577"/>
      <c r="K27" s="577"/>
      <c r="L27" s="578"/>
      <c r="M27" s="141"/>
      <c r="N27" s="503"/>
      <c r="O27" s="244" t="s">
        <v>57</v>
      </c>
    </row>
    <row r="28" spans="1:19" ht="87" customHeight="1" thickBot="1">
      <c r="A28" s="250" t="s">
        <v>58</v>
      </c>
      <c r="B28" s="580" t="str">
        <f t="shared" si="1"/>
        <v>☆</v>
      </c>
      <c r="C28" s="581"/>
      <c r="D28" s="582"/>
      <c r="E28" s="119">
        <v>4.8600000000000003</v>
      </c>
      <c r="F28" s="119">
        <v>5.54</v>
      </c>
      <c r="G28" s="354">
        <f t="shared" si="0"/>
        <v>0.67999999999999972</v>
      </c>
      <c r="H28" s="576"/>
      <c r="I28" s="577"/>
      <c r="J28" s="577"/>
      <c r="K28" s="577"/>
      <c r="L28" s="578"/>
      <c r="M28" s="141"/>
      <c r="N28" s="142"/>
      <c r="O28" s="244" t="s">
        <v>58</v>
      </c>
    </row>
    <row r="29" spans="1:19" ht="81" customHeight="1" thickBot="1">
      <c r="A29" s="250" t="s">
        <v>59</v>
      </c>
      <c r="B29" s="580" t="str">
        <f t="shared" si="1"/>
        <v>★</v>
      </c>
      <c r="C29" s="581"/>
      <c r="D29" s="582"/>
      <c r="E29" s="119">
        <v>3.84</v>
      </c>
      <c r="F29" s="119">
        <v>3.37</v>
      </c>
      <c r="G29" s="354">
        <f t="shared" si="0"/>
        <v>-0.46999999999999975</v>
      </c>
      <c r="H29" s="576"/>
      <c r="I29" s="577"/>
      <c r="J29" s="577"/>
      <c r="K29" s="577"/>
      <c r="L29" s="578"/>
      <c r="M29" s="141"/>
      <c r="N29" s="142"/>
      <c r="O29" s="244" t="s">
        <v>59</v>
      </c>
    </row>
    <row r="30" spans="1:19" ht="73.5" customHeight="1" thickBot="1">
      <c r="A30" s="250" t="s">
        <v>60</v>
      </c>
      <c r="B30" s="580" t="str">
        <f t="shared" si="1"/>
        <v>☆</v>
      </c>
      <c r="C30" s="581"/>
      <c r="D30" s="582"/>
      <c r="E30" s="119">
        <v>3.19</v>
      </c>
      <c r="F30" s="119">
        <v>3.28</v>
      </c>
      <c r="G30" s="354">
        <f t="shared" si="0"/>
        <v>8.9999999999999858E-2</v>
      </c>
      <c r="H30" s="576"/>
      <c r="I30" s="577"/>
      <c r="J30" s="577"/>
      <c r="K30" s="577"/>
      <c r="L30" s="578"/>
      <c r="M30" s="504"/>
      <c r="N30" s="142"/>
      <c r="O30" s="244" t="s">
        <v>60</v>
      </c>
    </row>
    <row r="31" spans="1:19" ht="75.75" customHeight="1" thickBot="1">
      <c r="A31" s="250" t="s">
        <v>61</v>
      </c>
      <c r="B31" s="580" t="str">
        <f t="shared" si="1"/>
        <v>☆</v>
      </c>
      <c r="C31" s="581"/>
      <c r="D31" s="582"/>
      <c r="E31" s="302">
        <v>1.96</v>
      </c>
      <c r="F31" s="302">
        <v>1.98</v>
      </c>
      <c r="G31" s="354">
        <f t="shared" si="0"/>
        <v>2.0000000000000018E-2</v>
      </c>
      <c r="H31" s="589" t="s">
        <v>230</v>
      </c>
      <c r="I31" s="590"/>
      <c r="J31" s="590"/>
      <c r="K31" s="590"/>
      <c r="L31" s="591"/>
      <c r="M31" s="522" t="s">
        <v>205</v>
      </c>
      <c r="N31" s="523">
        <v>45475</v>
      </c>
      <c r="O31" s="244" t="s">
        <v>61</v>
      </c>
    </row>
    <row r="32" spans="1:19" ht="75" customHeight="1" thickBot="1">
      <c r="A32" s="251" t="s">
        <v>62</v>
      </c>
      <c r="B32" s="580" t="str">
        <f t="shared" si="1"/>
        <v>☆</v>
      </c>
      <c r="C32" s="581"/>
      <c r="D32" s="582"/>
      <c r="E32" s="119">
        <v>4.47</v>
      </c>
      <c r="F32" s="119">
        <v>5.51</v>
      </c>
      <c r="G32" s="354">
        <f t="shared" si="0"/>
        <v>1.04</v>
      </c>
      <c r="H32" s="576"/>
      <c r="I32" s="577"/>
      <c r="J32" s="577"/>
      <c r="K32" s="577"/>
      <c r="L32" s="578"/>
      <c r="M32" s="141"/>
      <c r="N32" s="505"/>
      <c r="O32" s="244" t="s">
        <v>62</v>
      </c>
    </row>
    <row r="33" spans="1:16" ht="74.400000000000006" customHeight="1" thickBot="1">
      <c r="A33" s="252" t="s">
        <v>63</v>
      </c>
      <c r="B33" s="580" t="str">
        <f t="shared" si="1"/>
        <v>☆</v>
      </c>
      <c r="C33" s="581"/>
      <c r="D33" s="582"/>
      <c r="E33" s="119">
        <v>5.15</v>
      </c>
      <c r="F33" s="119">
        <v>5.17</v>
      </c>
      <c r="G33" s="354">
        <f t="shared" si="0"/>
        <v>1.9999999999999574E-2</v>
      </c>
      <c r="H33" s="576"/>
      <c r="I33" s="577"/>
      <c r="J33" s="577"/>
      <c r="K33" s="577"/>
      <c r="L33" s="578"/>
      <c r="M33" s="141"/>
      <c r="N33" s="142"/>
      <c r="O33" s="244" t="s">
        <v>63</v>
      </c>
    </row>
    <row r="34" spans="1:16" ht="93" customHeight="1" thickBot="1">
      <c r="A34" s="189" t="s">
        <v>64</v>
      </c>
      <c r="B34" s="580" t="str">
        <f t="shared" si="1"/>
        <v>★</v>
      </c>
      <c r="C34" s="581"/>
      <c r="D34" s="582"/>
      <c r="E34" s="119">
        <v>5.38</v>
      </c>
      <c r="F34" s="119">
        <v>4.84</v>
      </c>
      <c r="G34" s="354">
        <f t="shared" si="0"/>
        <v>-0.54</v>
      </c>
      <c r="H34" s="634" t="s">
        <v>223</v>
      </c>
      <c r="I34" s="635"/>
      <c r="J34" s="635"/>
      <c r="K34" s="635"/>
      <c r="L34" s="636"/>
      <c r="M34" s="527" t="s">
        <v>224</v>
      </c>
      <c r="N34" s="528">
        <v>45468</v>
      </c>
      <c r="O34" s="244" t="s">
        <v>64</v>
      </c>
    </row>
    <row r="35" spans="1:16" ht="78.599999999999994" customHeight="1" thickBot="1">
      <c r="A35" s="380" t="s">
        <v>65</v>
      </c>
      <c r="B35" s="580" t="str">
        <f t="shared" si="1"/>
        <v>★</v>
      </c>
      <c r="C35" s="581"/>
      <c r="D35" s="582"/>
      <c r="E35" s="119">
        <v>4.46</v>
      </c>
      <c r="F35" s="119">
        <v>4.1399999999999997</v>
      </c>
      <c r="G35" s="354">
        <f t="shared" si="0"/>
        <v>-0.32000000000000028</v>
      </c>
      <c r="H35" s="634"/>
      <c r="I35" s="635"/>
      <c r="J35" s="635"/>
      <c r="K35" s="635"/>
      <c r="L35" s="636"/>
      <c r="M35" s="506"/>
      <c r="N35" s="507"/>
      <c r="O35" s="244" t="s">
        <v>65</v>
      </c>
    </row>
    <row r="36" spans="1:16" ht="92.4" customHeight="1" thickBot="1">
      <c r="A36" s="253" t="s">
        <v>66</v>
      </c>
      <c r="B36" s="580" t="str">
        <f t="shared" si="1"/>
        <v>★</v>
      </c>
      <c r="C36" s="581"/>
      <c r="D36" s="582"/>
      <c r="E36" s="119">
        <v>3.81</v>
      </c>
      <c r="F36" s="119">
        <v>3.3</v>
      </c>
      <c r="G36" s="354">
        <f t="shared" si="0"/>
        <v>-0.51000000000000023</v>
      </c>
      <c r="H36" s="576"/>
      <c r="I36" s="577"/>
      <c r="J36" s="577"/>
      <c r="K36" s="577"/>
      <c r="L36" s="578"/>
      <c r="M36" s="506"/>
      <c r="N36" s="503"/>
      <c r="O36" s="244" t="s">
        <v>66</v>
      </c>
    </row>
    <row r="37" spans="1:16" ht="87.75" customHeight="1" thickBot="1">
      <c r="A37" s="250" t="s">
        <v>67</v>
      </c>
      <c r="B37" s="580" t="str">
        <f t="shared" si="1"/>
        <v>★</v>
      </c>
      <c r="C37" s="581"/>
      <c r="D37" s="582"/>
      <c r="E37" s="119">
        <v>3.8</v>
      </c>
      <c r="F37" s="119">
        <v>3.75</v>
      </c>
      <c r="G37" s="354">
        <f t="shared" si="0"/>
        <v>-4.9999999999999822E-2</v>
      </c>
      <c r="H37" s="576"/>
      <c r="I37" s="577"/>
      <c r="J37" s="577"/>
      <c r="K37" s="577"/>
      <c r="L37" s="578"/>
      <c r="M37" s="141"/>
      <c r="N37" s="142"/>
      <c r="O37" s="244" t="s">
        <v>67</v>
      </c>
    </row>
    <row r="38" spans="1:16" ht="75.75" customHeight="1" thickBot="1">
      <c r="A38" s="250" t="s">
        <v>68</v>
      </c>
      <c r="B38" s="580" t="str">
        <f t="shared" si="1"/>
        <v>★</v>
      </c>
      <c r="C38" s="581"/>
      <c r="D38" s="582"/>
      <c r="E38" s="119">
        <v>3.86</v>
      </c>
      <c r="F38" s="119">
        <v>3.69</v>
      </c>
      <c r="G38" s="354">
        <f t="shared" si="0"/>
        <v>-0.16999999999999993</v>
      </c>
      <c r="H38" s="576"/>
      <c r="I38" s="577"/>
      <c r="J38" s="577"/>
      <c r="K38" s="577"/>
      <c r="L38" s="578"/>
      <c r="M38" s="141"/>
      <c r="N38" s="142"/>
      <c r="O38" s="244" t="s">
        <v>68</v>
      </c>
    </row>
    <row r="39" spans="1:16" ht="78.599999999999994" customHeight="1" thickBot="1">
      <c r="A39" s="250" t="s">
        <v>69</v>
      </c>
      <c r="B39" s="580" t="str">
        <f t="shared" si="1"/>
        <v>★</v>
      </c>
      <c r="C39" s="581"/>
      <c r="D39" s="582"/>
      <c r="E39" s="119">
        <v>3.93</v>
      </c>
      <c r="F39" s="119">
        <v>3.72</v>
      </c>
      <c r="G39" s="354">
        <f t="shared" si="0"/>
        <v>-0.20999999999999996</v>
      </c>
      <c r="H39" s="576"/>
      <c r="I39" s="577"/>
      <c r="J39" s="577"/>
      <c r="K39" s="577"/>
      <c r="L39" s="578"/>
      <c r="M39" s="506"/>
      <c r="N39" s="503"/>
      <c r="O39" s="244" t="s">
        <v>69</v>
      </c>
    </row>
    <row r="40" spans="1:16" ht="78.75" customHeight="1" thickBot="1">
      <c r="A40" s="250" t="s">
        <v>70</v>
      </c>
      <c r="B40" s="580" t="str">
        <f t="shared" si="1"/>
        <v>★</v>
      </c>
      <c r="C40" s="581"/>
      <c r="D40" s="582"/>
      <c r="E40" s="119">
        <v>5.12</v>
      </c>
      <c r="F40" s="119">
        <v>4.8</v>
      </c>
      <c r="G40" s="354">
        <f t="shared" si="0"/>
        <v>-0.32000000000000028</v>
      </c>
      <c r="H40" s="576"/>
      <c r="I40" s="577"/>
      <c r="J40" s="577"/>
      <c r="K40" s="577"/>
      <c r="L40" s="578"/>
      <c r="M40" s="141"/>
      <c r="N40" s="142"/>
      <c r="O40" s="244" t="s">
        <v>70</v>
      </c>
    </row>
    <row r="41" spans="1:16" ht="66" customHeight="1" thickBot="1">
      <c r="A41" s="250" t="s">
        <v>71</v>
      </c>
      <c r="B41" s="580" t="str">
        <f t="shared" si="1"/>
        <v>☆</v>
      </c>
      <c r="C41" s="581"/>
      <c r="D41" s="582"/>
      <c r="E41" s="119">
        <v>3.29</v>
      </c>
      <c r="F41" s="119">
        <v>3.75</v>
      </c>
      <c r="G41" s="354">
        <f t="shared" si="0"/>
        <v>0.45999999999999996</v>
      </c>
      <c r="H41" s="312"/>
      <c r="I41" s="319"/>
      <c r="J41" s="319"/>
      <c r="K41" s="321"/>
      <c r="L41" s="321"/>
      <c r="M41" s="141"/>
      <c r="N41" s="142"/>
      <c r="O41" s="244" t="s">
        <v>71</v>
      </c>
    </row>
    <row r="42" spans="1:16" ht="77.25" customHeight="1" thickBot="1">
      <c r="A42" s="250" t="s">
        <v>72</v>
      </c>
      <c r="B42" s="580" t="str">
        <f t="shared" si="1"/>
        <v>☆</v>
      </c>
      <c r="C42" s="581"/>
      <c r="D42" s="582"/>
      <c r="E42" s="119">
        <v>4.7</v>
      </c>
      <c r="F42" s="119">
        <v>5.0599999999999996</v>
      </c>
      <c r="G42" s="354">
        <f t="shared" si="0"/>
        <v>0.35999999999999943</v>
      </c>
      <c r="H42" s="576"/>
      <c r="I42" s="577"/>
      <c r="J42" s="577"/>
      <c r="K42" s="577"/>
      <c r="L42" s="578"/>
      <c r="M42" s="506"/>
      <c r="N42" s="142"/>
      <c r="O42" s="244" t="s">
        <v>72</v>
      </c>
      <c r="P42" s="52" t="s">
        <v>144</v>
      </c>
    </row>
    <row r="43" spans="1:16" ht="93" customHeight="1" thickBot="1">
      <c r="A43" s="250" t="s">
        <v>73</v>
      </c>
      <c r="B43" s="580" t="str">
        <f t="shared" si="1"/>
        <v>☆</v>
      </c>
      <c r="C43" s="581"/>
      <c r="D43" s="582"/>
      <c r="E43" s="302">
        <v>2.5499999999999998</v>
      </c>
      <c r="F43" s="302">
        <v>2.66</v>
      </c>
      <c r="G43" s="354">
        <f t="shared" si="0"/>
        <v>0.11000000000000032</v>
      </c>
      <c r="H43" s="576"/>
      <c r="I43" s="577"/>
      <c r="J43" s="577"/>
      <c r="K43" s="577"/>
      <c r="L43" s="578"/>
      <c r="M43" s="409"/>
      <c r="N43" s="142"/>
      <c r="O43" s="244" t="s">
        <v>73</v>
      </c>
    </row>
    <row r="44" spans="1:16" ht="77.25" customHeight="1" thickBot="1">
      <c r="A44" s="397" t="s">
        <v>74</v>
      </c>
      <c r="B44" s="580" t="str">
        <f t="shared" si="1"/>
        <v>★</v>
      </c>
      <c r="C44" s="581"/>
      <c r="D44" s="582"/>
      <c r="E44" s="119">
        <v>3.15</v>
      </c>
      <c r="F44" s="119">
        <v>3.02</v>
      </c>
      <c r="G44" s="354">
        <f t="shared" si="0"/>
        <v>-0.12999999999999989</v>
      </c>
      <c r="H44" s="637"/>
      <c r="I44" s="638"/>
      <c r="J44" s="638"/>
      <c r="K44" s="638"/>
      <c r="L44" s="638"/>
      <c r="M44" s="508"/>
      <c r="N44" s="509"/>
      <c r="O44" s="52"/>
    </row>
    <row r="45" spans="1:16" ht="81.75" customHeight="1" thickBot="1">
      <c r="A45" s="250" t="s">
        <v>75</v>
      </c>
      <c r="B45" s="580" t="str">
        <f t="shared" si="1"/>
        <v>★</v>
      </c>
      <c r="C45" s="581"/>
      <c r="D45" s="582"/>
      <c r="E45" s="119">
        <v>3.19</v>
      </c>
      <c r="F45" s="302">
        <v>2.96</v>
      </c>
      <c r="G45" s="354">
        <f t="shared" si="0"/>
        <v>-0.22999999999999998</v>
      </c>
      <c r="H45" s="631"/>
      <c r="I45" s="632"/>
      <c r="J45" s="632"/>
      <c r="K45" s="632"/>
      <c r="L45" s="633"/>
      <c r="M45" s="141"/>
      <c r="N45" s="505"/>
      <c r="O45" s="244" t="s">
        <v>75</v>
      </c>
    </row>
    <row r="46" spans="1:16" ht="81" customHeight="1" thickBot="1">
      <c r="A46" s="250" t="s">
        <v>76</v>
      </c>
      <c r="B46" s="580" t="str">
        <f t="shared" si="1"/>
        <v>★</v>
      </c>
      <c r="C46" s="581"/>
      <c r="D46" s="582"/>
      <c r="E46" s="119">
        <v>3.87</v>
      </c>
      <c r="F46" s="119">
        <v>3.73</v>
      </c>
      <c r="G46" s="354">
        <f t="shared" si="0"/>
        <v>-0.14000000000000012</v>
      </c>
      <c r="H46" s="576"/>
      <c r="I46" s="577"/>
      <c r="J46" s="577"/>
      <c r="K46" s="577"/>
      <c r="L46" s="578"/>
      <c r="M46" s="141"/>
      <c r="N46" s="142"/>
      <c r="O46" s="244" t="s">
        <v>76</v>
      </c>
    </row>
    <row r="47" spans="1:16" ht="88.2" customHeight="1" thickBot="1">
      <c r="A47" s="250" t="s">
        <v>77</v>
      </c>
      <c r="B47" s="580" t="str">
        <f t="shared" si="1"/>
        <v>★</v>
      </c>
      <c r="C47" s="581"/>
      <c r="D47" s="582"/>
      <c r="E47" s="119">
        <v>3.86</v>
      </c>
      <c r="F47" s="119">
        <v>3.11</v>
      </c>
      <c r="G47" s="354">
        <f t="shared" si="0"/>
        <v>-0.75</v>
      </c>
      <c r="H47" s="576"/>
      <c r="I47" s="577"/>
      <c r="J47" s="577"/>
      <c r="K47" s="577"/>
      <c r="L47" s="578"/>
      <c r="M47" s="141"/>
      <c r="N47" s="142"/>
      <c r="O47" s="244" t="s">
        <v>77</v>
      </c>
    </row>
    <row r="48" spans="1:16" ht="78.75" customHeight="1" thickBot="1">
      <c r="A48" s="250" t="s">
        <v>78</v>
      </c>
      <c r="B48" s="580" t="str">
        <f t="shared" si="1"/>
        <v>★</v>
      </c>
      <c r="C48" s="581"/>
      <c r="D48" s="582"/>
      <c r="E48" s="119">
        <v>4.33</v>
      </c>
      <c r="F48" s="119">
        <v>4.13</v>
      </c>
      <c r="G48" s="354">
        <f t="shared" si="0"/>
        <v>-0.20000000000000018</v>
      </c>
      <c r="H48" s="583"/>
      <c r="I48" s="584"/>
      <c r="J48" s="584"/>
      <c r="K48" s="584"/>
      <c r="L48" s="585"/>
      <c r="M48" s="141"/>
      <c r="N48" s="142"/>
      <c r="O48" s="244" t="s">
        <v>78</v>
      </c>
    </row>
    <row r="49" spans="1:15" ht="74.25" customHeight="1" thickBot="1">
      <c r="A49" s="250" t="s">
        <v>79</v>
      </c>
      <c r="B49" s="580" t="str">
        <f t="shared" si="1"/>
        <v>★</v>
      </c>
      <c r="C49" s="581"/>
      <c r="D49" s="582"/>
      <c r="E49" s="119">
        <v>4.4000000000000004</v>
      </c>
      <c r="F49" s="119">
        <v>4.3899999999999997</v>
      </c>
      <c r="G49" s="354">
        <f t="shared" si="0"/>
        <v>-1.0000000000000675E-2</v>
      </c>
      <c r="H49" s="576"/>
      <c r="I49" s="577"/>
      <c r="J49" s="577"/>
      <c r="K49" s="577"/>
      <c r="L49" s="578"/>
      <c r="M49" s="141"/>
      <c r="N49" s="142"/>
      <c r="O49" s="244" t="s">
        <v>79</v>
      </c>
    </row>
    <row r="50" spans="1:15" ht="73.2" customHeight="1" thickBot="1">
      <c r="A50" s="250" t="s">
        <v>80</v>
      </c>
      <c r="B50" s="580" t="str">
        <f t="shared" si="1"/>
        <v>☆</v>
      </c>
      <c r="C50" s="581"/>
      <c r="D50" s="582"/>
      <c r="E50" s="119">
        <v>5.64</v>
      </c>
      <c r="F50" s="119">
        <v>5.88</v>
      </c>
      <c r="G50" s="354">
        <f t="shared" si="0"/>
        <v>0.24000000000000021</v>
      </c>
      <c r="H50" s="583"/>
      <c r="I50" s="584"/>
      <c r="J50" s="584"/>
      <c r="K50" s="584"/>
      <c r="L50" s="585"/>
      <c r="M50" s="141"/>
      <c r="N50" s="510"/>
      <c r="O50" s="244" t="s">
        <v>80</v>
      </c>
    </row>
    <row r="51" spans="1:15" ht="73.5" customHeight="1" thickBot="1">
      <c r="A51" s="250" t="s">
        <v>81</v>
      </c>
      <c r="B51" s="580" t="str">
        <f t="shared" si="1"/>
        <v>☆</v>
      </c>
      <c r="C51" s="581"/>
      <c r="D51" s="582"/>
      <c r="E51" s="119">
        <v>4.38</v>
      </c>
      <c r="F51" s="119">
        <v>4.5</v>
      </c>
      <c r="G51" s="354">
        <f t="shared" si="0"/>
        <v>0.12000000000000011</v>
      </c>
      <c r="H51" s="576"/>
      <c r="I51" s="577"/>
      <c r="J51" s="577"/>
      <c r="K51" s="577"/>
      <c r="L51" s="578"/>
      <c r="M51" s="141"/>
      <c r="N51" s="142"/>
      <c r="O51" s="244" t="s">
        <v>81</v>
      </c>
    </row>
    <row r="52" spans="1:15" ht="91.8" customHeight="1" thickBot="1">
      <c r="A52" s="250" t="s">
        <v>82</v>
      </c>
      <c r="B52" s="580" t="str">
        <f t="shared" si="1"/>
        <v>☆</v>
      </c>
      <c r="C52" s="581"/>
      <c r="D52" s="582"/>
      <c r="E52" s="302">
        <v>2.93</v>
      </c>
      <c r="F52" s="119">
        <v>3.17</v>
      </c>
      <c r="G52" s="354">
        <f t="shared" si="0"/>
        <v>0.23999999999999977</v>
      </c>
      <c r="H52" s="576"/>
      <c r="I52" s="577"/>
      <c r="J52" s="577"/>
      <c r="K52" s="577"/>
      <c r="L52" s="578"/>
      <c r="M52" s="141"/>
      <c r="N52" s="142"/>
      <c r="O52" s="244" t="s">
        <v>82</v>
      </c>
    </row>
    <row r="53" spans="1:15" ht="77.25" customHeight="1" thickBot="1">
      <c r="A53" s="250" t="s">
        <v>83</v>
      </c>
      <c r="B53" s="580" t="str">
        <f t="shared" si="1"/>
        <v>★</v>
      </c>
      <c r="C53" s="581"/>
      <c r="D53" s="582"/>
      <c r="E53" s="119">
        <v>4.32</v>
      </c>
      <c r="F53" s="119">
        <v>3.95</v>
      </c>
      <c r="G53" s="354">
        <f t="shared" si="0"/>
        <v>-0.37000000000000011</v>
      </c>
      <c r="H53" s="576"/>
      <c r="I53" s="577"/>
      <c r="J53" s="577"/>
      <c r="K53" s="577"/>
      <c r="L53" s="578"/>
      <c r="M53" s="529"/>
      <c r="N53" s="142"/>
      <c r="O53" s="244" t="s">
        <v>83</v>
      </c>
    </row>
    <row r="54" spans="1:15" ht="78" customHeight="1" thickBot="1">
      <c r="A54" s="250" t="s">
        <v>84</v>
      </c>
      <c r="B54" s="580" t="str">
        <f t="shared" si="1"/>
        <v>★</v>
      </c>
      <c r="C54" s="581"/>
      <c r="D54" s="582"/>
      <c r="E54" s="119">
        <v>3.78</v>
      </c>
      <c r="F54" s="119">
        <v>3.74</v>
      </c>
      <c r="G54" s="354">
        <f t="shared" si="0"/>
        <v>-3.9999999999999591E-2</v>
      </c>
      <c r="H54" s="576"/>
      <c r="I54" s="577"/>
      <c r="J54" s="577"/>
      <c r="K54" s="577"/>
      <c r="L54" s="578"/>
      <c r="M54" s="141"/>
      <c r="N54" s="142"/>
      <c r="O54" s="244" t="s">
        <v>84</v>
      </c>
    </row>
    <row r="55" spans="1:15" ht="69" customHeight="1" thickBot="1">
      <c r="A55" s="250" t="s">
        <v>85</v>
      </c>
      <c r="B55" s="580" t="str">
        <f t="shared" si="1"/>
        <v>★</v>
      </c>
      <c r="C55" s="581"/>
      <c r="D55" s="582"/>
      <c r="E55" s="119">
        <v>3.17</v>
      </c>
      <c r="F55" s="119">
        <v>3.15</v>
      </c>
      <c r="G55" s="354">
        <f t="shared" si="0"/>
        <v>-2.0000000000000018E-2</v>
      </c>
      <c r="H55" s="576" t="s">
        <v>221</v>
      </c>
      <c r="I55" s="577"/>
      <c r="J55" s="577"/>
      <c r="K55" s="577"/>
      <c r="L55" s="578"/>
      <c r="M55" s="141" t="s">
        <v>222</v>
      </c>
      <c r="N55" s="142">
        <v>45472</v>
      </c>
      <c r="O55" s="244" t="s">
        <v>85</v>
      </c>
    </row>
    <row r="56" spans="1:15" ht="69" customHeight="1" thickBot="1">
      <c r="A56" s="250" t="s">
        <v>86</v>
      </c>
      <c r="B56" s="580" t="str">
        <f t="shared" si="1"/>
        <v>★</v>
      </c>
      <c r="C56" s="581"/>
      <c r="D56" s="582"/>
      <c r="E56" s="119">
        <v>4.4400000000000004</v>
      </c>
      <c r="F56" s="119">
        <v>4.1500000000000004</v>
      </c>
      <c r="G56" s="354">
        <f t="shared" si="0"/>
        <v>-0.29000000000000004</v>
      </c>
      <c r="H56" s="576"/>
      <c r="I56" s="577"/>
      <c r="J56" s="577"/>
      <c r="K56" s="577"/>
      <c r="L56" s="578"/>
      <c r="M56" s="141"/>
      <c r="N56" s="142"/>
      <c r="O56" s="244" t="s">
        <v>86</v>
      </c>
    </row>
    <row r="57" spans="1:15" ht="63.75" customHeight="1" thickBot="1">
      <c r="A57" s="250" t="s">
        <v>87</v>
      </c>
      <c r="B57" s="580" t="str">
        <f t="shared" si="1"/>
        <v>★</v>
      </c>
      <c r="C57" s="581"/>
      <c r="D57" s="582"/>
      <c r="E57" s="119">
        <v>4.84</v>
      </c>
      <c r="F57" s="119">
        <v>4.42</v>
      </c>
      <c r="G57" s="354">
        <f t="shared" si="0"/>
        <v>-0.41999999999999993</v>
      </c>
      <c r="H57" s="583"/>
      <c r="I57" s="584"/>
      <c r="J57" s="584"/>
      <c r="K57" s="584"/>
      <c r="L57" s="585"/>
      <c r="M57" s="141"/>
      <c r="N57" s="142"/>
      <c r="O57" s="244" t="s">
        <v>87</v>
      </c>
    </row>
    <row r="58" spans="1:15" ht="69.75" customHeight="1" thickBot="1">
      <c r="A58" s="250" t="s">
        <v>88</v>
      </c>
      <c r="B58" s="580" t="str">
        <f t="shared" si="1"/>
        <v>★</v>
      </c>
      <c r="C58" s="581"/>
      <c r="D58" s="582"/>
      <c r="E58" s="119">
        <v>3.61</v>
      </c>
      <c r="F58" s="119">
        <v>3.35</v>
      </c>
      <c r="G58" s="354">
        <f t="shared" si="0"/>
        <v>-0.25999999999999979</v>
      </c>
      <c r="H58" s="576"/>
      <c r="I58" s="577"/>
      <c r="J58" s="577"/>
      <c r="K58" s="577"/>
      <c r="L58" s="578"/>
      <c r="M58" s="141"/>
      <c r="N58" s="142"/>
      <c r="O58" s="244" t="s">
        <v>88</v>
      </c>
    </row>
    <row r="59" spans="1:15" ht="76.2" customHeight="1" thickBot="1">
      <c r="A59" s="250" t="s">
        <v>89</v>
      </c>
      <c r="B59" s="580" t="str">
        <f t="shared" si="1"/>
        <v>☆</v>
      </c>
      <c r="C59" s="581"/>
      <c r="D59" s="582"/>
      <c r="E59" s="119">
        <v>4.43</v>
      </c>
      <c r="F59" s="119">
        <v>4.96</v>
      </c>
      <c r="G59" s="354">
        <f t="shared" si="0"/>
        <v>0.53000000000000025</v>
      </c>
      <c r="H59" s="576"/>
      <c r="I59" s="577"/>
      <c r="J59" s="577"/>
      <c r="K59" s="577"/>
      <c r="L59" s="578"/>
      <c r="M59" s="141"/>
      <c r="N59" s="142"/>
      <c r="O59" s="244" t="s">
        <v>89</v>
      </c>
    </row>
    <row r="60" spans="1:15" ht="73.8" customHeight="1" thickBot="1">
      <c r="A60" s="250" t="s">
        <v>90</v>
      </c>
      <c r="B60" s="580" t="str">
        <f t="shared" si="1"/>
        <v>☆</v>
      </c>
      <c r="C60" s="581"/>
      <c r="D60" s="582"/>
      <c r="E60" s="119">
        <v>4.62</v>
      </c>
      <c r="F60" s="119">
        <v>5.1100000000000003</v>
      </c>
      <c r="G60" s="354">
        <f t="shared" si="0"/>
        <v>0.49000000000000021</v>
      </c>
      <c r="H60" s="576"/>
      <c r="I60" s="577"/>
      <c r="J60" s="577"/>
      <c r="K60" s="577"/>
      <c r="L60" s="578"/>
      <c r="M60" s="141"/>
      <c r="N60" s="142"/>
      <c r="O60" s="244" t="s">
        <v>90</v>
      </c>
    </row>
    <row r="61" spans="1:15" ht="81" customHeight="1" thickBot="1">
      <c r="A61" s="250" t="s">
        <v>91</v>
      </c>
      <c r="B61" s="580" t="str">
        <f t="shared" si="1"/>
        <v>☆</v>
      </c>
      <c r="C61" s="581"/>
      <c r="D61" s="582"/>
      <c r="E61" s="302">
        <v>2.12</v>
      </c>
      <c r="F61" s="302">
        <v>2.6</v>
      </c>
      <c r="G61" s="354">
        <f t="shared" si="0"/>
        <v>0.48</v>
      </c>
      <c r="H61" s="576"/>
      <c r="I61" s="577"/>
      <c r="J61" s="577"/>
      <c r="K61" s="577"/>
      <c r="L61" s="578"/>
      <c r="M61" s="141"/>
      <c r="N61" s="142"/>
      <c r="O61" s="244" t="s">
        <v>91</v>
      </c>
    </row>
    <row r="62" spans="1:15" ht="78.599999999999994" customHeight="1" thickBot="1">
      <c r="A62" s="250" t="s">
        <v>92</v>
      </c>
      <c r="B62" s="580" t="str">
        <f t="shared" si="1"/>
        <v>★</v>
      </c>
      <c r="C62" s="581"/>
      <c r="D62" s="582"/>
      <c r="E62" s="119">
        <v>5.77</v>
      </c>
      <c r="F62" s="119">
        <v>4.8</v>
      </c>
      <c r="G62" s="354">
        <f t="shared" si="0"/>
        <v>-0.96999999999999975</v>
      </c>
      <c r="H62" s="589" t="s">
        <v>231</v>
      </c>
      <c r="I62" s="590"/>
      <c r="J62" s="590"/>
      <c r="K62" s="590"/>
      <c r="L62" s="591"/>
      <c r="M62" s="530" t="s">
        <v>232</v>
      </c>
      <c r="N62" s="523">
        <v>45476</v>
      </c>
      <c r="O62" s="244" t="s">
        <v>92</v>
      </c>
    </row>
    <row r="63" spans="1:15" ht="87" customHeight="1" thickBot="1">
      <c r="A63" s="250" t="s">
        <v>93</v>
      </c>
      <c r="B63" s="580" t="str">
        <f t="shared" si="1"/>
        <v>☆</v>
      </c>
      <c r="C63" s="581"/>
      <c r="D63" s="582"/>
      <c r="E63" s="302">
        <v>1.0900000000000001</v>
      </c>
      <c r="F63" s="302">
        <v>1.87</v>
      </c>
      <c r="G63" s="354">
        <f t="shared" si="0"/>
        <v>0.78</v>
      </c>
      <c r="H63" s="576"/>
      <c r="I63" s="577"/>
      <c r="J63" s="577"/>
      <c r="K63" s="577"/>
      <c r="L63" s="578"/>
      <c r="M63" s="409"/>
      <c r="N63" s="142"/>
      <c r="O63" s="244" t="s">
        <v>93</v>
      </c>
    </row>
    <row r="64" spans="1:15" ht="73.2" customHeight="1" thickBot="1">
      <c r="A64" s="250" t="s">
        <v>94</v>
      </c>
      <c r="B64" s="580" t="str">
        <f t="shared" si="1"/>
        <v>☆</v>
      </c>
      <c r="C64" s="581"/>
      <c r="D64" s="582"/>
      <c r="E64" s="302">
        <v>1.89</v>
      </c>
      <c r="F64" s="302">
        <v>2.16</v>
      </c>
      <c r="G64" s="354">
        <f t="shared" si="0"/>
        <v>0.27000000000000024</v>
      </c>
      <c r="H64" s="586"/>
      <c r="I64" s="587"/>
      <c r="J64" s="587"/>
      <c r="K64" s="587"/>
      <c r="L64" s="588"/>
      <c r="M64" s="141"/>
      <c r="N64" s="142"/>
      <c r="O64" s="244" t="s">
        <v>94</v>
      </c>
    </row>
    <row r="65" spans="1:18" ht="80.25" customHeight="1" thickBot="1">
      <c r="A65" s="250" t="s">
        <v>95</v>
      </c>
      <c r="B65" s="580" t="str">
        <f t="shared" si="1"/>
        <v>★</v>
      </c>
      <c r="C65" s="581"/>
      <c r="D65" s="582"/>
      <c r="E65" s="352">
        <v>7.1</v>
      </c>
      <c r="F65" s="352">
        <v>6.32</v>
      </c>
      <c r="G65" s="354">
        <f t="shared" si="0"/>
        <v>-0.77999999999999936</v>
      </c>
      <c r="H65" s="583"/>
      <c r="I65" s="584"/>
      <c r="J65" s="584"/>
      <c r="K65" s="584"/>
      <c r="L65" s="585"/>
      <c r="M65" s="405"/>
      <c r="N65" s="142"/>
      <c r="O65" s="244" t="s">
        <v>95</v>
      </c>
    </row>
    <row r="66" spans="1:18" ht="88.5" customHeight="1" thickBot="1">
      <c r="A66" s="250" t="s">
        <v>96</v>
      </c>
      <c r="B66" s="580" t="str">
        <f t="shared" si="1"/>
        <v>★</v>
      </c>
      <c r="C66" s="581"/>
      <c r="D66" s="582"/>
      <c r="E66" s="448">
        <v>12.83</v>
      </c>
      <c r="F66" s="352">
        <v>11.61</v>
      </c>
      <c r="G66" s="354">
        <f t="shared" si="0"/>
        <v>-1.2200000000000006</v>
      </c>
      <c r="H66" s="583"/>
      <c r="I66" s="584"/>
      <c r="J66" s="584"/>
      <c r="K66" s="584"/>
      <c r="L66" s="585"/>
      <c r="M66" s="141"/>
      <c r="N66" s="142"/>
      <c r="O66" s="244" t="s">
        <v>96</v>
      </c>
    </row>
    <row r="67" spans="1:18" ht="78.75" customHeight="1" thickBot="1">
      <c r="A67" s="250" t="s">
        <v>97</v>
      </c>
      <c r="B67" s="580" t="str">
        <f t="shared" si="1"/>
        <v>☆</v>
      </c>
      <c r="C67" s="581"/>
      <c r="D67" s="582"/>
      <c r="E67" s="119">
        <v>4.6399999999999997</v>
      </c>
      <c r="F67" s="119">
        <v>4.8600000000000003</v>
      </c>
      <c r="G67" s="354">
        <f t="shared" si="0"/>
        <v>0.22000000000000064</v>
      </c>
      <c r="H67" s="576"/>
      <c r="I67" s="577"/>
      <c r="J67" s="577"/>
      <c r="K67" s="577"/>
      <c r="L67" s="578"/>
      <c r="M67" s="141"/>
      <c r="N67" s="142"/>
      <c r="O67" s="244" t="s">
        <v>97</v>
      </c>
    </row>
    <row r="68" spans="1:18" ht="73.8" customHeight="1" thickBot="1">
      <c r="A68" s="253" t="s">
        <v>98</v>
      </c>
      <c r="B68" s="580" t="str">
        <f t="shared" si="1"/>
        <v>★</v>
      </c>
      <c r="C68" s="581"/>
      <c r="D68" s="582"/>
      <c r="E68" s="119">
        <v>5.29</v>
      </c>
      <c r="F68" s="119">
        <v>4.6100000000000003</v>
      </c>
      <c r="G68" s="354">
        <f t="shared" si="0"/>
        <v>-0.67999999999999972</v>
      </c>
      <c r="H68" s="576"/>
      <c r="I68" s="577"/>
      <c r="J68" s="577"/>
      <c r="K68" s="577"/>
      <c r="L68" s="578"/>
      <c r="M68" s="396"/>
      <c r="N68" s="142"/>
      <c r="O68" s="244" t="s">
        <v>98</v>
      </c>
    </row>
    <row r="69" spans="1:18" ht="72.75" customHeight="1" thickBot="1">
      <c r="A69" s="251" t="s">
        <v>99</v>
      </c>
      <c r="B69" s="580" t="str">
        <f t="shared" si="1"/>
        <v>☆</v>
      </c>
      <c r="C69" s="581"/>
      <c r="D69" s="582"/>
      <c r="E69" s="362">
        <v>2.0699999999999998</v>
      </c>
      <c r="F69" s="362">
        <v>2.2999999999999998</v>
      </c>
      <c r="G69" s="354">
        <f t="shared" si="0"/>
        <v>0.22999999999999998</v>
      </c>
      <c r="H69" s="583"/>
      <c r="I69" s="584"/>
      <c r="J69" s="584"/>
      <c r="K69" s="584"/>
      <c r="L69" s="585"/>
      <c r="M69" s="141"/>
      <c r="N69" s="142"/>
      <c r="O69" s="244" t="s">
        <v>99</v>
      </c>
    </row>
    <row r="70" spans="1:18" ht="58.5" customHeight="1" thickBot="1">
      <c r="A70" s="190" t="s">
        <v>100</v>
      </c>
      <c r="B70" s="580" t="str">
        <f t="shared" si="1"/>
        <v>★</v>
      </c>
      <c r="C70" s="581"/>
      <c r="D70" s="582"/>
      <c r="E70" s="119">
        <v>4.24</v>
      </c>
      <c r="F70" s="119">
        <v>4.09</v>
      </c>
      <c r="G70" s="354">
        <f t="shared" si="0"/>
        <v>-0.15000000000000036</v>
      </c>
      <c r="H70" s="576"/>
      <c r="I70" s="577"/>
      <c r="J70" s="577"/>
      <c r="K70" s="577"/>
      <c r="L70" s="578"/>
      <c r="M70" s="191"/>
      <c r="N70" s="142"/>
      <c r="O70" s="244"/>
    </row>
    <row r="71" spans="1:18" ht="42.75" customHeight="1" thickBot="1">
      <c r="A71" s="192"/>
      <c r="B71" s="192"/>
      <c r="C71" s="192"/>
      <c r="D71" s="192"/>
      <c r="E71" s="622"/>
      <c r="F71" s="622"/>
      <c r="G71" s="622"/>
      <c r="H71" s="622"/>
      <c r="I71" s="622"/>
      <c r="J71" s="622"/>
      <c r="K71" s="622"/>
      <c r="L71" s="622"/>
      <c r="M71" s="410">
        <f>COUNTIF(E24:E70,"&gt;=10")</f>
        <v>1</v>
      </c>
      <c r="N71" s="53">
        <f>COUNTIF(F24:F70,"&gt;=10")</f>
        <v>1</v>
      </c>
      <c r="O71" s="53" t="s">
        <v>26</v>
      </c>
    </row>
    <row r="72" spans="1:18" ht="36.75" customHeight="1" thickBot="1">
      <c r="A72" s="66" t="s">
        <v>19</v>
      </c>
      <c r="B72" s="67"/>
      <c r="C72" s="112"/>
      <c r="D72" s="112"/>
      <c r="E72" s="623" t="s">
        <v>18</v>
      </c>
      <c r="F72" s="623"/>
      <c r="G72" s="623"/>
      <c r="H72" s="624" t="s">
        <v>227</v>
      </c>
      <c r="I72" s="625"/>
      <c r="J72" s="67"/>
      <c r="K72" s="68"/>
      <c r="L72" s="68"/>
      <c r="M72" s="69"/>
      <c r="N72" s="70"/>
    </row>
    <row r="73" spans="1:18" ht="36.75" customHeight="1" thickBot="1">
      <c r="A73" s="71"/>
      <c r="B73" s="193"/>
      <c r="C73" s="628" t="s">
        <v>163</v>
      </c>
      <c r="D73" s="629"/>
      <c r="E73" s="629"/>
      <c r="F73" s="630"/>
      <c r="G73" s="72">
        <f>+F70</f>
        <v>4.09</v>
      </c>
      <c r="H73" s="73"/>
      <c r="I73" s="626">
        <f>+G70</f>
        <v>-0.15000000000000036</v>
      </c>
      <c r="J73" s="627"/>
      <c r="K73" s="194"/>
      <c r="L73" s="194"/>
      <c r="M73" s="195"/>
      <c r="N73" s="74"/>
    </row>
    <row r="74" spans="1:18" ht="36.75" customHeight="1" thickBot="1">
      <c r="A74" s="71"/>
      <c r="B74" s="193"/>
      <c r="C74" s="592" t="s">
        <v>102</v>
      </c>
      <c r="D74" s="593"/>
      <c r="E74" s="593"/>
      <c r="F74" s="594"/>
      <c r="G74" s="75">
        <f>+F35</f>
        <v>4.1399999999999997</v>
      </c>
      <c r="H74" s="76" t="s">
        <v>101</v>
      </c>
      <c r="I74" s="595">
        <f>+G35</f>
        <v>-0.32000000000000028</v>
      </c>
      <c r="J74" s="596"/>
      <c r="K74" s="194"/>
      <c r="L74" s="194"/>
      <c r="M74" s="195"/>
      <c r="N74" s="74"/>
      <c r="R74" s="229" t="s">
        <v>19</v>
      </c>
    </row>
    <row r="75" spans="1:18" ht="36.75" customHeight="1" thickBot="1">
      <c r="A75" s="71"/>
      <c r="B75" s="193"/>
      <c r="C75" s="597" t="s">
        <v>103</v>
      </c>
      <c r="D75" s="598"/>
      <c r="E75" s="598"/>
      <c r="F75" s="77" t="str">
        <f>VLOOKUP(G75,F:P,10,0)</f>
        <v>大分県</v>
      </c>
      <c r="G75" s="78">
        <f>MAX(F23:F70)</f>
        <v>11.61</v>
      </c>
      <c r="H75" s="599" t="s">
        <v>104</v>
      </c>
      <c r="I75" s="600"/>
      <c r="J75" s="600"/>
      <c r="K75" s="79">
        <f>+N71</f>
        <v>1</v>
      </c>
      <c r="L75" s="80" t="s">
        <v>105</v>
      </c>
      <c r="M75" s="81">
        <f>N71-M71</f>
        <v>0</v>
      </c>
      <c r="N75" s="74"/>
      <c r="R75" s="230"/>
    </row>
    <row r="76" spans="1:18" ht="36.75" customHeight="1" thickBot="1">
      <c r="A76" s="82"/>
      <c r="B76" s="83"/>
      <c r="C76" s="83"/>
      <c r="D76" s="83"/>
      <c r="E76" s="83"/>
      <c r="F76" s="83"/>
      <c r="G76" s="83"/>
      <c r="H76" s="83"/>
      <c r="I76" s="83"/>
      <c r="J76" s="83"/>
      <c r="K76" s="84"/>
      <c r="L76" s="84"/>
      <c r="M76" s="85"/>
      <c r="N76" s="86"/>
      <c r="R76" s="230"/>
    </row>
    <row r="77" spans="1:18" ht="30.75" customHeight="1">
      <c r="A77" s="108"/>
      <c r="B77" s="108"/>
      <c r="C77" s="108"/>
      <c r="D77" s="108"/>
      <c r="E77" s="108"/>
      <c r="F77" s="108"/>
      <c r="G77" s="108"/>
      <c r="H77" s="108"/>
      <c r="I77" s="108"/>
      <c r="J77" s="108"/>
      <c r="K77" s="196"/>
      <c r="L77" s="196"/>
      <c r="M77" s="197"/>
      <c r="N77" s="198"/>
      <c r="R77" s="231"/>
    </row>
    <row r="78" spans="1:18" ht="30.75" customHeight="1" thickBot="1">
      <c r="A78" s="199"/>
      <c r="B78" s="199"/>
      <c r="C78" s="199"/>
      <c r="D78" s="199"/>
      <c r="E78" s="199"/>
      <c r="F78" s="199"/>
      <c r="G78" s="199"/>
      <c r="H78" s="199"/>
      <c r="I78" s="199"/>
      <c r="J78" s="199"/>
      <c r="K78" s="200"/>
      <c r="L78" s="200"/>
      <c r="M78" s="411"/>
      <c r="N78" s="199"/>
    </row>
    <row r="79" spans="1:18" ht="24.75" customHeight="1" thickTop="1">
      <c r="A79" s="601">
        <v>1</v>
      </c>
      <c r="B79" s="604" t="s">
        <v>217</v>
      </c>
      <c r="C79" s="605"/>
      <c r="D79" s="605"/>
      <c r="E79" s="605"/>
      <c r="F79" s="606"/>
      <c r="G79" s="613" t="s">
        <v>218</v>
      </c>
      <c r="H79" s="614"/>
      <c r="I79" s="614"/>
      <c r="J79" s="614"/>
      <c r="K79" s="614"/>
      <c r="L79" s="614"/>
      <c r="M79" s="614"/>
      <c r="N79" s="615"/>
    </row>
    <row r="80" spans="1:18" ht="24.75" customHeight="1">
      <c r="A80" s="602"/>
      <c r="B80" s="607"/>
      <c r="C80" s="608"/>
      <c r="D80" s="608"/>
      <c r="E80" s="608"/>
      <c r="F80" s="609"/>
      <c r="G80" s="616"/>
      <c r="H80" s="617"/>
      <c r="I80" s="617"/>
      <c r="J80" s="617"/>
      <c r="K80" s="617"/>
      <c r="L80" s="617"/>
      <c r="M80" s="617"/>
      <c r="N80" s="618"/>
      <c r="O80" s="201" t="s">
        <v>26</v>
      </c>
      <c r="P80" s="201"/>
    </row>
    <row r="81" spans="1:16" ht="24.75" customHeight="1">
      <c r="A81" s="602"/>
      <c r="B81" s="607"/>
      <c r="C81" s="608"/>
      <c r="D81" s="608"/>
      <c r="E81" s="608"/>
      <c r="F81" s="609"/>
      <c r="G81" s="616"/>
      <c r="H81" s="617"/>
      <c r="I81" s="617"/>
      <c r="J81" s="617"/>
      <c r="K81" s="617"/>
      <c r="L81" s="617"/>
      <c r="M81" s="617"/>
      <c r="N81" s="618"/>
      <c r="O81" s="201" t="s">
        <v>19</v>
      </c>
      <c r="P81" s="201" t="s">
        <v>106</v>
      </c>
    </row>
    <row r="82" spans="1:16" ht="24.75" customHeight="1">
      <c r="A82" s="602"/>
      <c r="B82" s="607"/>
      <c r="C82" s="608"/>
      <c r="D82" s="608"/>
      <c r="E82" s="608"/>
      <c r="F82" s="609"/>
      <c r="G82" s="616"/>
      <c r="H82" s="617"/>
      <c r="I82" s="617"/>
      <c r="J82" s="617"/>
      <c r="K82" s="617"/>
      <c r="L82" s="617"/>
      <c r="M82" s="617"/>
      <c r="N82" s="618"/>
      <c r="O82" s="202"/>
      <c r="P82" s="201"/>
    </row>
    <row r="83" spans="1:16" ht="46.2" customHeight="1" thickBot="1">
      <c r="A83" s="603"/>
      <c r="B83" s="610"/>
      <c r="C83" s="611"/>
      <c r="D83" s="611"/>
      <c r="E83" s="611"/>
      <c r="F83" s="612"/>
      <c r="G83" s="619"/>
      <c r="H83" s="620"/>
      <c r="I83" s="620"/>
      <c r="J83" s="620"/>
      <c r="K83" s="620"/>
      <c r="L83" s="620"/>
      <c r="M83" s="620"/>
      <c r="N83" s="621"/>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H44:L44"/>
    <mergeCell ref="B35:D35"/>
    <mergeCell ref="B44:D44"/>
    <mergeCell ref="B45:D45"/>
    <mergeCell ref="H45:L45"/>
    <mergeCell ref="B40:D40"/>
    <mergeCell ref="H40:L40"/>
    <mergeCell ref="B41:D41"/>
    <mergeCell ref="H42:L42"/>
    <mergeCell ref="B42:D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349D-86B2-421B-9AB9-1389B45FBEF8}">
  <sheetPr>
    <pageSetUpPr fitToPage="1"/>
  </sheetPr>
  <dimension ref="A1:Q46"/>
  <sheetViews>
    <sheetView view="pageBreakPreview" zoomScale="95" zoomScaleNormal="75" zoomScaleSheetLayoutView="95" workbookViewId="0">
      <selection activeCell="V14" sqref="V14"/>
    </sheetView>
  </sheetViews>
  <sheetFormatPr defaultColWidth="9" defaultRowHeight="13.2"/>
  <cols>
    <col min="1" max="1" width="4.88671875" style="412" customWidth="1"/>
    <col min="2" max="8" width="9" style="412"/>
    <col min="9" max="10" width="14.109375" style="412" customWidth="1"/>
    <col min="11" max="11" width="18.44140625" style="412" customWidth="1"/>
    <col min="12" max="12" width="16.109375" style="412" customWidth="1"/>
    <col min="13" max="13" width="4.21875" style="412" customWidth="1"/>
    <col min="14" max="14" width="3.44140625" style="412" customWidth="1"/>
    <col min="15" max="16384" width="9" style="412"/>
  </cols>
  <sheetData>
    <row r="1" spans="1:17" ht="23.4">
      <c r="A1" s="667" t="s">
        <v>186</v>
      </c>
      <c r="B1" s="667"/>
      <c r="C1" s="667"/>
      <c r="D1" s="667"/>
      <c r="E1" s="667"/>
      <c r="F1" s="667"/>
      <c r="G1" s="667"/>
      <c r="H1" s="667"/>
      <c r="I1" s="667"/>
      <c r="J1" s="668"/>
      <c r="K1" s="668"/>
      <c r="L1" s="668"/>
      <c r="M1" s="668"/>
    </row>
    <row r="2" spans="1:17" ht="19.2">
      <c r="A2" s="775" t="s">
        <v>373</v>
      </c>
      <c r="B2" s="775"/>
      <c r="C2" s="775"/>
      <c r="D2" s="775"/>
      <c r="E2" s="775"/>
      <c r="F2" s="775"/>
      <c r="G2" s="775"/>
      <c r="H2" s="775"/>
      <c r="I2" s="775"/>
      <c r="J2" s="776"/>
      <c r="K2" s="776"/>
      <c r="L2" s="776"/>
      <c r="M2" s="776"/>
      <c r="N2" s="498"/>
      <c r="P2" s="462"/>
    </row>
    <row r="3" spans="1:17" ht="33.75" customHeight="1">
      <c r="A3" s="671" t="s">
        <v>374</v>
      </c>
      <c r="B3" s="671"/>
      <c r="C3" s="671"/>
      <c r="D3" s="671"/>
      <c r="E3" s="671"/>
      <c r="F3" s="671"/>
      <c r="G3" s="671"/>
      <c r="H3" s="671"/>
      <c r="I3" s="671"/>
      <c r="J3" s="777"/>
      <c r="K3" s="777"/>
      <c r="L3" s="777"/>
      <c r="M3" s="777"/>
      <c r="N3" s="672"/>
      <c r="O3" s="414"/>
      <c r="P3" s="414"/>
    </row>
    <row r="4" spans="1:17" ht="16.2">
      <c r="A4" s="669" t="s">
        <v>375</v>
      </c>
      <c r="B4" s="669"/>
      <c r="C4" s="669"/>
      <c r="D4" s="669"/>
      <c r="E4" s="669"/>
      <c r="F4" s="669"/>
      <c r="G4" s="669"/>
      <c r="H4" s="669"/>
      <c r="I4" s="669"/>
      <c r="J4" s="670"/>
      <c r="K4" s="670"/>
      <c r="L4" s="670"/>
      <c r="M4" s="670"/>
      <c r="N4" s="672"/>
      <c r="P4" s="1"/>
    </row>
    <row r="5" spans="1:17" ht="17.399999999999999">
      <c r="A5" s="778"/>
      <c r="B5" s="779"/>
      <c r="C5" s="779"/>
      <c r="D5" s="779"/>
      <c r="E5" s="779"/>
      <c r="F5" s="779"/>
      <c r="G5" s="779"/>
      <c r="H5" s="779"/>
      <c r="I5" s="779"/>
      <c r="J5" s="779"/>
      <c r="K5" s="779"/>
      <c r="L5" s="779"/>
      <c r="M5" s="779"/>
      <c r="N5" s="672"/>
      <c r="P5" s="1"/>
      <c r="Q5" s="414"/>
    </row>
    <row r="6" spans="1:17" ht="17.399999999999999">
      <c r="A6" s="779"/>
      <c r="B6" s="780"/>
      <c r="C6" s="781"/>
      <c r="D6" s="781"/>
      <c r="E6" s="781"/>
      <c r="F6" s="779"/>
      <c r="G6" s="779"/>
      <c r="H6" s="782" t="s">
        <v>376</v>
      </c>
      <c r="I6" s="783"/>
      <c r="J6" s="783"/>
      <c r="K6" s="783"/>
      <c r="L6" s="783"/>
      <c r="M6" s="779"/>
      <c r="N6" s="672"/>
      <c r="O6" s="414"/>
      <c r="P6" s="1"/>
      <c r="Q6" s="1"/>
    </row>
    <row r="7" spans="1:17" ht="16.2">
      <c r="A7" s="779"/>
      <c r="B7" s="781"/>
      <c r="C7" s="781"/>
      <c r="D7" s="781"/>
      <c r="E7" s="781"/>
      <c r="F7" s="779"/>
      <c r="G7" s="779"/>
      <c r="H7" s="783"/>
      <c r="I7" s="783"/>
      <c r="J7" s="783"/>
      <c r="K7" s="783"/>
      <c r="L7" s="783"/>
      <c r="M7" s="779"/>
      <c r="N7" s="672"/>
      <c r="O7" s="412" t="s">
        <v>19</v>
      </c>
      <c r="P7" s="1"/>
      <c r="Q7" s="1"/>
    </row>
    <row r="8" spans="1:17" ht="17.399999999999999">
      <c r="A8" s="779"/>
      <c r="B8" s="781"/>
      <c r="C8" s="781"/>
      <c r="D8" s="781"/>
      <c r="E8" s="781"/>
      <c r="F8" s="779"/>
      <c r="G8" s="779"/>
      <c r="H8" s="783"/>
      <c r="I8" s="783"/>
      <c r="J8" s="783"/>
      <c r="K8" s="783"/>
      <c r="L8" s="783"/>
      <c r="M8" s="779"/>
      <c r="O8" s="414"/>
      <c r="P8" s="1"/>
      <c r="Q8" s="1"/>
    </row>
    <row r="9" spans="1:17" ht="16.2">
      <c r="A9" s="779"/>
      <c r="B9" s="781"/>
      <c r="C9" s="781"/>
      <c r="D9" s="781"/>
      <c r="E9" s="781"/>
      <c r="F9" s="779"/>
      <c r="G9" s="779"/>
      <c r="H9" s="783"/>
      <c r="I9" s="783"/>
      <c r="J9" s="783"/>
      <c r="K9" s="783"/>
      <c r="L9" s="783"/>
      <c r="M9" s="779"/>
      <c r="P9" s="1"/>
      <c r="Q9" s="1"/>
    </row>
    <row r="10" spans="1:17" ht="16.2">
      <c r="A10" s="779"/>
      <c r="B10" s="781"/>
      <c r="C10" s="781"/>
      <c r="D10" s="781"/>
      <c r="E10" s="781"/>
      <c r="F10" s="779"/>
      <c r="G10" s="779"/>
      <c r="H10" s="783"/>
      <c r="I10" s="783"/>
      <c r="J10" s="783"/>
      <c r="K10" s="783"/>
      <c r="L10" s="783"/>
      <c r="M10" s="779"/>
      <c r="P10" s="1"/>
      <c r="Q10" s="1"/>
    </row>
    <row r="11" spans="1:17" ht="16.2">
      <c r="A11" s="779"/>
      <c r="B11" s="781"/>
      <c r="C11" s="781"/>
      <c r="D11" s="781"/>
      <c r="E11" s="781"/>
      <c r="F11" s="784"/>
      <c r="G11" s="784"/>
      <c r="H11" s="783"/>
      <c r="I11" s="783"/>
      <c r="J11" s="783"/>
      <c r="K11" s="783"/>
      <c r="L11" s="783"/>
      <c r="M11" s="779"/>
      <c r="P11" s="1"/>
      <c r="Q11" s="1"/>
    </row>
    <row r="12" spans="1:17" ht="16.2">
      <c r="A12" s="779"/>
      <c r="B12" s="781"/>
      <c r="C12" s="781"/>
      <c r="D12" s="781"/>
      <c r="E12" s="781"/>
      <c r="F12" s="785"/>
      <c r="G12" s="785"/>
      <c r="H12" s="783"/>
      <c r="I12" s="783"/>
      <c r="J12" s="783"/>
      <c r="K12" s="783"/>
      <c r="L12" s="783"/>
      <c r="M12" s="779"/>
      <c r="P12" s="1"/>
      <c r="Q12" s="499" t="s">
        <v>19</v>
      </c>
    </row>
    <row r="13" spans="1:17" ht="16.2">
      <c r="A13" s="779"/>
      <c r="B13" s="786"/>
      <c r="C13" s="786"/>
      <c r="D13" s="786"/>
      <c r="E13" s="786"/>
      <c r="F13" s="785"/>
      <c r="G13" s="785"/>
      <c r="H13" s="783"/>
      <c r="I13" s="783"/>
      <c r="J13" s="783"/>
      <c r="K13" s="783"/>
      <c r="L13" s="783"/>
      <c r="M13" s="779"/>
      <c r="P13" s="499" t="s">
        <v>19</v>
      </c>
      <c r="Q13" s="274"/>
    </row>
    <row r="14" spans="1:17" ht="36" customHeight="1">
      <c r="A14" s="779"/>
      <c r="B14" s="786"/>
      <c r="C14" s="786"/>
      <c r="D14" s="786"/>
      <c r="E14" s="786"/>
      <c r="F14" s="784"/>
      <c r="G14" s="784"/>
      <c r="H14" s="783"/>
      <c r="I14" s="783"/>
      <c r="J14" s="783"/>
      <c r="K14" s="783"/>
      <c r="L14" s="783"/>
      <c r="M14" s="779"/>
      <c r="P14" s="414"/>
      <c r="Q14" s="499" t="s">
        <v>19</v>
      </c>
    </row>
    <row r="15" spans="1:17" ht="16.2">
      <c r="A15" s="779"/>
      <c r="B15" s="779"/>
      <c r="C15" s="779"/>
      <c r="D15" s="779"/>
      <c r="E15" s="779"/>
      <c r="F15" s="779"/>
      <c r="G15" s="779"/>
      <c r="H15" s="779" t="s">
        <v>19</v>
      </c>
      <c r="I15" s="779"/>
      <c r="J15" s="779"/>
      <c r="K15" s="779"/>
      <c r="L15" s="779"/>
      <c r="M15" s="779"/>
      <c r="P15" s="499" t="s">
        <v>19</v>
      </c>
      <c r="Q15" s="1"/>
    </row>
    <row r="16" spans="1:17">
      <c r="A16" s="787"/>
      <c r="B16" s="788"/>
      <c r="C16" s="787"/>
      <c r="D16" s="787"/>
      <c r="E16" s="787"/>
      <c r="F16" s="787"/>
      <c r="G16" s="787"/>
      <c r="H16" s="787"/>
      <c r="I16" s="787"/>
      <c r="J16" s="787"/>
      <c r="K16" s="787"/>
      <c r="L16" s="787"/>
      <c r="M16" s="787"/>
      <c r="P16" s="1"/>
      <c r="Q16" s="1"/>
    </row>
    <row r="17" spans="1:17">
      <c r="A17" s="789"/>
      <c r="B17" s="789"/>
      <c r="C17" s="789"/>
      <c r="D17" s="789"/>
      <c r="E17" s="789"/>
      <c r="F17" s="789"/>
      <c r="G17" s="789"/>
      <c r="H17" s="789"/>
      <c r="I17" s="789"/>
      <c r="J17" s="789"/>
      <c r="K17" s="789"/>
      <c r="L17" s="787"/>
      <c r="M17" s="787"/>
      <c r="P17" s="1"/>
      <c r="Q17" s="1"/>
    </row>
    <row r="18" spans="1:17">
      <c r="A18" s="789"/>
      <c r="B18" s="789"/>
      <c r="C18" s="789"/>
      <c r="D18" s="789"/>
      <c r="E18" s="789"/>
      <c r="F18" s="789"/>
      <c r="G18" s="789"/>
      <c r="H18" s="789"/>
      <c r="I18" s="789"/>
      <c r="J18" s="789"/>
      <c r="K18" s="789"/>
      <c r="L18" s="787"/>
      <c r="M18" s="787"/>
      <c r="P18" s="1"/>
      <c r="Q18" s="1"/>
    </row>
    <row r="19" spans="1:17">
      <c r="A19" s="789"/>
      <c r="B19" s="789"/>
      <c r="C19" s="789"/>
      <c r="D19" s="789"/>
      <c r="E19" s="789"/>
      <c r="F19" s="789"/>
      <c r="G19" s="789"/>
      <c r="H19" s="789"/>
      <c r="I19" s="789"/>
      <c r="J19" s="789"/>
      <c r="K19" s="789"/>
      <c r="L19" s="787"/>
      <c r="M19" s="787"/>
      <c r="P19" s="1"/>
      <c r="Q19" s="1"/>
    </row>
    <row r="20" spans="1:17">
      <c r="A20" s="789"/>
      <c r="B20" s="789"/>
      <c r="C20" s="789"/>
      <c r="D20" s="789"/>
      <c r="E20" s="789"/>
      <c r="F20" s="789"/>
      <c r="G20" s="789"/>
      <c r="H20" s="789"/>
      <c r="I20" s="789"/>
      <c r="J20" s="789"/>
      <c r="K20" s="789"/>
      <c r="L20" s="787"/>
      <c r="M20" s="787"/>
      <c r="P20" s="1"/>
      <c r="Q20" s="1"/>
    </row>
    <row r="21" spans="1:17">
      <c r="A21" s="789"/>
      <c r="B21" s="789"/>
      <c r="C21" s="789"/>
      <c r="D21" s="789"/>
      <c r="E21" s="789"/>
      <c r="F21" s="789"/>
      <c r="G21" s="789"/>
      <c r="H21" s="789"/>
      <c r="I21" s="789"/>
      <c r="J21" s="789"/>
      <c r="K21" s="789"/>
      <c r="L21" s="787"/>
      <c r="M21" s="787"/>
    </row>
    <row r="22" spans="1:17">
      <c r="A22" s="789"/>
      <c r="B22" s="789"/>
      <c r="C22" s="789"/>
      <c r="D22" s="789"/>
      <c r="E22" s="789"/>
      <c r="F22" s="789"/>
      <c r="G22" s="789"/>
      <c r="H22" s="789"/>
      <c r="I22" s="789"/>
      <c r="J22" s="789"/>
      <c r="K22" s="789"/>
      <c r="L22" s="787"/>
      <c r="M22" s="787"/>
      <c r="P22" s="1"/>
    </row>
    <row r="23" spans="1:17">
      <c r="A23" s="789"/>
      <c r="B23" s="789"/>
      <c r="C23" s="789"/>
      <c r="D23" s="789"/>
      <c r="E23" s="789"/>
      <c r="F23" s="789"/>
      <c r="G23" s="789"/>
      <c r="H23" s="789"/>
      <c r="I23" s="789"/>
      <c r="J23" s="789"/>
      <c r="K23" s="789"/>
      <c r="L23" s="787"/>
      <c r="M23" s="787"/>
      <c r="P23" s="1"/>
    </row>
    <row r="24" spans="1:17">
      <c r="A24" s="789"/>
      <c r="B24" s="789"/>
      <c r="C24" s="789"/>
      <c r="D24" s="789"/>
      <c r="E24" s="789"/>
      <c r="F24" s="789"/>
      <c r="G24" s="789"/>
      <c r="H24" s="789"/>
      <c r="I24" s="789"/>
      <c r="J24" s="789"/>
      <c r="K24" s="789"/>
      <c r="L24" s="787"/>
      <c r="M24" s="787"/>
      <c r="P24" s="1"/>
    </row>
    <row r="25" spans="1:17">
      <c r="A25" s="789"/>
      <c r="B25" s="789"/>
      <c r="C25" s="789"/>
      <c r="D25" s="789"/>
      <c r="E25" s="789"/>
      <c r="F25" s="789"/>
      <c r="G25" s="789"/>
      <c r="H25" s="789"/>
      <c r="I25" s="789"/>
      <c r="J25" s="789"/>
      <c r="K25" s="789"/>
      <c r="L25" s="787"/>
      <c r="M25" s="787"/>
      <c r="P25" s="1"/>
    </row>
    <row r="26" spans="1:17">
      <c r="A26" s="789"/>
      <c r="B26" s="789"/>
      <c r="C26" s="789"/>
      <c r="D26" s="789"/>
      <c r="E26" s="789"/>
      <c r="F26" s="789"/>
      <c r="G26" s="789"/>
      <c r="H26" s="789"/>
      <c r="I26" s="789"/>
      <c r="J26" s="789"/>
      <c r="K26" s="789"/>
      <c r="L26" s="787"/>
      <c r="M26" s="787"/>
      <c r="P26" s="1"/>
    </row>
    <row r="27" spans="1:17">
      <c r="A27" s="789"/>
      <c r="B27" s="789"/>
      <c r="C27" s="789"/>
      <c r="D27" s="789"/>
      <c r="E27" s="789"/>
      <c r="F27" s="789"/>
      <c r="G27" s="789"/>
      <c r="H27" s="789"/>
      <c r="I27" s="789"/>
      <c r="J27" s="789"/>
      <c r="K27" s="789"/>
      <c r="L27" s="787"/>
      <c r="M27" s="787"/>
      <c r="P27" s="1"/>
    </row>
    <row r="28" spans="1:17" ht="14.25" customHeight="1">
      <c r="A28" s="787"/>
      <c r="B28" s="787"/>
      <c r="C28" s="787"/>
      <c r="D28" s="787"/>
      <c r="E28" s="787"/>
      <c r="F28" s="787"/>
      <c r="G28" s="787"/>
      <c r="H28" s="787"/>
      <c r="I28" s="787"/>
      <c r="J28" s="787"/>
      <c r="K28" s="787"/>
      <c r="L28" s="787"/>
      <c r="M28" s="787"/>
      <c r="P28" s="1"/>
    </row>
    <row r="29" spans="1:17" ht="13.5" customHeight="1">
      <c r="A29" s="787"/>
      <c r="B29" s="787"/>
      <c r="C29" s="787"/>
      <c r="D29" s="787"/>
      <c r="E29" s="787"/>
      <c r="F29" s="787"/>
      <c r="G29" s="787"/>
      <c r="H29" s="787"/>
      <c r="I29" s="787"/>
      <c r="J29" s="787"/>
      <c r="K29" s="787"/>
      <c r="L29" s="787"/>
      <c r="M29" s="787"/>
      <c r="P29" s="1"/>
    </row>
    <row r="30" spans="1:17" ht="13.5" customHeight="1">
      <c r="A30" s="787"/>
      <c r="B30" s="787"/>
      <c r="C30" s="787"/>
      <c r="D30" s="787"/>
      <c r="E30" s="787"/>
      <c r="F30" s="787"/>
      <c r="G30" s="787"/>
      <c r="H30" s="787"/>
      <c r="I30" s="787"/>
      <c r="J30" s="787"/>
      <c r="K30" s="787"/>
      <c r="L30" s="787"/>
      <c r="M30" s="787"/>
      <c r="P30" s="1"/>
    </row>
    <row r="31" spans="1:17" ht="13.5" customHeight="1">
      <c r="A31" s="787"/>
      <c r="B31" s="790"/>
      <c r="C31" s="787"/>
      <c r="D31" s="787"/>
      <c r="E31" s="787"/>
      <c r="F31" s="787"/>
      <c r="G31" s="787"/>
      <c r="H31" s="787"/>
      <c r="I31" s="787"/>
      <c r="J31" s="787"/>
      <c r="K31" s="787"/>
      <c r="L31" s="787"/>
      <c r="M31" s="787"/>
      <c r="P31" s="1"/>
    </row>
    <row r="32" spans="1:17" ht="13.5" customHeight="1">
      <c r="A32" s="787"/>
      <c r="B32" s="787"/>
      <c r="C32" s="787"/>
      <c r="D32" s="787"/>
      <c r="E32" s="787"/>
      <c r="F32" s="787"/>
      <c r="G32" s="787"/>
      <c r="H32" s="787"/>
      <c r="I32" s="787"/>
      <c r="J32" s="787"/>
      <c r="K32" s="787"/>
      <c r="L32" s="787"/>
      <c r="M32" s="787"/>
      <c r="P32" s="1"/>
    </row>
    <row r="33" spans="1:16" ht="13.5" customHeight="1">
      <c r="A33" s="787"/>
      <c r="B33" s="787"/>
      <c r="C33" s="787"/>
      <c r="D33" s="787"/>
      <c r="E33" s="787"/>
      <c r="F33" s="787"/>
      <c r="G33" s="787"/>
      <c r="H33" s="787"/>
      <c r="I33" s="787"/>
      <c r="J33" s="787"/>
      <c r="K33" s="787"/>
      <c r="L33" s="787"/>
      <c r="M33" s="787"/>
      <c r="P33" s="1"/>
    </row>
    <row r="34" spans="1:16" ht="13.5" customHeight="1">
      <c r="P34" s="1"/>
    </row>
    <row r="35" spans="1:16" ht="13.5" customHeight="1">
      <c r="P35" s="1"/>
    </row>
    <row r="36" spans="1:16" ht="13.5" customHeight="1">
      <c r="P36" s="1"/>
    </row>
    <row r="37" spans="1:16" ht="13.5" customHeight="1">
      <c r="P37" s="1"/>
    </row>
    <row r="46" spans="1:16" ht="17.399999999999999">
      <c r="P46" s="414"/>
    </row>
  </sheetData>
  <mergeCells count="8">
    <mergeCell ref="A17:K27"/>
    <mergeCell ref="A1:M1"/>
    <mergeCell ref="A2:M2"/>
    <mergeCell ref="A3:M3"/>
    <mergeCell ref="N3:N7"/>
    <mergeCell ref="A4:M4"/>
    <mergeCell ref="B6:E14"/>
    <mergeCell ref="H6:L14"/>
  </mergeCells>
  <phoneticPr fontId="85"/>
  <pageMargins left="0.75" right="0.75" top="1" bottom="1" header="0.51200000000000001" footer="0.51200000000000001"/>
  <pageSetup paperSize="9" scale="9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4"/>
  <sheetViews>
    <sheetView showGridLines="0" zoomScale="98" zoomScaleNormal="98" zoomScaleSheetLayoutView="79" workbookViewId="0">
      <selection activeCell="A32" sqref="A32"/>
    </sheetView>
  </sheetViews>
  <sheetFormatPr defaultColWidth="9" defaultRowHeight="31.2" customHeight="1"/>
  <cols>
    <col min="1" max="1" width="163.88671875" style="264" customWidth="1"/>
    <col min="2" max="2" width="11.21875" style="262" customWidth="1"/>
    <col min="3" max="3" width="22" style="262" customWidth="1"/>
    <col min="4" max="4" width="20.109375" style="263" customWidth="1"/>
    <col min="5" max="16384" width="9" style="1"/>
  </cols>
  <sheetData>
    <row r="1" spans="1:19" s="40" customFormat="1" ht="31.2" customHeight="1" thickBot="1">
      <c r="A1" s="152" t="s">
        <v>303</v>
      </c>
      <c r="B1" s="153" t="s">
        <v>0</v>
      </c>
      <c r="C1" s="154" t="s">
        <v>1</v>
      </c>
      <c r="D1" s="261" t="s">
        <v>2</v>
      </c>
    </row>
    <row r="2" spans="1:19" s="40" customFormat="1" ht="42" customHeight="1" thickTop="1">
      <c r="A2" s="495" t="s">
        <v>320</v>
      </c>
      <c r="B2" s="271"/>
      <c r="C2" s="673" t="s">
        <v>324</v>
      </c>
      <c r="D2" s="273"/>
    </row>
    <row r="3" spans="1:19" s="40" customFormat="1" ht="67.2" customHeight="1">
      <c r="A3" s="361" t="s">
        <v>321</v>
      </c>
      <c r="B3" s="360" t="s">
        <v>322</v>
      </c>
      <c r="C3" s="674"/>
      <c r="D3" s="377">
        <v>45478</v>
      </c>
    </row>
    <row r="4" spans="1:19" s="40" customFormat="1" ht="32.4" customHeight="1" thickBot="1">
      <c r="A4" s="521" t="s">
        <v>323</v>
      </c>
      <c r="B4" s="270"/>
      <c r="C4" s="675"/>
      <c r="D4" s="272"/>
    </row>
    <row r="5" spans="1:19" s="40" customFormat="1" ht="37.799999999999997" customHeight="1" thickTop="1">
      <c r="A5" s="415" t="s">
        <v>325</v>
      </c>
      <c r="B5" s="366"/>
      <c r="C5" s="341"/>
      <c r="D5" s="273"/>
    </row>
    <row r="6" spans="1:19" s="40" customFormat="1" ht="159.6" customHeight="1">
      <c r="A6" s="353" t="s">
        <v>326</v>
      </c>
      <c r="B6" s="561" t="s">
        <v>328</v>
      </c>
      <c r="C6" s="342" t="s">
        <v>329</v>
      </c>
      <c r="D6" s="377">
        <v>45479</v>
      </c>
    </row>
    <row r="7" spans="1:19" s="40" customFormat="1" ht="31.2" customHeight="1" thickBot="1">
      <c r="A7" s="524" t="s">
        <v>327</v>
      </c>
      <c r="B7" s="365"/>
      <c r="C7" s="342"/>
      <c r="D7" s="272"/>
    </row>
    <row r="8" spans="1:19" s="40" customFormat="1" ht="43.8" customHeight="1" thickTop="1">
      <c r="A8" s="346" t="s">
        <v>334</v>
      </c>
      <c r="B8" s="271"/>
      <c r="C8" s="673" t="s">
        <v>336</v>
      </c>
      <c r="D8" s="273"/>
    </row>
    <row r="9" spans="1:19" s="40" customFormat="1" ht="178.2" customHeight="1">
      <c r="A9" s="361" t="s">
        <v>347</v>
      </c>
      <c r="B9" s="360" t="s">
        <v>335</v>
      </c>
      <c r="C9" s="674"/>
      <c r="D9" s="377">
        <v>45478</v>
      </c>
    </row>
    <row r="10" spans="1:19" s="40" customFormat="1" ht="31.2" customHeight="1" thickBot="1">
      <c r="A10" s="151" t="s">
        <v>337</v>
      </c>
      <c r="B10" s="270"/>
      <c r="C10" s="675"/>
      <c r="D10" s="272"/>
    </row>
    <row r="11" spans="1:19" s="40" customFormat="1" ht="40.799999999999997" customHeight="1" thickTop="1">
      <c r="A11" s="346" t="s">
        <v>338</v>
      </c>
      <c r="B11" s="271"/>
      <c r="C11" s="673" t="s">
        <v>342</v>
      </c>
      <c r="D11" s="273"/>
    </row>
    <row r="12" spans="1:19" s="40" customFormat="1" ht="75" customHeight="1">
      <c r="A12" s="361" t="s">
        <v>340</v>
      </c>
      <c r="B12" s="360" t="s">
        <v>339</v>
      </c>
      <c r="C12" s="674"/>
      <c r="D12" s="377">
        <v>45478</v>
      </c>
    </row>
    <row r="13" spans="1:19" s="40" customFormat="1" ht="31.2" customHeight="1" thickBot="1">
      <c r="A13" s="151" t="s">
        <v>341</v>
      </c>
      <c r="B13" s="270"/>
      <c r="C13" s="675"/>
      <c r="D13" s="272"/>
    </row>
    <row r="14" spans="1:19" s="40" customFormat="1" ht="42" customHeight="1" thickTop="1">
      <c r="A14" s="415" t="s">
        <v>343</v>
      </c>
      <c r="B14" s="379"/>
      <c r="C14" s="680" t="s">
        <v>344</v>
      </c>
      <c r="D14" s="677">
        <v>45478</v>
      </c>
    </row>
    <row r="15" spans="1:19" s="40" customFormat="1" ht="229.2" customHeight="1">
      <c r="A15" s="404" t="s">
        <v>345</v>
      </c>
      <c r="B15" s="360" t="s">
        <v>328</v>
      </c>
      <c r="C15" s="681"/>
      <c r="D15" s="678"/>
      <c r="S15" s="370"/>
    </row>
    <row r="16" spans="1:19" s="40" customFormat="1" ht="28.2" customHeight="1" thickBot="1">
      <c r="A16" s="151" t="s">
        <v>346</v>
      </c>
      <c r="B16" s="150"/>
      <c r="C16" s="682"/>
      <c r="D16" s="679"/>
    </row>
    <row r="17" spans="1:4" s="40" customFormat="1" ht="40.799999999999997" customHeight="1" thickTop="1">
      <c r="A17" s="346" t="s">
        <v>348</v>
      </c>
      <c r="B17" s="271"/>
      <c r="C17" s="676" t="s">
        <v>351</v>
      </c>
      <c r="D17" s="273"/>
    </row>
    <row r="18" spans="1:4" s="40" customFormat="1" ht="118.2" customHeight="1">
      <c r="A18" s="398" t="s">
        <v>349</v>
      </c>
      <c r="B18" s="360" t="s">
        <v>350</v>
      </c>
      <c r="C18" s="674"/>
      <c r="D18" s="377">
        <v>45478</v>
      </c>
    </row>
    <row r="19" spans="1:4" s="40" customFormat="1" ht="31.2" customHeight="1" thickBot="1">
      <c r="A19" s="392" t="s">
        <v>352</v>
      </c>
      <c r="B19" s="270"/>
      <c r="C19" s="675"/>
      <c r="D19" s="272"/>
    </row>
    <row r="20" spans="1:4" ht="42.6" customHeight="1" thickTop="1">
      <c r="A20" s="417" t="s">
        <v>353</v>
      </c>
      <c r="B20" s="271"/>
      <c r="C20" s="673" t="s">
        <v>355</v>
      </c>
      <c r="D20" s="273"/>
    </row>
    <row r="21" spans="1:4" ht="117.6" customHeight="1">
      <c r="A21" s="369" t="s">
        <v>354</v>
      </c>
      <c r="B21" s="496" t="s">
        <v>356</v>
      </c>
      <c r="C21" s="683"/>
      <c r="D21" s="377">
        <v>45477</v>
      </c>
    </row>
    <row r="22" spans="1:4" ht="31.2" customHeight="1" thickBot="1">
      <c r="A22" s="418" t="s">
        <v>357</v>
      </c>
      <c r="B22" s="419"/>
      <c r="C22" s="416"/>
      <c r="D22" s="272"/>
    </row>
    <row r="23" spans="1:4" ht="36.6" customHeight="1" thickTop="1">
      <c r="A23" s="526" t="s">
        <v>358</v>
      </c>
      <c r="B23" s="271"/>
      <c r="C23" s="673" t="s">
        <v>361</v>
      </c>
      <c r="D23" s="273"/>
    </row>
    <row r="24" spans="1:4" ht="161.4" customHeight="1">
      <c r="A24" s="369" t="s">
        <v>360</v>
      </c>
      <c r="B24" s="408" t="s">
        <v>359</v>
      </c>
      <c r="C24" s="683"/>
      <c r="D24" s="377">
        <v>45476</v>
      </c>
    </row>
    <row r="25" spans="1:4" ht="31.2" customHeight="1" thickBot="1">
      <c r="A25" s="418" t="s">
        <v>362</v>
      </c>
      <c r="B25" s="419"/>
      <c r="C25" s="416"/>
      <c r="D25" s="272"/>
    </row>
    <row r="26" spans="1:4" ht="44.4" customHeight="1" thickTop="1">
      <c r="A26" s="417" t="s">
        <v>363</v>
      </c>
      <c r="B26" s="271"/>
      <c r="C26" s="673" t="s">
        <v>364</v>
      </c>
      <c r="D26" s="273"/>
    </row>
    <row r="27" spans="1:4" ht="44.4" customHeight="1">
      <c r="A27" s="774" t="s">
        <v>365</v>
      </c>
      <c r="B27" s="408" t="s">
        <v>369</v>
      </c>
      <c r="C27" s="683"/>
      <c r="D27" s="377">
        <v>45474</v>
      </c>
    </row>
    <row r="28" spans="1:4" ht="37.200000000000003" customHeight="1" thickBot="1">
      <c r="A28" s="418" t="s">
        <v>366</v>
      </c>
      <c r="B28" s="419"/>
      <c r="C28" s="416"/>
      <c r="D28" s="272"/>
    </row>
    <row r="29" spans="1:4" ht="42" customHeight="1" thickTop="1">
      <c r="A29" s="417" t="s">
        <v>367</v>
      </c>
      <c r="B29" s="271"/>
      <c r="C29" s="673" t="s">
        <v>371</v>
      </c>
      <c r="D29" s="273" t="s">
        <v>372</v>
      </c>
    </row>
    <row r="30" spans="1:4" ht="160.19999999999999" customHeight="1">
      <c r="A30" s="369" t="s">
        <v>368</v>
      </c>
      <c r="B30" s="408" t="s">
        <v>369</v>
      </c>
      <c r="C30" s="683"/>
      <c r="D30" s="377">
        <v>45474</v>
      </c>
    </row>
    <row r="31" spans="1:4" ht="31.2" customHeight="1" thickBot="1">
      <c r="A31" s="418" t="s">
        <v>370</v>
      </c>
      <c r="B31" s="419"/>
      <c r="C31" s="416"/>
      <c r="D31" s="272"/>
    </row>
    <row r="32" spans="1:4" ht="40.200000000000003" customHeight="1" thickTop="1">
      <c r="A32" s="417"/>
      <c r="B32" s="271"/>
      <c r="C32" s="673"/>
      <c r="D32" s="273"/>
    </row>
    <row r="33" spans="1:4" ht="106.8" customHeight="1">
      <c r="A33" s="369"/>
      <c r="B33" s="408"/>
      <c r="C33" s="683"/>
      <c r="D33" s="377"/>
    </row>
    <row r="34" spans="1:4" ht="31.2" customHeight="1" thickBot="1">
      <c r="A34" s="418"/>
      <c r="B34" s="419"/>
      <c r="C34" s="416"/>
      <c r="D34" s="272"/>
    </row>
    <row r="35" spans="1:4" ht="58.2" customHeight="1" thickTop="1">
      <c r="A35" s="417"/>
      <c r="B35" s="271"/>
      <c r="C35" s="673"/>
      <c r="D35" s="273"/>
    </row>
    <row r="36" spans="1:4" ht="249.6" customHeight="1">
      <c r="A36" s="369"/>
      <c r="B36" s="496"/>
      <c r="C36" s="683"/>
      <c r="D36" s="377"/>
    </row>
    <row r="37" spans="1:4" ht="34.200000000000003" customHeight="1" thickBot="1">
      <c r="A37" s="418"/>
      <c r="B37" s="419"/>
      <c r="C37" s="416"/>
      <c r="D37" s="272"/>
    </row>
    <row r="38" spans="1:4" ht="31.2" customHeight="1" thickTop="1">
      <c r="A38" s="417"/>
      <c r="B38" s="271"/>
      <c r="C38" s="673"/>
      <c r="D38" s="273"/>
    </row>
    <row r="39" spans="1:4" ht="144" customHeight="1">
      <c r="A39" s="369"/>
      <c r="B39" s="496"/>
      <c r="C39" s="683"/>
      <c r="D39" s="377"/>
    </row>
    <row r="40" spans="1:4" ht="31.2" customHeight="1" thickBot="1">
      <c r="A40" s="418"/>
      <c r="B40" s="419"/>
      <c r="C40" s="416"/>
      <c r="D40" s="272"/>
    </row>
    <row r="41" spans="1:4" ht="31.2" customHeight="1" thickTop="1">
      <c r="A41" s="417"/>
      <c r="B41" s="271"/>
      <c r="C41" s="673"/>
      <c r="D41" s="273"/>
    </row>
    <row r="42" spans="1:4" ht="76.8" customHeight="1">
      <c r="A42" s="369"/>
      <c r="B42" s="496"/>
      <c r="C42" s="683"/>
      <c r="D42" s="377"/>
    </row>
    <row r="43" spans="1:4" ht="31.2" customHeight="1" thickBot="1">
      <c r="A43" s="418"/>
      <c r="B43" s="419"/>
      <c r="C43" s="416"/>
      <c r="D43" s="272"/>
    </row>
    <row r="44" spans="1:4" ht="31.2" customHeight="1" thickTop="1"/>
  </sheetData>
  <mergeCells count="14">
    <mergeCell ref="C35:C36"/>
    <mergeCell ref="C38:C39"/>
    <mergeCell ref="C41:C42"/>
    <mergeCell ref="C20:C21"/>
    <mergeCell ref="C23:C24"/>
    <mergeCell ref="C26:C27"/>
    <mergeCell ref="C29:C30"/>
    <mergeCell ref="C32:C33"/>
    <mergeCell ref="C2:C4"/>
    <mergeCell ref="C17:C19"/>
    <mergeCell ref="C11:C13"/>
    <mergeCell ref="C8:C10"/>
    <mergeCell ref="D14:D16"/>
    <mergeCell ref="C14:C16"/>
  </mergeCells>
  <phoneticPr fontId="15"/>
  <hyperlinks>
    <hyperlink ref="A4" r:id="rId1" location=":~:text=%E5%B2%90%E9%98%9C%E7%9C%8C%E3%81%AF5%E6%97%A5,%E3%81%AB%E5%A0%B1%E5%91%8A%E3%81%8C%E3%81%82%E3%81%A3%E3%81%9F%E3%80%82" xr:uid="{02C326FF-0F7E-479F-B78D-89C77062C544}"/>
    <hyperlink ref="A7" r:id="rId2" xr:uid="{9160BBDC-5565-43E7-A24B-07BA367E72A0}"/>
    <hyperlink ref="A10" r:id="rId3" xr:uid="{9A8EAF47-75DB-4EA5-B4A4-918B44614751}"/>
    <hyperlink ref="A13" r:id="rId4" xr:uid="{9C8C4EAC-3484-480B-BAEB-04D9B5B9A602}"/>
    <hyperlink ref="A16" r:id="rId5" xr:uid="{2D621F27-A44D-476E-96C4-0A90479CAD17}"/>
    <hyperlink ref="A19" r:id="rId6" xr:uid="{FCEF960D-F8B4-4454-BBA8-9F8AEEBDB637}"/>
    <hyperlink ref="A22" r:id="rId7" xr:uid="{A9DAA3D7-6046-4034-8961-5554CE207E49}"/>
    <hyperlink ref="A25" r:id="rId8" xr:uid="{5A4A714E-D5CD-47B7-B919-6D617570C848}"/>
    <hyperlink ref="A28" r:id="rId9" xr:uid="{215152C3-3667-4F78-844A-D48E2BF12DA6}"/>
    <hyperlink ref="A31" r:id="rId10" xr:uid="{778FB0C7-3546-408B-9CD0-DFEF6701F8F3}"/>
  </hyperlinks>
  <pageMargins left="0" right="0" top="0.19685039370078741" bottom="0.39370078740157483" header="0" footer="0.19685039370078741"/>
  <pageSetup paperSize="8" scale="28" orientation="portrait" horizontalDpi="300" verticalDpi="300"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W46"/>
  <sheetViews>
    <sheetView defaultGridColor="0" view="pageBreakPreview" colorId="56" zoomScale="90" zoomScaleNormal="66" zoomScaleSheetLayoutView="90" workbookViewId="0">
      <selection activeCell="A6" sqref="A6"/>
    </sheetView>
  </sheetViews>
  <sheetFormatPr defaultColWidth="9" defaultRowHeight="40.200000000000003" customHeight="1"/>
  <cols>
    <col min="1" max="1" width="193.5546875" style="268" customWidth="1"/>
    <col min="2" max="2" width="18" style="125" customWidth="1"/>
    <col min="3" max="3" width="20.109375" style="126" customWidth="1"/>
    <col min="4" max="16384" width="9" style="36"/>
  </cols>
  <sheetData>
    <row r="1" spans="1:23" ht="40.200000000000003" customHeight="1" thickBot="1">
      <c r="A1" s="35" t="s">
        <v>302</v>
      </c>
      <c r="B1" s="259" t="s">
        <v>22</v>
      </c>
      <c r="C1" s="260" t="s">
        <v>2</v>
      </c>
    </row>
    <row r="2" spans="1:23" ht="40.200000000000003" customHeight="1">
      <c r="A2" s="791" t="s">
        <v>330</v>
      </c>
      <c r="B2" s="366"/>
      <c r="C2" s="341"/>
    </row>
    <row r="3" spans="1:23" ht="164.4" customHeight="1">
      <c r="A3" s="404" t="s">
        <v>331</v>
      </c>
      <c r="B3" s="364" t="s">
        <v>333</v>
      </c>
      <c r="C3" s="342">
        <v>45479</v>
      </c>
    </row>
    <row r="4" spans="1:23" ht="31.8" customHeight="1" thickBot="1">
      <c r="A4" s="525" t="s">
        <v>332</v>
      </c>
      <c r="B4" s="364"/>
      <c r="C4" s="342"/>
    </row>
    <row r="5" spans="1:23" ht="40.200000000000003" customHeight="1">
      <c r="A5" s="791" t="s">
        <v>386</v>
      </c>
      <c r="B5" s="366"/>
      <c r="C5" s="341"/>
    </row>
    <row r="6" spans="1:23" ht="409.2" customHeight="1">
      <c r="A6" s="353" t="s">
        <v>387</v>
      </c>
      <c r="B6" s="364" t="s">
        <v>417</v>
      </c>
      <c r="C6" s="342">
        <v>45479</v>
      </c>
    </row>
    <row r="7" spans="1:23" ht="34.200000000000003" customHeight="1" thickBot="1">
      <c r="A7" s="400" t="s">
        <v>390</v>
      </c>
      <c r="B7" s="365"/>
      <c r="C7" s="342"/>
    </row>
    <row r="8" spans="1:23" ht="46.8" customHeight="1">
      <c r="A8" s="399" t="s">
        <v>388</v>
      </c>
      <c r="B8" s="366"/>
      <c r="C8" s="341"/>
    </row>
    <row r="9" spans="1:23" ht="377.4" customHeight="1">
      <c r="A9" s="404" t="s">
        <v>391</v>
      </c>
      <c r="B9" s="364" t="s">
        <v>418</v>
      </c>
      <c r="C9" s="342">
        <v>45477</v>
      </c>
    </row>
    <row r="10" spans="1:23" ht="31.8" customHeight="1" thickBot="1">
      <c r="A10" s="406" t="s">
        <v>389</v>
      </c>
      <c r="B10" s="367"/>
      <c r="C10" s="343"/>
      <c r="W10" s="36">
        <v>0</v>
      </c>
    </row>
    <row r="11" spans="1:23" ht="268.8" hidden="1" customHeight="1">
      <c r="A11" s="345" t="s">
        <v>378</v>
      </c>
      <c r="B11" s="366"/>
      <c r="C11" s="341"/>
    </row>
    <row r="12" spans="1:23" ht="268.8" hidden="1" customHeight="1">
      <c r="A12" s="353"/>
      <c r="B12" s="365"/>
      <c r="C12" s="342"/>
    </row>
    <row r="13" spans="1:23" ht="268.8" hidden="1" customHeight="1" thickBot="1">
      <c r="A13" s="344" t="s">
        <v>377</v>
      </c>
      <c r="B13" s="367"/>
      <c r="C13" s="343"/>
    </row>
    <row r="14" spans="1:23" ht="40.200000000000003" customHeight="1" thickTop="1">
      <c r="A14" s="497" t="s">
        <v>379</v>
      </c>
      <c r="B14" s="271"/>
      <c r="C14" s="673">
        <v>45478</v>
      </c>
      <c r="E14" s="413"/>
      <c r="F14" s="413"/>
      <c r="G14" s="413"/>
    </row>
    <row r="15" spans="1:23" ht="260.39999999999998" customHeight="1">
      <c r="A15" s="369" t="s">
        <v>393</v>
      </c>
      <c r="B15" s="496" t="s">
        <v>417</v>
      </c>
      <c r="C15" s="683"/>
      <c r="E15" s="413"/>
      <c r="F15" s="413"/>
      <c r="G15" s="413"/>
    </row>
    <row r="16" spans="1:23" ht="29.4" customHeight="1" thickBot="1">
      <c r="A16" s="418" t="s">
        <v>392</v>
      </c>
      <c r="B16" s="419"/>
      <c r="C16" s="416"/>
    </row>
    <row r="17" spans="1:3" ht="49.8" customHeight="1" thickTop="1">
      <c r="A17" s="791" t="s">
        <v>380</v>
      </c>
      <c r="B17" s="366"/>
      <c r="C17" s="341"/>
    </row>
    <row r="18" spans="1:3" ht="167.4" customHeight="1">
      <c r="A18" s="404" t="s">
        <v>395</v>
      </c>
      <c r="B18" s="364" t="s">
        <v>419</v>
      </c>
      <c r="C18" s="342">
        <v>45477</v>
      </c>
    </row>
    <row r="19" spans="1:3" ht="34.200000000000003" customHeight="1" thickBot="1">
      <c r="A19" s="400" t="s">
        <v>394</v>
      </c>
      <c r="B19" s="364"/>
      <c r="C19" s="342"/>
    </row>
    <row r="20" spans="1:3" ht="40.200000000000003" customHeight="1">
      <c r="A20" s="791" t="s">
        <v>396</v>
      </c>
      <c r="B20" s="366"/>
      <c r="C20" s="341"/>
    </row>
    <row r="21" spans="1:3" ht="135.6" customHeight="1">
      <c r="A21" s="353" t="s">
        <v>397</v>
      </c>
      <c r="B21" s="364" t="s">
        <v>420</v>
      </c>
      <c r="C21" s="342">
        <v>45477</v>
      </c>
    </row>
    <row r="22" spans="1:3" ht="31.8" customHeight="1" thickBot="1">
      <c r="A22" s="400" t="s">
        <v>398</v>
      </c>
      <c r="B22" s="364"/>
      <c r="C22" s="342"/>
    </row>
    <row r="23" spans="1:3" ht="40.200000000000003" customHeight="1">
      <c r="A23" s="792" t="s">
        <v>399</v>
      </c>
      <c r="B23" s="366"/>
      <c r="C23" s="341"/>
    </row>
    <row r="24" spans="1:3" ht="222" customHeight="1">
      <c r="A24" s="353" t="s">
        <v>400</v>
      </c>
      <c r="B24" s="364" t="s">
        <v>419</v>
      </c>
      <c r="C24" s="342">
        <v>45476</v>
      </c>
    </row>
    <row r="25" spans="1:3" ht="40.799999999999997" customHeight="1" thickBot="1">
      <c r="A25" s="400" t="s">
        <v>401</v>
      </c>
      <c r="B25" s="364"/>
      <c r="C25" s="342"/>
    </row>
    <row r="26" spans="1:3" ht="40.799999999999997" customHeight="1">
      <c r="A26" s="791" t="s">
        <v>408</v>
      </c>
      <c r="B26" s="366"/>
      <c r="C26" s="341"/>
    </row>
    <row r="27" spans="1:3" ht="166.8" customHeight="1">
      <c r="A27" s="353" t="s">
        <v>403</v>
      </c>
      <c r="B27" s="364" t="s">
        <v>421</v>
      </c>
      <c r="C27" s="342">
        <v>45476</v>
      </c>
    </row>
    <row r="28" spans="1:3" ht="32.4" customHeight="1" thickBot="1">
      <c r="A28" s="400" t="s">
        <v>402</v>
      </c>
      <c r="B28" s="365"/>
      <c r="C28" s="342"/>
    </row>
    <row r="29" spans="1:3" ht="40.799999999999997" customHeight="1">
      <c r="A29" s="791" t="s">
        <v>381</v>
      </c>
      <c r="B29" s="366"/>
      <c r="C29" s="341"/>
    </row>
    <row r="30" spans="1:3" ht="360" customHeight="1">
      <c r="A30" s="353" t="s">
        <v>405</v>
      </c>
      <c r="B30" s="365" t="s">
        <v>418</v>
      </c>
      <c r="C30" s="342">
        <v>45475</v>
      </c>
    </row>
    <row r="31" spans="1:3" ht="40.799999999999997" customHeight="1" thickBot="1">
      <c r="A31" s="400" t="s">
        <v>404</v>
      </c>
      <c r="B31" s="365"/>
      <c r="C31" s="342"/>
    </row>
    <row r="32" spans="1:3" ht="40.799999999999997" customHeight="1">
      <c r="A32" s="791" t="s">
        <v>409</v>
      </c>
      <c r="B32" s="366"/>
      <c r="C32" s="341"/>
    </row>
    <row r="33" spans="1:3" ht="276.60000000000002" customHeight="1">
      <c r="A33" s="353" t="s">
        <v>407</v>
      </c>
      <c r="B33" s="365" t="s">
        <v>422</v>
      </c>
      <c r="C33" s="342">
        <v>45476</v>
      </c>
    </row>
    <row r="34" spans="1:3" ht="40.799999999999997" customHeight="1" thickBot="1">
      <c r="A34" s="400" t="s">
        <v>406</v>
      </c>
      <c r="B34" s="365"/>
      <c r="C34" s="342"/>
    </row>
    <row r="35" spans="1:3" ht="40.200000000000003" customHeight="1">
      <c r="A35" s="791" t="s">
        <v>382</v>
      </c>
      <c r="B35" s="366"/>
      <c r="C35" s="341"/>
    </row>
    <row r="36" spans="1:3" ht="312.60000000000002" customHeight="1">
      <c r="A36" s="353" t="s">
        <v>411</v>
      </c>
      <c r="B36" s="365" t="s">
        <v>417</v>
      </c>
      <c r="C36" s="342">
        <v>45475</v>
      </c>
    </row>
    <row r="37" spans="1:3" ht="40.200000000000003" customHeight="1" thickBot="1">
      <c r="A37" s="400" t="s">
        <v>410</v>
      </c>
      <c r="B37" s="365"/>
      <c r="C37" s="342"/>
    </row>
    <row r="38" spans="1:3" ht="40.200000000000003" customHeight="1">
      <c r="A38" s="791" t="s">
        <v>383</v>
      </c>
      <c r="B38" s="366"/>
      <c r="C38" s="341"/>
    </row>
    <row r="39" spans="1:3" ht="205.8" customHeight="1">
      <c r="A39" s="545" t="s">
        <v>412</v>
      </c>
      <c r="B39" s="365" t="s">
        <v>423</v>
      </c>
      <c r="C39" s="467">
        <v>45475</v>
      </c>
    </row>
    <row r="40" spans="1:3" ht="31.2" customHeight="1" thickBot="1">
      <c r="A40" s="546"/>
      <c r="B40" s="365"/>
      <c r="C40" s="342"/>
    </row>
    <row r="41" spans="1:3" ht="31.2" customHeight="1">
      <c r="A41" s="791" t="s">
        <v>384</v>
      </c>
      <c r="B41" s="366"/>
      <c r="C41" s="341"/>
    </row>
    <row r="42" spans="1:3" ht="180" customHeight="1">
      <c r="A42" s="353" t="s">
        <v>414</v>
      </c>
      <c r="B42" s="364" t="s">
        <v>424</v>
      </c>
      <c r="C42" s="342">
        <v>45474</v>
      </c>
    </row>
    <row r="43" spans="1:3" ht="31.8" customHeight="1" thickBot="1">
      <c r="A43" s="400" t="s">
        <v>413</v>
      </c>
      <c r="B43" s="364"/>
      <c r="C43" s="342"/>
    </row>
    <row r="44" spans="1:3" ht="40.200000000000003" customHeight="1">
      <c r="A44" s="792" t="s">
        <v>385</v>
      </c>
      <c r="B44" s="366"/>
      <c r="C44" s="341"/>
    </row>
    <row r="45" spans="1:3" ht="313.8" customHeight="1">
      <c r="A45" s="353" t="s">
        <v>416</v>
      </c>
      <c r="B45" s="364" t="s">
        <v>333</v>
      </c>
      <c r="C45" s="342">
        <v>45474</v>
      </c>
    </row>
    <row r="46" spans="1:3" ht="40.799999999999997" customHeight="1">
      <c r="A46" s="400" t="s">
        <v>415</v>
      </c>
      <c r="B46" s="364"/>
      <c r="C46" s="342"/>
    </row>
  </sheetData>
  <mergeCells count="1">
    <mergeCell ref="C14:C15"/>
  </mergeCells>
  <phoneticPr fontId="85"/>
  <hyperlinks>
    <hyperlink ref="A4" r:id="rId1" xr:uid="{AC55D18D-4917-40CF-80DD-27063307BBA2}"/>
    <hyperlink ref="A10" r:id="rId2" xr:uid="{2C8A8BC5-B8C1-4B14-BE3E-5BEF26DAC8C9}"/>
    <hyperlink ref="A7" r:id="rId3" xr:uid="{DF6B6331-7E27-4F20-BD11-340BF3C51909}"/>
    <hyperlink ref="A16" r:id="rId4" xr:uid="{63320665-4090-429F-A326-EBAFD4FBD23F}"/>
    <hyperlink ref="A19" r:id="rId5" xr:uid="{0E0D2512-1C20-422B-B426-99D6AB980B2F}"/>
    <hyperlink ref="A22" r:id="rId6" xr:uid="{164F59F6-325A-456C-A0DA-38280CBCBC36}"/>
    <hyperlink ref="A28" r:id="rId7" xr:uid="{34A3D740-69A1-4747-8DC7-92BE834786E7}"/>
    <hyperlink ref="A31" r:id="rId8" xr:uid="{11F3467D-488C-4FE2-8907-2338E0314126}"/>
    <hyperlink ref="A34" r:id="rId9" xr:uid="{7701DF84-6BF0-4C0E-B835-7D1DFE48E474}"/>
    <hyperlink ref="A37" r:id="rId10" xr:uid="{C3012874-549E-4A53-957A-14383C9472A7}"/>
    <hyperlink ref="A43" r:id="rId11" xr:uid="{624613C6-70BB-4D4F-AF9E-568EA66CA6CE}"/>
    <hyperlink ref="A46" r:id="rId12" xr:uid="{8C037C41-821D-4C68-B4A1-FDF9B17DEFCE}"/>
  </hyperlinks>
  <pageMargins left="0.74803149606299213" right="0.74803149606299213" top="0.98425196850393704" bottom="0.98425196850393704" header="0.51181102362204722" footer="0.51181102362204722"/>
  <pageSetup paperSize="9" scale="16" fitToHeight="3" orientation="portrait"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36" sqref="D36"/>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234</v>
      </c>
      <c r="D2" s="689"/>
      <c r="E2" s="668"/>
    </row>
    <row r="3" spans="1:7" ht="16.5" customHeight="1" thickBot="1">
      <c r="B3" s="89" t="s">
        <v>108</v>
      </c>
      <c r="C3" s="168" t="s">
        <v>109</v>
      </c>
      <c r="D3" s="129" t="s">
        <v>148</v>
      </c>
    </row>
    <row r="4" spans="1:7" ht="17.25" customHeight="1" thickBot="1">
      <c r="B4" s="90" t="s">
        <v>110</v>
      </c>
      <c r="C4" s="111" t="s">
        <v>235</v>
      </c>
      <c r="D4" s="91"/>
    </row>
    <row r="5" spans="1:7" ht="17.25" customHeight="1">
      <c r="B5" s="690" t="s">
        <v>142</v>
      </c>
      <c r="C5" s="693" t="s">
        <v>145</v>
      </c>
      <c r="D5" s="694"/>
    </row>
    <row r="6" spans="1:7" ht="19.2" customHeight="1">
      <c r="B6" s="691"/>
      <c r="C6" s="695" t="s">
        <v>146</v>
      </c>
      <c r="D6" s="696"/>
      <c r="G6" s="143"/>
    </row>
    <row r="7" spans="1:7" ht="19.95" customHeight="1">
      <c r="B7" s="691"/>
      <c r="C7" s="169" t="s">
        <v>147</v>
      </c>
      <c r="D7" s="170"/>
      <c r="G7" s="143"/>
    </row>
    <row r="8" spans="1:7" ht="25.2" customHeight="1" thickBot="1">
      <c r="B8" s="692"/>
      <c r="C8" s="145" t="s">
        <v>149</v>
      </c>
      <c r="D8" s="144"/>
      <c r="G8" s="143"/>
    </row>
    <row r="9" spans="1:7" ht="46.2" customHeight="1" thickBot="1">
      <c r="B9" s="92" t="s">
        <v>203</v>
      </c>
      <c r="C9" s="697" t="s">
        <v>214</v>
      </c>
      <c r="D9" s="698"/>
    </row>
    <row r="10" spans="1:7" ht="63" customHeight="1" thickBot="1">
      <c r="B10" s="93" t="s">
        <v>111</v>
      </c>
      <c r="C10" s="699" t="s">
        <v>239</v>
      </c>
      <c r="D10" s="700"/>
    </row>
    <row r="11" spans="1:7" ht="78" customHeight="1" thickBot="1">
      <c r="B11" s="94"/>
      <c r="C11" s="95" t="s">
        <v>238</v>
      </c>
      <c r="D11" s="149" t="s">
        <v>236</v>
      </c>
      <c r="F11" s="1" t="s">
        <v>19</v>
      </c>
    </row>
    <row r="12" spans="1:7" ht="37.799999999999997" customHeight="1" thickBot="1">
      <c r="B12" s="92" t="s">
        <v>204</v>
      </c>
      <c r="C12" s="699" t="s">
        <v>237</v>
      </c>
      <c r="D12" s="700"/>
    </row>
    <row r="13" spans="1:7" ht="88.2" customHeight="1" thickBot="1">
      <c r="B13" s="96" t="s">
        <v>182</v>
      </c>
      <c r="C13" s="97" t="s">
        <v>240</v>
      </c>
      <c r="D13" s="363" t="s">
        <v>241</v>
      </c>
      <c r="F13" t="s">
        <v>26</v>
      </c>
    </row>
    <row r="14" spans="1:7" ht="66.599999999999994" customHeight="1" thickBot="1">
      <c r="A14" t="s">
        <v>144</v>
      </c>
      <c r="B14" s="98" t="s">
        <v>112</v>
      </c>
      <c r="C14" s="687" t="s">
        <v>242</v>
      </c>
      <c r="D14" s="688"/>
    </row>
    <row r="15" spans="1:7" ht="17.25" customHeight="1"/>
    <row r="16" spans="1:7" ht="17.25" customHeight="1">
      <c r="B16" s="684" t="s">
        <v>172</v>
      </c>
      <c r="C16" s="275"/>
      <c r="D16" s="1" t="s">
        <v>144</v>
      </c>
    </row>
    <row r="17" spans="2:5">
      <c r="B17" s="684"/>
      <c r="C17"/>
    </row>
    <row r="18" spans="2:5">
      <c r="B18" s="684"/>
      <c r="E18" s="1" t="s">
        <v>19</v>
      </c>
    </row>
    <row r="19" spans="2:5">
      <c r="B19" s="684"/>
    </row>
    <row r="20" spans="2:5">
      <c r="B20" s="684"/>
    </row>
    <row r="21" spans="2:5" ht="16.2">
      <c r="B21" s="684"/>
      <c r="D21" s="368" t="s">
        <v>174</v>
      </c>
    </row>
    <row r="22" spans="2:5">
      <c r="B22" s="684"/>
    </row>
    <row r="23" spans="2:5">
      <c r="B23" s="684"/>
      <c r="D23" s="685" t="s">
        <v>244</v>
      </c>
    </row>
    <row r="24" spans="2:5">
      <c r="B24" s="684"/>
      <c r="D24" s="686"/>
    </row>
    <row r="25" spans="2:5">
      <c r="B25" s="684"/>
      <c r="D25" s="686"/>
    </row>
    <row r="26" spans="2:5">
      <c r="B26" s="684"/>
      <c r="D26" s="686"/>
    </row>
    <row r="27" spans="2:5">
      <c r="B27" s="684"/>
      <c r="D27" s="686"/>
    </row>
    <row r="28" spans="2:5">
      <c r="B28" s="684"/>
    </row>
    <row r="29" spans="2:5">
      <c r="B29" s="684"/>
      <c r="D29" s="1" t="s">
        <v>144</v>
      </c>
    </row>
    <row r="30" spans="2:5">
      <c r="B30" s="684"/>
      <c r="D30" s="1" t="s">
        <v>144</v>
      </c>
    </row>
    <row r="31" spans="2:5">
      <c r="B31" s="684"/>
    </row>
    <row r="32" spans="2:5">
      <c r="B32" s="684"/>
    </row>
    <row r="33" spans="2:2">
      <c r="B33" s="684"/>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A13" zoomScale="89" zoomScaleNormal="89" zoomScaleSheetLayoutView="100" workbookViewId="0">
      <selection activeCell="AE28" sqref="AE28"/>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04" t="s">
        <v>206</v>
      </c>
      <c r="B1" s="705"/>
      <c r="C1" s="705"/>
      <c r="D1" s="705"/>
      <c r="E1" s="705"/>
      <c r="F1" s="705"/>
      <c r="G1" s="705"/>
      <c r="H1" s="705"/>
      <c r="I1" s="705"/>
      <c r="J1" s="705"/>
      <c r="K1" s="705"/>
      <c r="L1" s="705"/>
      <c r="M1" s="705"/>
      <c r="N1" s="706"/>
      <c r="P1" s="707" t="s">
        <v>3</v>
      </c>
      <c r="Q1" s="708"/>
      <c r="R1" s="708"/>
      <c r="S1" s="708"/>
      <c r="T1" s="708"/>
      <c r="U1" s="708"/>
      <c r="V1" s="708"/>
      <c r="W1" s="708"/>
      <c r="X1" s="708"/>
      <c r="Y1" s="708"/>
      <c r="Z1" s="708"/>
      <c r="AA1" s="708"/>
      <c r="AB1" s="708"/>
      <c r="AC1" s="709"/>
    </row>
    <row r="2" spans="1:29" ht="18" customHeight="1" thickBot="1">
      <c r="A2" s="710" t="s">
        <v>176</v>
      </c>
      <c r="B2" s="711"/>
      <c r="C2" s="711"/>
      <c r="D2" s="711"/>
      <c r="E2" s="711"/>
      <c r="F2" s="711"/>
      <c r="G2" s="711"/>
      <c r="H2" s="711"/>
      <c r="I2" s="711"/>
      <c r="J2" s="711"/>
      <c r="K2" s="711"/>
      <c r="L2" s="711"/>
      <c r="M2" s="711"/>
      <c r="N2" s="712"/>
      <c r="P2" s="713" t="s">
        <v>4</v>
      </c>
      <c r="Q2" s="711"/>
      <c r="R2" s="711"/>
      <c r="S2" s="711"/>
      <c r="T2" s="711"/>
      <c r="U2" s="711"/>
      <c r="V2" s="711"/>
      <c r="W2" s="711"/>
      <c r="X2" s="711"/>
      <c r="Y2" s="711"/>
      <c r="Z2" s="711"/>
      <c r="AA2" s="711"/>
      <c r="AB2" s="711"/>
      <c r="AC2" s="714"/>
    </row>
    <row r="3" spans="1:29" ht="13.8" thickBot="1">
      <c r="A3" s="6" t="s">
        <v>176</v>
      </c>
      <c r="B3" s="8" t="s">
        <v>184</v>
      </c>
      <c r="C3" s="8" t="s">
        <v>5</v>
      </c>
      <c r="D3" s="8" t="s">
        <v>6</v>
      </c>
      <c r="E3" s="8" t="s">
        <v>7</v>
      </c>
      <c r="F3" s="8" t="s">
        <v>8</v>
      </c>
      <c r="G3" s="127" t="s">
        <v>9</v>
      </c>
      <c r="H3" s="130" t="s">
        <v>10</v>
      </c>
      <c r="I3" s="130" t="s">
        <v>11</v>
      </c>
      <c r="J3" s="130" t="s">
        <v>12</v>
      </c>
      <c r="K3" s="130" t="s">
        <v>13</v>
      </c>
      <c r="L3" s="130" t="s">
        <v>14</v>
      </c>
      <c r="M3" s="130" t="s">
        <v>15</v>
      </c>
      <c r="N3" s="7" t="s">
        <v>16</v>
      </c>
      <c r="P3" s="8"/>
      <c r="Q3" s="8" t="s">
        <v>184</v>
      </c>
      <c r="R3" s="8" t="s">
        <v>5</v>
      </c>
      <c r="S3" s="8" t="s">
        <v>6</v>
      </c>
      <c r="T3" s="8" t="s">
        <v>7</v>
      </c>
      <c r="U3" s="8" t="s">
        <v>8</v>
      </c>
      <c r="V3" s="127" t="s">
        <v>9</v>
      </c>
      <c r="W3" s="130" t="s">
        <v>10</v>
      </c>
      <c r="X3" s="130" t="s">
        <v>11</v>
      </c>
      <c r="Y3" s="130" t="s">
        <v>12</v>
      </c>
      <c r="Z3" s="130" t="s">
        <v>13</v>
      </c>
      <c r="AA3" s="130" t="s">
        <v>14</v>
      </c>
      <c r="AB3" s="130" t="s">
        <v>15</v>
      </c>
      <c r="AC3" s="9" t="s">
        <v>17</v>
      </c>
    </row>
    <row r="4" spans="1:29" ht="13.8" thickBot="1">
      <c r="A4" s="298" t="s">
        <v>176</v>
      </c>
      <c r="B4" s="299">
        <f t="shared" ref="B4:M4" si="0">AVERAGE(B8:B19)</f>
        <v>68.083333333333329</v>
      </c>
      <c r="C4" s="299">
        <f t="shared" si="0"/>
        <v>56.083333333333336</v>
      </c>
      <c r="D4" s="299">
        <f t="shared" si="0"/>
        <v>67.333333333333329</v>
      </c>
      <c r="E4" s="299">
        <f t="shared" si="0"/>
        <v>103.25</v>
      </c>
      <c r="F4" s="299">
        <f t="shared" si="0"/>
        <v>188.08333333333334</v>
      </c>
      <c r="G4" s="299">
        <f t="shared" si="0"/>
        <v>415.33333333333331</v>
      </c>
      <c r="H4" s="299">
        <f t="shared" si="0"/>
        <v>607.08333333333337</v>
      </c>
      <c r="I4" s="299">
        <f t="shared" si="0"/>
        <v>866.25</v>
      </c>
      <c r="J4" s="299">
        <f t="shared" si="0"/>
        <v>555.5</v>
      </c>
      <c r="K4" s="299">
        <f>AVERAGE(K8:K19)</f>
        <v>365.91666666666669</v>
      </c>
      <c r="L4" s="299">
        <f t="shared" si="0"/>
        <v>224.41666666666666</v>
      </c>
      <c r="M4" s="299">
        <f t="shared" si="0"/>
        <v>136.41666666666666</v>
      </c>
      <c r="N4" s="299">
        <f>AVERAGE(N8:N19)</f>
        <v>3653.75</v>
      </c>
      <c r="O4" s="10"/>
      <c r="P4" s="300" t="str">
        <f>+A4</f>
        <v xml:space="preserve"> </v>
      </c>
      <c r="Q4" s="299">
        <f t="shared" ref="Q4:AC4" si="1">AVERAGE(Q8:Q19)</f>
        <v>8.1666666666666661</v>
      </c>
      <c r="R4" s="299">
        <f t="shared" si="1"/>
        <v>8.75</v>
      </c>
      <c r="S4" s="299">
        <f t="shared" si="1"/>
        <v>13.25</v>
      </c>
      <c r="T4" s="299">
        <f>AVERAGE(T8:T19)</f>
        <v>6.5</v>
      </c>
      <c r="U4" s="299">
        <f>AVERAGE(U8:U19)</f>
        <v>9.1666666666666661</v>
      </c>
      <c r="V4" s="299">
        <f>AVERAGE(V8:V19)</f>
        <v>8.9166666666666661</v>
      </c>
      <c r="W4" s="299">
        <f t="shared" si="1"/>
        <v>8.0833333333333339</v>
      </c>
      <c r="X4" s="299">
        <f t="shared" si="1"/>
        <v>10.833333333333334</v>
      </c>
      <c r="Y4" s="299">
        <f>AVERAGE(Y8:Y19)</f>
        <v>9.1666666666666661</v>
      </c>
      <c r="Z4" s="299">
        <f>AVERAGE(Z8:Z19)</f>
        <v>18.75</v>
      </c>
      <c r="AA4" s="299">
        <f t="shared" si="1"/>
        <v>11.25</v>
      </c>
      <c r="AB4" s="299">
        <f t="shared" si="1"/>
        <v>11.583333333333334</v>
      </c>
      <c r="AC4" s="299">
        <f t="shared" si="1"/>
        <v>124.41666666666667</v>
      </c>
    </row>
    <row r="5" spans="1:29" ht="19.8" customHeight="1" thickBot="1">
      <c r="A5" s="235" t="s">
        <v>176</v>
      </c>
      <c r="B5" s="235" t="s">
        <v>176</v>
      </c>
      <c r="C5" s="235" t="s">
        <v>176</v>
      </c>
      <c r="D5" s="235" t="s">
        <v>176</v>
      </c>
      <c r="E5" s="235" t="s">
        <v>176</v>
      </c>
      <c r="F5" s="235" t="s">
        <v>176</v>
      </c>
      <c r="G5" s="290" t="s">
        <v>180</v>
      </c>
      <c r="H5" s="235"/>
      <c r="I5" s="235"/>
      <c r="J5" s="235"/>
      <c r="K5" s="235"/>
      <c r="L5" s="235"/>
      <c r="M5" s="235"/>
      <c r="N5" s="204"/>
      <c r="O5" s="103"/>
      <c r="P5" s="128"/>
      <c r="Q5" s="128"/>
      <c r="R5" s="128"/>
      <c r="S5" s="128"/>
      <c r="T5" s="128"/>
      <c r="U5" s="128"/>
      <c r="V5" s="290" t="s">
        <v>180</v>
      </c>
      <c r="W5" s="235"/>
      <c r="X5" s="235"/>
      <c r="Y5" s="235"/>
      <c r="Z5" s="235"/>
      <c r="AA5" s="235"/>
      <c r="AB5" s="235"/>
      <c r="AC5" s="204"/>
    </row>
    <row r="6" spans="1:29" ht="19.8" customHeight="1" thickBot="1">
      <c r="A6" s="235" t="s">
        <v>176</v>
      </c>
      <c r="B6" s="235" t="s">
        <v>176</v>
      </c>
      <c r="C6" s="235" t="s">
        <v>176</v>
      </c>
      <c r="D6" s="235" t="s">
        <v>176</v>
      </c>
      <c r="E6" s="235" t="s">
        <v>176</v>
      </c>
      <c r="F6" s="235" t="s">
        <v>176</v>
      </c>
      <c r="G6" s="290">
        <v>93</v>
      </c>
      <c r="H6" s="235"/>
      <c r="I6" s="235"/>
      <c r="J6" s="235"/>
      <c r="K6" s="235"/>
      <c r="L6" s="235"/>
      <c r="M6" s="235"/>
      <c r="N6" s="285"/>
      <c r="O6" s="103"/>
      <c r="P6" s="383"/>
      <c r="Q6" s="383"/>
      <c r="R6" s="383"/>
      <c r="S6" s="383"/>
      <c r="T6" s="383"/>
      <c r="U6" s="383"/>
      <c r="V6" s="290">
        <v>2</v>
      </c>
      <c r="W6" s="235"/>
      <c r="X6" s="235"/>
      <c r="Y6" s="235"/>
      <c r="Z6" s="235"/>
      <c r="AA6" s="235"/>
      <c r="AB6" s="235"/>
      <c r="AC6" s="285"/>
    </row>
    <row r="7" spans="1:29" ht="19.8" customHeight="1" thickBot="1">
      <c r="A7" s="382" t="s">
        <v>179</v>
      </c>
      <c r="B7" s="389">
        <v>102</v>
      </c>
      <c r="C7" s="389">
        <v>102</v>
      </c>
      <c r="D7" s="389">
        <v>115</v>
      </c>
      <c r="E7" s="389">
        <v>122</v>
      </c>
      <c r="F7" s="389">
        <v>255</v>
      </c>
      <c r="G7" s="389">
        <v>293</v>
      </c>
      <c r="H7" s="386"/>
      <c r="I7" s="386"/>
      <c r="J7" s="386"/>
      <c r="K7" s="386"/>
      <c r="L7" s="386"/>
      <c r="M7" s="381"/>
      <c r="N7" s="387"/>
      <c r="O7" s="103"/>
      <c r="P7" s="385" t="s">
        <v>179</v>
      </c>
      <c r="Q7" s="390">
        <v>4</v>
      </c>
      <c r="R7" s="385">
        <v>4</v>
      </c>
      <c r="S7" s="385">
        <v>4</v>
      </c>
      <c r="T7" s="420">
        <v>8</v>
      </c>
      <c r="U7" s="385">
        <v>1</v>
      </c>
      <c r="V7" s="385">
        <v>2</v>
      </c>
      <c r="W7" s="235"/>
      <c r="X7" s="235"/>
      <c r="Y7" s="235"/>
      <c r="Z7" s="235"/>
      <c r="AA7" s="235"/>
      <c r="AB7" s="235"/>
      <c r="AC7" s="387"/>
    </row>
    <row r="8" spans="1:29" ht="18" customHeight="1" thickBot="1">
      <c r="A8" s="289" t="s">
        <v>160</v>
      </c>
      <c r="B8" s="297">
        <v>82</v>
      </c>
      <c r="C8" s="295">
        <v>62</v>
      </c>
      <c r="D8" s="295">
        <v>99</v>
      </c>
      <c r="E8" s="295">
        <v>112</v>
      </c>
      <c r="F8" s="422">
        <v>224</v>
      </c>
      <c r="G8" s="422">
        <v>526</v>
      </c>
      <c r="H8" s="422">
        <v>521</v>
      </c>
      <c r="I8" s="424">
        <v>768</v>
      </c>
      <c r="J8" s="295">
        <v>454</v>
      </c>
      <c r="K8" s="295">
        <v>390</v>
      </c>
      <c r="L8" s="295">
        <v>416</v>
      </c>
      <c r="M8" s="376">
        <v>154</v>
      </c>
      <c r="N8" s="388">
        <f>SUM(B8:M8)</f>
        <v>3808</v>
      </c>
      <c r="O8" s="10"/>
      <c r="P8" s="384" t="s">
        <v>160</v>
      </c>
      <c r="Q8" s="349">
        <v>1</v>
      </c>
      <c r="R8" s="350">
        <v>1</v>
      </c>
      <c r="S8" s="350">
        <v>4</v>
      </c>
      <c r="T8" s="350">
        <v>2</v>
      </c>
      <c r="U8" s="350">
        <v>2</v>
      </c>
      <c r="V8" s="295">
        <v>7</v>
      </c>
      <c r="W8" s="295">
        <v>7</v>
      </c>
      <c r="X8" s="295">
        <v>3</v>
      </c>
      <c r="Y8" s="295">
        <v>1</v>
      </c>
      <c r="Z8" s="336">
        <v>7</v>
      </c>
      <c r="AA8" s="336">
        <v>7</v>
      </c>
      <c r="AB8" s="421">
        <v>5</v>
      </c>
      <c r="AC8" s="296">
        <f>SUM(Q8:AB8)</f>
        <v>47</v>
      </c>
    </row>
    <row r="9" spans="1:29" ht="18" customHeight="1" thickBot="1">
      <c r="A9" s="286" t="s">
        <v>157</v>
      </c>
      <c r="B9" s="291">
        <v>81</v>
      </c>
      <c r="C9" s="292">
        <v>39</v>
      </c>
      <c r="D9" s="292">
        <v>72</v>
      </c>
      <c r="E9" s="293">
        <v>89</v>
      </c>
      <c r="F9" s="293">
        <v>258</v>
      </c>
      <c r="G9" s="293">
        <v>416</v>
      </c>
      <c r="H9" s="425">
        <v>554</v>
      </c>
      <c r="I9" s="425">
        <v>568</v>
      </c>
      <c r="J9" s="423">
        <v>578</v>
      </c>
      <c r="K9" s="293">
        <v>337</v>
      </c>
      <c r="L9" s="293">
        <v>169</v>
      </c>
      <c r="M9" s="293">
        <v>168</v>
      </c>
      <c r="N9" s="294">
        <f t="shared" ref="N9:N20" si="2">SUM(B9:M9)</f>
        <v>3329</v>
      </c>
      <c r="O9" s="108" t="s">
        <v>19</v>
      </c>
      <c r="P9" s="347" t="s">
        <v>157</v>
      </c>
      <c r="Q9" s="358">
        <v>0</v>
      </c>
      <c r="R9" s="359">
        <v>5</v>
      </c>
      <c r="S9" s="359">
        <v>4</v>
      </c>
      <c r="T9" s="359">
        <v>1</v>
      </c>
      <c r="U9" s="359">
        <v>1</v>
      </c>
      <c r="V9" s="359">
        <v>1</v>
      </c>
      <c r="W9" s="359">
        <v>1</v>
      </c>
      <c r="X9" s="359">
        <v>1</v>
      </c>
      <c r="Y9" s="358">
        <v>0</v>
      </c>
      <c r="Z9" s="358">
        <v>0</v>
      </c>
      <c r="AA9" s="358">
        <v>0</v>
      </c>
      <c r="AB9" s="358">
        <v>2</v>
      </c>
      <c r="AC9" s="348">
        <f t="shared" ref="AC9:AC20" si="3">SUM(Q9:AB9)</f>
        <v>16</v>
      </c>
    </row>
    <row r="10" spans="1:29" ht="18" customHeight="1" thickBot="1">
      <c r="A10" s="286" t="s">
        <v>143</v>
      </c>
      <c r="B10" s="254">
        <v>81</v>
      </c>
      <c r="C10" s="254">
        <v>48</v>
      </c>
      <c r="D10" s="255">
        <v>71</v>
      </c>
      <c r="E10" s="254">
        <v>128</v>
      </c>
      <c r="F10" s="254">
        <v>171</v>
      </c>
      <c r="G10" s="254">
        <v>350</v>
      </c>
      <c r="H10" s="426">
        <v>569</v>
      </c>
      <c r="I10" s="254">
        <v>553</v>
      </c>
      <c r="J10" s="254">
        <v>458</v>
      </c>
      <c r="K10" s="254">
        <v>306</v>
      </c>
      <c r="L10" s="254">
        <v>220</v>
      </c>
      <c r="M10" s="255">
        <v>229</v>
      </c>
      <c r="N10" s="279">
        <f t="shared" si="2"/>
        <v>3184</v>
      </c>
      <c r="O10" s="234"/>
      <c r="P10" s="347" t="s">
        <v>143</v>
      </c>
      <c r="Q10" s="356">
        <v>1</v>
      </c>
      <c r="R10" s="356">
        <v>2</v>
      </c>
      <c r="S10" s="356">
        <v>1</v>
      </c>
      <c r="T10" s="356">
        <v>0</v>
      </c>
      <c r="U10" s="356">
        <v>0</v>
      </c>
      <c r="V10" s="356">
        <v>0</v>
      </c>
      <c r="W10" s="356">
        <v>1</v>
      </c>
      <c r="X10" s="356">
        <v>1</v>
      </c>
      <c r="Y10" s="356">
        <v>0</v>
      </c>
      <c r="Z10" s="356">
        <v>1</v>
      </c>
      <c r="AA10" s="356">
        <v>0</v>
      </c>
      <c r="AB10" s="356">
        <v>0</v>
      </c>
      <c r="AC10" s="357">
        <f t="shared" si="3"/>
        <v>7</v>
      </c>
    </row>
    <row r="11" spans="1:29" ht="18" customHeight="1" thickBot="1">
      <c r="A11" s="236" t="s">
        <v>125</v>
      </c>
      <c r="B11" s="155">
        <v>112</v>
      </c>
      <c r="C11" s="155">
        <v>85</v>
      </c>
      <c r="D11" s="155">
        <v>60</v>
      </c>
      <c r="E11" s="155">
        <v>97</v>
      </c>
      <c r="F11" s="155">
        <v>95</v>
      </c>
      <c r="G11" s="155">
        <v>305</v>
      </c>
      <c r="H11" s="427">
        <v>544</v>
      </c>
      <c r="I11" s="155">
        <v>449</v>
      </c>
      <c r="J11" s="155">
        <v>475</v>
      </c>
      <c r="K11" s="155">
        <v>505</v>
      </c>
      <c r="L11" s="155">
        <v>219</v>
      </c>
      <c r="M11" s="156">
        <v>98</v>
      </c>
      <c r="N11" s="249">
        <f t="shared" si="2"/>
        <v>3044</v>
      </c>
      <c r="O11" s="108"/>
      <c r="P11" s="286" t="s">
        <v>125</v>
      </c>
      <c r="Q11" s="203">
        <v>16</v>
      </c>
      <c r="R11" s="203">
        <v>1</v>
      </c>
      <c r="S11" s="203">
        <v>19</v>
      </c>
      <c r="T11" s="203">
        <v>3</v>
      </c>
      <c r="U11" s="203">
        <v>13</v>
      </c>
      <c r="V11" s="203">
        <v>1</v>
      </c>
      <c r="W11" s="203">
        <v>2</v>
      </c>
      <c r="X11" s="203">
        <v>2</v>
      </c>
      <c r="Y11" s="203">
        <v>0</v>
      </c>
      <c r="Z11" s="429">
        <v>24</v>
      </c>
      <c r="AA11" s="203">
        <v>4</v>
      </c>
      <c r="AB11" s="203">
        <v>2</v>
      </c>
      <c r="AC11" s="248">
        <f t="shared" si="3"/>
        <v>87</v>
      </c>
    </row>
    <row r="12" spans="1:29" ht="18" customHeight="1" thickBot="1">
      <c r="A12" s="237" t="s">
        <v>27</v>
      </c>
      <c r="B12" s="205">
        <v>84</v>
      </c>
      <c r="C12" s="205">
        <v>100</v>
      </c>
      <c r="D12" s="206">
        <v>77</v>
      </c>
      <c r="E12" s="206">
        <v>80</v>
      </c>
      <c r="F12" s="122">
        <v>236</v>
      </c>
      <c r="G12" s="122">
        <v>438</v>
      </c>
      <c r="H12" s="123">
        <v>631</v>
      </c>
      <c r="I12" s="428">
        <v>752</v>
      </c>
      <c r="J12" s="121">
        <v>523</v>
      </c>
      <c r="K12" s="122">
        <v>427</v>
      </c>
      <c r="L12" s="121">
        <v>253</v>
      </c>
      <c r="M12" s="207">
        <v>136</v>
      </c>
      <c r="N12" s="239">
        <f t="shared" si="2"/>
        <v>3737</v>
      </c>
      <c r="O12" s="108"/>
      <c r="P12" s="287" t="s">
        <v>20</v>
      </c>
      <c r="Q12" s="208">
        <v>7</v>
      </c>
      <c r="R12" s="208">
        <v>7</v>
      </c>
      <c r="S12" s="209">
        <v>13</v>
      </c>
      <c r="T12" s="209">
        <v>3</v>
      </c>
      <c r="U12" s="209">
        <v>8</v>
      </c>
      <c r="V12" s="209">
        <v>11</v>
      </c>
      <c r="W12" s="208">
        <v>5</v>
      </c>
      <c r="X12" s="209">
        <v>11</v>
      </c>
      <c r="Y12" s="209">
        <v>9</v>
      </c>
      <c r="Z12" s="209">
        <v>9</v>
      </c>
      <c r="AA12" s="210">
        <v>20</v>
      </c>
      <c r="AB12" s="210">
        <v>37</v>
      </c>
      <c r="AC12" s="246">
        <f t="shared" si="3"/>
        <v>140</v>
      </c>
    </row>
    <row r="13" spans="1:29" ht="18" customHeight="1" thickBot="1">
      <c r="A13" s="237" t="s">
        <v>28</v>
      </c>
      <c r="B13" s="209">
        <v>41</v>
      </c>
      <c r="C13" s="209">
        <v>44</v>
      </c>
      <c r="D13" s="209">
        <v>67</v>
      </c>
      <c r="E13" s="209">
        <v>103</v>
      </c>
      <c r="F13" s="203">
        <v>311</v>
      </c>
      <c r="G13" s="209">
        <v>415</v>
      </c>
      <c r="H13" s="209">
        <v>539</v>
      </c>
      <c r="I13" s="429">
        <v>1165</v>
      </c>
      <c r="J13" s="209">
        <v>534</v>
      </c>
      <c r="K13" s="209">
        <v>297</v>
      </c>
      <c r="L13" s="208">
        <v>205</v>
      </c>
      <c r="M13" s="211">
        <v>92</v>
      </c>
      <c r="N13" s="240">
        <f t="shared" si="2"/>
        <v>3813</v>
      </c>
      <c r="O13" s="108"/>
      <c r="P13" s="288" t="s">
        <v>28</v>
      </c>
      <c r="Q13" s="209">
        <v>9</v>
      </c>
      <c r="R13" s="209">
        <v>22</v>
      </c>
      <c r="S13" s="208">
        <v>18</v>
      </c>
      <c r="T13" s="209">
        <v>9</v>
      </c>
      <c r="U13" s="212">
        <v>21</v>
      </c>
      <c r="V13" s="209">
        <v>14</v>
      </c>
      <c r="W13" s="209">
        <v>6</v>
      </c>
      <c r="X13" s="209">
        <v>13</v>
      </c>
      <c r="Y13" s="209">
        <v>7</v>
      </c>
      <c r="Z13" s="213">
        <v>81</v>
      </c>
      <c r="AA13" s="212">
        <v>31</v>
      </c>
      <c r="AB13" s="213">
        <v>37</v>
      </c>
      <c r="AC13" s="247">
        <f t="shared" si="3"/>
        <v>268</v>
      </c>
    </row>
    <row r="14" spans="1:29" ht="18" customHeight="1" thickBot="1">
      <c r="A14" s="237" t="s">
        <v>29</v>
      </c>
      <c r="B14" s="209">
        <v>57</v>
      </c>
      <c r="C14" s="208">
        <v>35</v>
      </c>
      <c r="D14" s="209">
        <v>95</v>
      </c>
      <c r="E14" s="208">
        <v>112</v>
      </c>
      <c r="F14" s="209">
        <v>131</v>
      </c>
      <c r="G14" s="13">
        <v>340</v>
      </c>
      <c r="H14" s="13">
        <v>483</v>
      </c>
      <c r="I14" s="14">
        <v>1339</v>
      </c>
      <c r="J14" s="13">
        <v>614</v>
      </c>
      <c r="K14" s="13">
        <v>349</v>
      </c>
      <c r="L14" s="13">
        <v>236</v>
      </c>
      <c r="M14" s="214">
        <v>68</v>
      </c>
      <c r="N14" s="239">
        <f t="shared" si="2"/>
        <v>3859</v>
      </c>
      <c r="O14" s="108"/>
      <c r="P14" s="288" t="s">
        <v>29</v>
      </c>
      <c r="Q14" s="209">
        <v>19</v>
      </c>
      <c r="R14" s="209">
        <v>12</v>
      </c>
      <c r="S14" s="209">
        <v>8</v>
      </c>
      <c r="T14" s="208">
        <v>12</v>
      </c>
      <c r="U14" s="209">
        <v>7</v>
      </c>
      <c r="V14" s="209">
        <v>15</v>
      </c>
      <c r="W14" s="13">
        <v>16</v>
      </c>
      <c r="X14" s="214">
        <v>12</v>
      </c>
      <c r="Y14" s="208">
        <v>16</v>
      </c>
      <c r="Z14" s="209">
        <v>6</v>
      </c>
      <c r="AA14" s="208">
        <v>12</v>
      </c>
      <c r="AB14" s="208">
        <v>6</v>
      </c>
      <c r="AC14" s="246">
        <f t="shared" si="3"/>
        <v>141</v>
      </c>
    </row>
    <row r="15" spans="1:29" ht="18" hidden="1" customHeight="1" thickBot="1">
      <c r="A15" s="237" t="s">
        <v>30</v>
      </c>
      <c r="B15" s="215">
        <v>68</v>
      </c>
      <c r="C15" s="209">
        <v>42</v>
      </c>
      <c r="D15" s="209">
        <v>44</v>
      </c>
      <c r="E15" s="208">
        <v>75</v>
      </c>
      <c r="F15" s="208">
        <v>135</v>
      </c>
      <c r="G15" s="208">
        <v>448</v>
      </c>
      <c r="H15" s="209">
        <v>507</v>
      </c>
      <c r="I15" s="209">
        <v>808</v>
      </c>
      <c r="J15" s="212">
        <v>795</v>
      </c>
      <c r="K15" s="208">
        <v>313</v>
      </c>
      <c r="L15" s="208">
        <v>246</v>
      </c>
      <c r="M15" s="208">
        <v>143</v>
      </c>
      <c r="N15" s="239">
        <f t="shared" si="2"/>
        <v>3624</v>
      </c>
      <c r="O15" s="108"/>
      <c r="P15" s="288" t="s">
        <v>30</v>
      </c>
      <c r="Q15" s="217">
        <v>9</v>
      </c>
      <c r="R15" s="209">
        <v>16</v>
      </c>
      <c r="S15" s="209">
        <v>12</v>
      </c>
      <c r="T15" s="208">
        <v>6</v>
      </c>
      <c r="U15" s="218">
        <v>7</v>
      </c>
      <c r="V15" s="218">
        <v>14</v>
      </c>
      <c r="W15" s="209">
        <v>9</v>
      </c>
      <c r="X15" s="209">
        <v>14</v>
      </c>
      <c r="Y15" s="209">
        <v>9</v>
      </c>
      <c r="Z15" s="209">
        <v>9</v>
      </c>
      <c r="AA15" s="218">
        <v>8</v>
      </c>
      <c r="AB15" s="218">
        <v>7</v>
      </c>
      <c r="AC15" s="246">
        <f t="shared" si="3"/>
        <v>120</v>
      </c>
    </row>
    <row r="16" spans="1:29" ht="18" hidden="1" customHeight="1" thickBot="1">
      <c r="A16" s="12" t="s">
        <v>31</v>
      </c>
      <c r="B16" s="219">
        <v>71</v>
      </c>
      <c r="C16" s="219">
        <v>97</v>
      </c>
      <c r="D16" s="219">
        <v>61</v>
      </c>
      <c r="E16" s="220">
        <v>105</v>
      </c>
      <c r="F16" s="220">
        <v>198</v>
      </c>
      <c r="G16" s="220">
        <v>442</v>
      </c>
      <c r="H16" s="221">
        <v>790</v>
      </c>
      <c r="I16" s="15">
        <v>674</v>
      </c>
      <c r="J16" s="15">
        <v>594</v>
      </c>
      <c r="K16" s="220">
        <v>275</v>
      </c>
      <c r="L16" s="220">
        <v>133</v>
      </c>
      <c r="M16" s="220">
        <v>108</v>
      </c>
      <c r="N16" s="239">
        <f t="shared" si="2"/>
        <v>3548</v>
      </c>
      <c r="O16" s="10"/>
      <c r="P16" s="238" t="s">
        <v>31</v>
      </c>
      <c r="Q16" s="219">
        <v>7</v>
      </c>
      <c r="R16" s="219">
        <v>13</v>
      </c>
      <c r="S16" s="219">
        <v>12</v>
      </c>
      <c r="T16" s="220">
        <v>11</v>
      </c>
      <c r="U16" s="220">
        <v>12</v>
      </c>
      <c r="V16" s="220">
        <v>15</v>
      </c>
      <c r="W16" s="220">
        <v>20</v>
      </c>
      <c r="X16" s="220">
        <v>15</v>
      </c>
      <c r="Y16" s="220">
        <v>15</v>
      </c>
      <c r="Z16" s="220">
        <v>20</v>
      </c>
      <c r="AA16" s="220">
        <v>9</v>
      </c>
      <c r="AB16" s="220">
        <v>7</v>
      </c>
      <c r="AC16" s="245">
        <f t="shared" si="3"/>
        <v>156</v>
      </c>
    </row>
    <row r="17" spans="1:31" ht="13.8" hidden="1" thickBot="1">
      <c r="A17" s="17" t="s">
        <v>32</v>
      </c>
      <c r="B17" s="217">
        <v>38</v>
      </c>
      <c r="C17" s="220">
        <v>19</v>
      </c>
      <c r="D17" s="220">
        <v>38</v>
      </c>
      <c r="E17" s="220">
        <v>203</v>
      </c>
      <c r="F17" s="220">
        <v>146</v>
      </c>
      <c r="G17" s="220">
        <v>439</v>
      </c>
      <c r="H17" s="221">
        <v>964</v>
      </c>
      <c r="I17" s="221">
        <v>1154</v>
      </c>
      <c r="J17" s="220">
        <v>423</v>
      </c>
      <c r="K17" s="220">
        <v>388</v>
      </c>
      <c r="L17" s="220">
        <v>176</v>
      </c>
      <c r="M17" s="220">
        <v>143</v>
      </c>
      <c r="N17" s="222">
        <f t="shared" si="2"/>
        <v>4131</v>
      </c>
      <c r="O17" s="10"/>
      <c r="P17" s="16" t="s">
        <v>32</v>
      </c>
      <c r="Q17" s="220">
        <v>7</v>
      </c>
      <c r="R17" s="220">
        <v>7</v>
      </c>
      <c r="S17" s="220">
        <v>8</v>
      </c>
      <c r="T17" s="220">
        <v>12</v>
      </c>
      <c r="U17" s="220">
        <v>9</v>
      </c>
      <c r="V17" s="220">
        <v>6</v>
      </c>
      <c r="W17" s="220">
        <v>11</v>
      </c>
      <c r="X17" s="220">
        <v>8</v>
      </c>
      <c r="Y17" s="220">
        <v>16</v>
      </c>
      <c r="Z17" s="220">
        <v>40</v>
      </c>
      <c r="AA17" s="220">
        <v>17</v>
      </c>
      <c r="AB17" s="220">
        <v>16</v>
      </c>
      <c r="AC17" s="220">
        <f t="shared" si="3"/>
        <v>157</v>
      </c>
    </row>
    <row r="18" spans="1:31" ht="13.8" hidden="1" thickBot="1">
      <c r="A18" s="223" t="s">
        <v>33</v>
      </c>
      <c r="B18" s="15">
        <v>49</v>
      </c>
      <c r="C18" s="15">
        <v>63</v>
      </c>
      <c r="D18" s="15">
        <v>50</v>
      </c>
      <c r="E18" s="15">
        <v>71</v>
      </c>
      <c r="F18" s="15">
        <v>144</v>
      </c>
      <c r="G18" s="15">
        <v>374</v>
      </c>
      <c r="H18" s="105">
        <v>729</v>
      </c>
      <c r="I18" s="105">
        <v>1097</v>
      </c>
      <c r="J18" s="105">
        <v>650</v>
      </c>
      <c r="K18" s="15">
        <v>397</v>
      </c>
      <c r="L18" s="15">
        <v>192</v>
      </c>
      <c r="M18" s="15">
        <v>217</v>
      </c>
      <c r="N18" s="222">
        <f t="shared" si="2"/>
        <v>4033</v>
      </c>
      <c r="O18" s="10"/>
      <c r="P18" s="18" t="s">
        <v>33</v>
      </c>
      <c r="Q18" s="15">
        <v>10</v>
      </c>
      <c r="R18" s="15">
        <v>6</v>
      </c>
      <c r="S18" s="15">
        <v>14</v>
      </c>
      <c r="T18" s="15">
        <v>10</v>
      </c>
      <c r="U18" s="15">
        <v>10</v>
      </c>
      <c r="V18" s="15">
        <v>19</v>
      </c>
      <c r="W18" s="15">
        <v>11</v>
      </c>
      <c r="X18" s="15">
        <v>20</v>
      </c>
      <c r="Y18" s="15">
        <v>15</v>
      </c>
      <c r="Z18" s="15">
        <v>8</v>
      </c>
      <c r="AA18" s="15">
        <v>11</v>
      </c>
      <c r="AB18" s="15">
        <v>8</v>
      </c>
      <c r="AC18" s="220">
        <f t="shared" si="3"/>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6">
        <f t="shared" si="2"/>
        <v>3735</v>
      </c>
      <c r="O19" s="10"/>
      <c r="P19" s="16" t="s">
        <v>34</v>
      </c>
      <c r="Q19" s="15">
        <v>12</v>
      </c>
      <c r="R19" s="15">
        <v>13</v>
      </c>
      <c r="S19" s="15">
        <v>46</v>
      </c>
      <c r="T19" s="15">
        <v>9</v>
      </c>
      <c r="U19" s="15">
        <v>20</v>
      </c>
      <c r="V19" s="15">
        <v>4</v>
      </c>
      <c r="W19" s="15">
        <v>8</v>
      </c>
      <c r="X19" s="15">
        <v>30</v>
      </c>
      <c r="Y19" s="15">
        <v>22</v>
      </c>
      <c r="Z19" s="15">
        <v>20</v>
      </c>
      <c r="AA19" s="15">
        <v>16</v>
      </c>
      <c r="AB19" s="15">
        <v>12</v>
      </c>
      <c r="AC19" s="224">
        <f t="shared" si="3"/>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5">
        <f t="shared" si="2"/>
        <v>3908</v>
      </c>
      <c r="O20" s="10" t="s">
        <v>26</v>
      </c>
      <c r="P20" s="18" t="s">
        <v>21</v>
      </c>
      <c r="Q20" s="15">
        <v>6</v>
      </c>
      <c r="R20" s="15">
        <v>25</v>
      </c>
      <c r="S20" s="15">
        <v>29</v>
      </c>
      <c r="T20" s="15">
        <v>4</v>
      </c>
      <c r="U20" s="15">
        <v>17</v>
      </c>
      <c r="V20" s="15">
        <v>19</v>
      </c>
      <c r="W20" s="15">
        <v>14</v>
      </c>
      <c r="X20" s="15">
        <v>37</v>
      </c>
      <c r="Y20" s="19">
        <v>76</v>
      </c>
      <c r="Z20" s="15">
        <v>34</v>
      </c>
      <c r="AA20" s="15">
        <v>17</v>
      </c>
      <c r="AB20" s="15">
        <v>18</v>
      </c>
      <c r="AC20" s="224">
        <f t="shared" si="3"/>
        <v>296</v>
      </c>
    </row>
    <row r="21" spans="1:31">
      <c r="A21" s="20"/>
      <c r="B21" s="226"/>
      <c r="C21" s="226"/>
      <c r="D21" s="226"/>
      <c r="E21" s="226"/>
      <c r="F21" s="226"/>
      <c r="G21" s="226"/>
      <c r="H21" s="226"/>
      <c r="I21" s="226"/>
      <c r="J21" s="226"/>
      <c r="K21" s="226"/>
      <c r="L21" s="226"/>
      <c r="M21" s="226"/>
      <c r="N21" s="21"/>
      <c r="O21" s="10"/>
      <c r="P21" s="22"/>
      <c r="Q21" s="227"/>
      <c r="R21" s="227"/>
      <c r="S21" s="227"/>
      <c r="T21" s="227"/>
      <c r="U21" s="227"/>
      <c r="V21" s="227"/>
      <c r="W21" s="227"/>
      <c r="X21" s="227"/>
      <c r="Y21" s="227"/>
      <c r="Z21" s="227"/>
      <c r="AA21" s="227"/>
      <c r="AB21" s="227"/>
      <c r="AC21" s="226"/>
    </row>
    <row r="22" spans="1:31" ht="13.5" customHeight="1">
      <c r="A22" s="715" t="s">
        <v>245</v>
      </c>
      <c r="B22" s="716"/>
      <c r="C22" s="716"/>
      <c r="D22" s="716"/>
      <c r="E22" s="716"/>
      <c r="F22" s="716"/>
      <c r="G22" s="716"/>
      <c r="H22" s="716"/>
      <c r="I22" s="716"/>
      <c r="J22" s="716"/>
      <c r="K22" s="716"/>
      <c r="L22" s="716"/>
      <c r="M22" s="716"/>
      <c r="N22" s="717"/>
      <c r="O22" s="10"/>
      <c r="P22" s="715" t="str">
        <f>+A22</f>
        <v>※2024年 第26週（6/24～6/30） 現在</v>
      </c>
      <c r="Q22" s="716"/>
      <c r="R22" s="716"/>
      <c r="S22" s="716"/>
      <c r="T22" s="716"/>
      <c r="U22" s="716"/>
      <c r="V22" s="716"/>
      <c r="W22" s="716"/>
      <c r="X22" s="716"/>
      <c r="Y22" s="716"/>
      <c r="Z22" s="716"/>
      <c r="AA22" s="716"/>
      <c r="AB22" s="716"/>
      <c r="AC22" s="717"/>
    </row>
    <row r="23" spans="1:31" ht="13.8" thickBot="1">
      <c r="A23" s="276" t="s">
        <v>144</v>
      </c>
      <c r="B23" s="10"/>
      <c r="C23" s="10"/>
      <c r="D23" s="10"/>
      <c r="E23" s="10"/>
      <c r="F23" s="10"/>
      <c r="G23" s="10" t="s">
        <v>19</v>
      </c>
      <c r="H23" s="10"/>
      <c r="I23" s="10"/>
      <c r="J23" s="10"/>
      <c r="K23" s="10"/>
      <c r="L23" s="10"/>
      <c r="M23" s="10"/>
      <c r="N23" s="24"/>
      <c r="O23" s="10"/>
      <c r="P23" s="277"/>
      <c r="Q23" s="10"/>
      <c r="R23" s="10"/>
      <c r="S23" s="10"/>
      <c r="T23" s="10"/>
      <c r="U23" s="10"/>
      <c r="V23" s="10"/>
      <c r="W23" s="10"/>
      <c r="X23" s="10"/>
      <c r="Y23" s="10"/>
      <c r="Z23" s="10"/>
      <c r="AA23" s="10"/>
      <c r="AB23" s="10"/>
      <c r="AC23" s="26"/>
    </row>
    <row r="24" spans="1:31" ht="33" customHeight="1" thickBot="1">
      <c r="A24" s="720" t="s">
        <v>151</v>
      </c>
      <c r="B24" s="721"/>
      <c r="C24" s="722"/>
      <c r="D24" s="718" t="s">
        <v>233</v>
      </c>
      <c r="E24" s="719"/>
      <c r="F24" s="10"/>
      <c r="G24" s="10" t="s">
        <v>19</v>
      </c>
      <c r="H24" s="10"/>
      <c r="I24" s="10"/>
      <c r="J24" s="10"/>
      <c r="K24" s="10"/>
      <c r="L24" s="10"/>
      <c r="M24" s="10"/>
      <c r="N24" s="24"/>
      <c r="O24" s="108" t="s">
        <v>19</v>
      </c>
      <c r="P24" s="140"/>
      <c r="Q24" s="468" t="s">
        <v>152</v>
      </c>
      <c r="R24" s="701" t="s">
        <v>219</v>
      </c>
      <c r="S24" s="702"/>
      <c r="T24" s="703"/>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03" t="s">
        <v>165</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28"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9">
    <mergeCell ref="R24:T24"/>
    <mergeCell ref="A1:N1"/>
    <mergeCell ref="P1:AC1"/>
    <mergeCell ref="A2:N2"/>
    <mergeCell ref="P2:AC2"/>
    <mergeCell ref="A22:N22"/>
    <mergeCell ref="P22:AC22"/>
    <mergeCell ref="D24:E24"/>
    <mergeCell ref="A24:C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6"/>
  <sheetViews>
    <sheetView view="pageBreakPreview" zoomScale="110" zoomScaleNormal="100" zoomScaleSheetLayoutView="110" workbookViewId="0">
      <selection activeCell="C2" sqref="C2"/>
    </sheetView>
  </sheetViews>
  <sheetFormatPr defaultColWidth="9" defaultRowHeight="13.2"/>
  <cols>
    <col min="1" max="1" width="21.33203125" style="40" customWidth="1"/>
    <col min="2" max="2" width="19.77734375" style="40" customWidth="1"/>
    <col min="3" max="3" width="91.6640625" style="243"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7" ht="44.25" customHeight="1">
      <c r="A1" s="256" t="s">
        <v>301</v>
      </c>
      <c r="B1" s="435" t="s">
        <v>150</v>
      </c>
      <c r="C1" s="301" t="s">
        <v>319</v>
      </c>
      <c r="D1" s="257" t="s">
        <v>23</v>
      </c>
      <c r="E1" s="258" t="s">
        <v>24</v>
      </c>
    </row>
    <row r="2" spans="1:7" ht="23.4" customHeight="1">
      <c r="A2" s="469" t="s">
        <v>209</v>
      </c>
      <c r="B2" s="470" t="s">
        <v>271</v>
      </c>
      <c r="C2" s="471" t="s">
        <v>280</v>
      </c>
      <c r="D2" s="472">
        <v>45478</v>
      </c>
      <c r="E2" s="473">
        <v>45478</v>
      </c>
    </row>
    <row r="3" spans="1:7" ht="23.4" customHeight="1">
      <c r="A3" s="478" t="s">
        <v>207</v>
      </c>
      <c r="B3" s="479" t="s">
        <v>272</v>
      </c>
      <c r="C3" s="480" t="s">
        <v>281</v>
      </c>
      <c r="D3" s="481">
        <v>45477</v>
      </c>
      <c r="E3" s="482">
        <v>45478</v>
      </c>
    </row>
    <row r="4" spans="1:7" ht="23.4" customHeight="1">
      <c r="A4" s="483" t="s">
        <v>211</v>
      </c>
      <c r="B4" s="484" t="s">
        <v>273</v>
      </c>
      <c r="C4" s="485" t="s">
        <v>282</v>
      </c>
      <c r="D4" s="486">
        <v>45474</v>
      </c>
      <c r="E4" s="487">
        <v>45478</v>
      </c>
    </row>
    <row r="5" spans="1:7" ht="23.4" customHeight="1">
      <c r="A5" s="478" t="s">
        <v>207</v>
      </c>
      <c r="B5" s="479" t="s">
        <v>272</v>
      </c>
      <c r="C5" s="480" t="s">
        <v>283</v>
      </c>
      <c r="D5" s="481">
        <v>45476</v>
      </c>
      <c r="E5" s="482">
        <v>45477</v>
      </c>
    </row>
    <row r="6" spans="1:7" ht="23.4" customHeight="1">
      <c r="A6" s="488" t="s">
        <v>207</v>
      </c>
      <c r="B6" s="489" t="s">
        <v>274</v>
      </c>
      <c r="C6" s="490" t="s">
        <v>284</v>
      </c>
      <c r="D6" s="491">
        <v>45476</v>
      </c>
      <c r="E6" s="492">
        <v>45477</v>
      </c>
    </row>
    <row r="7" spans="1:7" ht="23.4" customHeight="1">
      <c r="A7" s="469" t="s">
        <v>208</v>
      </c>
      <c r="B7" s="470" t="s">
        <v>275</v>
      </c>
      <c r="C7" s="471" t="s">
        <v>285</v>
      </c>
      <c r="D7" s="472">
        <v>45476</v>
      </c>
      <c r="E7" s="473">
        <v>45477</v>
      </c>
    </row>
    <row r="8" spans="1:7" ht="23.4" customHeight="1">
      <c r="A8" s="478" t="s">
        <v>207</v>
      </c>
      <c r="B8" s="479" t="s">
        <v>276</v>
      </c>
      <c r="C8" s="480" t="s">
        <v>286</v>
      </c>
      <c r="D8" s="481">
        <v>45476</v>
      </c>
      <c r="E8" s="482">
        <v>45477</v>
      </c>
    </row>
    <row r="9" spans="1:7" ht="23.4" customHeight="1">
      <c r="A9" s="469" t="s">
        <v>207</v>
      </c>
      <c r="B9" s="470" t="s">
        <v>277</v>
      </c>
      <c r="C9" s="471" t="s">
        <v>287</v>
      </c>
      <c r="D9" s="472">
        <v>45476</v>
      </c>
      <c r="E9" s="473">
        <v>45477</v>
      </c>
    </row>
    <row r="10" spans="1:7" ht="23.4" customHeight="1">
      <c r="A10" s="478" t="s">
        <v>207</v>
      </c>
      <c r="B10" s="479" t="s">
        <v>278</v>
      </c>
      <c r="C10" s="480" t="s">
        <v>288</v>
      </c>
      <c r="D10" s="481">
        <v>45476</v>
      </c>
      <c r="E10" s="482">
        <v>45477</v>
      </c>
    </row>
    <row r="11" spans="1:7" ht="23.4" customHeight="1">
      <c r="A11" s="469" t="s">
        <v>209</v>
      </c>
      <c r="B11" s="470" t="s">
        <v>279</v>
      </c>
      <c r="C11" s="471" t="s">
        <v>289</v>
      </c>
      <c r="D11" s="472">
        <v>45476</v>
      </c>
      <c r="E11" s="473">
        <v>45477</v>
      </c>
    </row>
    <row r="12" spans="1:7" ht="23.4" customHeight="1">
      <c r="A12" s="540" t="s">
        <v>207</v>
      </c>
      <c r="B12" s="541" t="s">
        <v>262</v>
      </c>
      <c r="C12" s="542" t="s">
        <v>298</v>
      </c>
      <c r="D12" s="543">
        <v>45476</v>
      </c>
      <c r="E12" s="544">
        <v>45477</v>
      </c>
    </row>
    <row r="13" spans="1:7" ht="23.4" customHeight="1">
      <c r="A13" s="535" t="s">
        <v>209</v>
      </c>
      <c r="B13" s="536" t="s">
        <v>263</v>
      </c>
      <c r="C13" s="537" t="s">
        <v>290</v>
      </c>
      <c r="D13" s="538">
        <v>45475</v>
      </c>
      <c r="E13" s="539">
        <v>45476</v>
      </c>
    </row>
    <row r="14" spans="1:7" ht="23.4" customHeight="1">
      <c r="A14" s="469" t="s">
        <v>207</v>
      </c>
      <c r="B14" s="470" t="s">
        <v>264</v>
      </c>
      <c r="C14" s="471" t="s">
        <v>291</v>
      </c>
      <c r="D14" s="472">
        <v>45475</v>
      </c>
      <c r="E14" s="473">
        <v>45476</v>
      </c>
      <c r="G14" s="1" t="s">
        <v>213</v>
      </c>
    </row>
    <row r="15" spans="1:7" ht="23.4" customHeight="1">
      <c r="A15" s="478" t="s">
        <v>207</v>
      </c>
      <c r="B15" s="479" t="s">
        <v>265</v>
      </c>
      <c r="C15" s="480" t="s">
        <v>292</v>
      </c>
      <c r="D15" s="481">
        <v>45475</v>
      </c>
      <c r="E15" s="482">
        <v>45476</v>
      </c>
    </row>
    <row r="16" spans="1:7" ht="23.4" customHeight="1">
      <c r="A16" s="478" t="s">
        <v>207</v>
      </c>
      <c r="B16" s="479" t="s">
        <v>266</v>
      </c>
      <c r="C16" s="480" t="s">
        <v>293</v>
      </c>
      <c r="D16" s="481">
        <v>45475</v>
      </c>
      <c r="E16" s="482">
        <v>45476</v>
      </c>
    </row>
    <row r="17" spans="1:5" ht="23.4" customHeight="1">
      <c r="A17" s="469" t="s">
        <v>207</v>
      </c>
      <c r="B17" s="470" t="s">
        <v>267</v>
      </c>
      <c r="C17" s="471" t="s">
        <v>294</v>
      </c>
      <c r="D17" s="472">
        <v>45475</v>
      </c>
      <c r="E17" s="473">
        <v>45476</v>
      </c>
    </row>
    <row r="18" spans="1:5" ht="23.4" customHeight="1">
      <c r="A18" s="478" t="s">
        <v>207</v>
      </c>
      <c r="B18" s="479" t="s">
        <v>268</v>
      </c>
      <c r="C18" s="480" t="s">
        <v>295</v>
      </c>
      <c r="D18" s="481">
        <v>45475</v>
      </c>
      <c r="E18" s="482">
        <v>45476</v>
      </c>
    </row>
    <row r="19" spans="1:5" ht="23.4" customHeight="1">
      <c r="A19" s="478" t="s">
        <v>207</v>
      </c>
      <c r="B19" s="479" t="s">
        <v>265</v>
      </c>
      <c r="C19" s="480" t="s">
        <v>296</v>
      </c>
      <c r="D19" s="481">
        <v>45475</v>
      </c>
      <c r="E19" s="482">
        <v>45476</v>
      </c>
    </row>
    <row r="20" spans="1:5" ht="23.4" customHeight="1">
      <c r="A20" s="478" t="s">
        <v>207</v>
      </c>
      <c r="B20" s="479" t="s">
        <v>220</v>
      </c>
      <c r="C20" s="480" t="s">
        <v>297</v>
      </c>
      <c r="D20" s="481">
        <v>45475</v>
      </c>
      <c r="E20" s="482">
        <v>45476</v>
      </c>
    </row>
    <row r="21" spans="1:5" ht="23.4" customHeight="1">
      <c r="A21" s="511" t="s">
        <v>207</v>
      </c>
      <c r="B21" s="512" t="s">
        <v>269</v>
      </c>
      <c r="C21" s="513" t="s">
        <v>270</v>
      </c>
      <c r="D21" s="514">
        <v>45475</v>
      </c>
      <c r="E21" s="515">
        <v>45475</v>
      </c>
    </row>
    <row r="22" spans="1:5" ht="23.4" customHeight="1">
      <c r="A22" s="469" t="s">
        <v>207</v>
      </c>
      <c r="B22" s="470" t="s">
        <v>246</v>
      </c>
      <c r="C22" s="471" t="s">
        <v>247</v>
      </c>
      <c r="D22" s="472">
        <v>45475</v>
      </c>
      <c r="E22" s="473">
        <v>45475</v>
      </c>
    </row>
    <row r="23" spans="1:5" s="103" customFormat="1" ht="24" customHeight="1">
      <c r="A23" s="474" t="s">
        <v>207</v>
      </c>
      <c r="B23" s="534" t="s">
        <v>248</v>
      </c>
      <c r="C23" s="475" t="s">
        <v>249</v>
      </c>
      <c r="D23" s="476">
        <v>45474</v>
      </c>
      <c r="E23" s="477">
        <v>45475</v>
      </c>
    </row>
    <row r="24" spans="1:5" s="103" customFormat="1" ht="24" customHeight="1">
      <c r="A24" s="474" t="s">
        <v>207</v>
      </c>
      <c r="B24" s="534" t="s">
        <v>248</v>
      </c>
      <c r="C24" s="475" t="s">
        <v>250</v>
      </c>
      <c r="D24" s="476">
        <v>45474</v>
      </c>
      <c r="E24" s="477">
        <v>45475</v>
      </c>
    </row>
    <row r="25" spans="1:5" s="103" customFormat="1" ht="24" customHeight="1">
      <c r="A25" s="517" t="s">
        <v>207</v>
      </c>
      <c r="B25" s="532" t="s">
        <v>251</v>
      </c>
      <c r="C25" s="518" t="s">
        <v>252</v>
      </c>
      <c r="D25" s="519">
        <v>45474</v>
      </c>
      <c r="E25" s="520">
        <v>45475</v>
      </c>
    </row>
    <row r="26" spans="1:5" s="103" customFormat="1" ht="24" customHeight="1">
      <c r="A26" s="474" t="s">
        <v>207</v>
      </c>
      <c r="B26" s="534" t="s">
        <v>253</v>
      </c>
      <c r="C26" s="475" t="s">
        <v>254</v>
      </c>
      <c r="D26" s="476">
        <v>45474</v>
      </c>
      <c r="E26" s="477">
        <v>45475</v>
      </c>
    </row>
    <row r="27" spans="1:5" s="103" customFormat="1" ht="24" customHeight="1">
      <c r="A27" s="517" t="s">
        <v>207</v>
      </c>
      <c r="B27" s="532" t="s">
        <v>255</v>
      </c>
      <c r="C27" s="518" t="s">
        <v>256</v>
      </c>
      <c r="D27" s="519">
        <v>45474</v>
      </c>
      <c r="E27" s="520">
        <v>45475</v>
      </c>
    </row>
    <row r="28" spans="1:5" s="103" customFormat="1" ht="24" customHeight="1">
      <c r="A28" s="474" t="s">
        <v>207</v>
      </c>
      <c r="B28" s="534" t="s">
        <v>212</v>
      </c>
      <c r="C28" s="475" t="s">
        <v>257</v>
      </c>
      <c r="D28" s="476">
        <v>45474</v>
      </c>
      <c r="E28" s="477">
        <v>45475</v>
      </c>
    </row>
    <row r="29" spans="1:5" s="103" customFormat="1" ht="24" customHeight="1">
      <c r="A29" s="474" t="s">
        <v>207</v>
      </c>
      <c r="B29" s="534" t="s">
        <v>212</v>
      </c>
      <c r="C29" s="475" t="s">
        <v>258</v>
      </c>
      <c r="D29" s="476">
        <v>45474</v>
      </c>
      <c r="E29" s="477">
        <v>45475</v>
      </c>
    </row>
    <row r="30" spans="1:5" s="103" customFormat="1" ht="24" customHeight="1">
      <c r="A30" s="517" t="s">
        <v>208</v>
      </c>
      <c r="B30" s="532" t="s">
        <v>210</v>
      </c>
      <c r="C30" s="518" t="s">
        <v>259</v>
      </c>
      <c r="D30" s="519">
        <v>45474</v>
      </c>
      <c r="E30" s="520">
        <v>45475</v>
      </c>
    </row>
    <row r="31" spans="1:5" s="103" customFormat="1" ht="24" customHeight="1">
      <c r="A31" s="516" t="s">
        <v>211</v>
      </c>
      <c r="B31" s="531" t="s">
        <v>260</v>
      </c>
      <c r="C31" s="393" t="s">
        <v>261</v>
      </c>
      <c r="D31" s="394">
        <v>45474</v>
      </c>
      <c r="E31" s="395">
        <v>45475</v>
      </c>
    </row>
    <row r="32" spans="1:5" s="103" customFormat="1" ht="24" customHeight="1">
      <c r="A32" s="555" t="s">
        <v>207</v>
      </c>
      <c r="B32" s="555" t="s">
        <v>305</v>
      </c>
      <c r="C32" s="556" t="s">
        <v>306</v>
      </c>
      <c r="D32" s="557">
        <v>45471</v>
      </c>
      <c r="E32" s="557">
        <v>45474</v>
      </c>
    </row>
    <row r="33" spans="1:11" s="103" customFormat="1" ht="24" customHeight="1">
      <c r="A33" s="551" t="s">
        <v>207</v>
      </c>
      <c r="B33" s="551" t="s">
        <v>307</v>
      </c>
      <c r="C33" s="554" t="s">
        <v>308</v>
      </c>
      <c r="D33" s="553">
        <v>45471</v>
      </c>
      <c r="E33" s="553">
        <v>45474</v>
      </c>
    </row>
    <row r="34" spans="1:11" s="103" customFormat="1" ht="24" customHeight="1">
      <c r="A34" s="558" t="s">
        <v>208</v>
      </c>
      <c r="B34" s="558" t="s">
        <v>309</v>
      </c>
      <c r="C34" s="559" t="s">
        <v>310</v>
      </c>
      <c r="D34" s="553">
        <v>45471</v>
      </c>
      <c r="E34" s="553">
        <v>45474</v>
      </c>
    </row>
    <row r="35" spans="1:11" s="103" customFormat="1" ht="24" customHeight="1">
      <c r="A35" s="551" t="s">
        <v>209</v>
      </c>
      <c r="B35" s="551" t="s">
        <v>311</v>
      </c>
      <c r="C35" s="552" t="s">
        <v>312</v>
      </c>
      <c r="D35" s="553">
        <v>45471</v>
      </c>
      <c r="E35" s="553">
        <v>45474</v>
      </c>
    </row>
    <row r="36" spans="1:11" s="103" customFormat="1" ht="24" customHeight="1">
      <c r="A36" s="558" t="s">
        <v>207</v>
      </c>
      <c r="B36" s="558" t="s">
        <v>313</v>
      </c>
      <c r="C36" s="559" t="s">
        <v>314</v>
      </c>
      <c r="D36" s="560">
        <v>45471</v>
      </c>
      <c r="E36" s="560">
        <v>45474</v>
      </c>
    </row>
    <row r="37" spans="1:11" s="103" customFormat="1" ht="24" customHeight="1">
      <c r="A37" s="555" t="s">
        <v>207</v>
      </c>
      <c r="B37" s="555" t="s">
        <v>315</v>
      </c>
      <c r="C37" s="556" t="s">
        <v>316</v>
      </c>
      <c r="D37" s="557">
        <v>45471</v>
      </c>
      <c r="E37" s="557">
        <v>45474</v>
      </c>
    </row>
    <row r="38" spans="1:11" s="103" customFormat="1" ht="24" customHeight="1">
      <c r="A38" s="555" t="s">
        <v>207</v>
      </c>
      <c r="B38" s="555" t="s">
        <v>317</v>
      </c>
      <c r="C38" s="556" t="s">
        <v>318</v>
      </c>
      <c r="D38" s="557">
        <v>45471</v>
      </c>
      <c r="E38" s="557">
        <v>45474</v>
      </c>
    </row>
    <row r="39" spans="1:11" s="103" customFormat="1" ht="24" customHeight="1">
      <c r="A39" s="547"/>
      <c r="B39" s="548"/>
      <c r="C39" s="432" t="s">
        <v>202</v>
      </c>
      <c r="D39" s="549"/>
      <c r="E39" s="550"/>
    </row>
    <row r="40" spans="1:11" ht="20.25" customHeight="1">
      <c r="A40" s="37"/>
      <c r="B40" s="38"/>
      <c r="C40" s="438" t="s">
        <v>195</v>
      </c>
      <c r="D40" s="39"/>
      <c r="E40" s="39"/>
      <c r="J40" s="120"/>
      <c r="K40" s="120"/>
    </row>
    <row r="41" spans="1:11" ht="20.25" customHeight="1">
      <c r="A41" s="465" t="s">
        <v>187</v>
      </c>
      <c r="B41" s="466">
        <v>38</v>
      </c>
      <c r="C41" s="241"/>
      <c r="D41" s="39"/>
      <c r="E41" s="39"/>
      <c r="J41" s="120"/>
      <c r="K41" s="120"/>
    </row>
    <row r="42" spans="1:11" ht="20.25" customHeight="1">
      <c r="A42" s="280"/>
      <c r="B42" s="430"/>
      <c r="C42" s="241"/>
      <c r="D42" s="39"/>
      <c r="E42" s="39"/>
      <c r="J42" s="120"/>
      <c r="K42" s="120"/>
    </row>
    <row r="43" spans="1:11" ht="20.25" customHeight="1">
      <c r="A43" s="1"/>
      <c r="B43" s="1"/>
      <c r="C43" s="431"/>
      <c r="D43" s="281"/>
      <c r="E43" s="281"/>
      <c r="J43" s="120"/>
      <c r="K43" s="120"/>
    </row>
    <row r="44" spans="1:11">
      <c r="A44" s="242" t="s">
        <v>141</v>
      </c>
      <c r="B44" s="242"/>
      <c r="C44" s="533"/>
      <c r="D44" s="282"/>
      <c r="E44" s="282"/>
    </row>
    <row r="45" spans="1:11">
      <c r="A45" s="723" t="s">
        <v>25</v>
      </c>
      <c r="B45" s="723"/>
      <c r="C45" s="724"/>
      <c r="D45" s="283"/>
      <c r="E45" s="283"/>
    </row>
    <row r="50" s="1" customFormat="1"/>
    <row r="51" s="1" customFormat="1"/>
    <row r="52" s="1" customFormat="1"/>
    <row r="53" s="1" customFormat="1"/>
    <row r="54" s="1" customFormat="1"/>
    <row r="55" s="1" customFormat="1"/>
    <row r="56" s="1" customFormat="1"/>
  </sheetData>
  <autoFilter ref="A1:E31" xr:uid="{00000000-0001-0000-0800-000000000000}"/>
  <mergeCells count="1">
    <mergeCell ref="A45:C45"/>
  </mergeCells>
  <phoneticPr fontId="29"/>
  <printOptions horizontalCentered="1" verticalCentered="1"/>
  <pageMargins left="0.64" right="0.39" top="0.98425196850393704" bottom="0.7" header="0.51181102362204722" footer="0.51181102362204722"/>
  <pageSetup paperSize="9" scale="32" orientation="landscape" horizontalDpi="300" verticalDpi="300" r:id="rId1"/>
  <headerFooter alignWithMargins="0"/>
  <colBreaks count="1" manualBreakCount="1">
    <brk id="5" max="29"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ヘッドライン</vt:lpstr>
      <vt:lpstr>スポンサー公告</vt:lpstr>
      <vt:lpstr>26　ノロウイルス関連情報 </vt:lpstr>
      <vt:lpstr>26  衛生訓話</vt:lpstr>
      <vt:lpstr>26　食中毒記事等 </vt:lpstr>
      <vt:lpstr>26 海外情報</vt:lpstr>
      <vt:lpstr>25　感染症情報</vt:lpstr>
      <vt:lpstr>26　感染症統計</vt:lpstr>
      <vt:lpstr>26　食品回収</vt:lpstr>
      <vt:lpstr>Sheet1</vt:lpstr>
      <vt:lpstr>26　食品表示</vt:lpstr>
      <vt:lpstr>26　残留農薬　等 </vt:lpstr>
      <vt:lpstr>'25　感染症情報'!Print_Area</vt:lpstr>
      <vt:lpstr>'26  衛生訓話'!Print_Area</vt:lpstr>
      <vt:lpstr>'26　ノロウイルス関連情報 '!Print_Area</vt:lpstr>
      <vt:lpstr>'26　感染症統計'!Print_Area</vt:lpstr>
      <vt:lpstr>'26　残留農薬　等 '!Print_Area</vt:lpstr>
      <vt:lpstr>'26　食中毒記事等 '!Print_Area</vt:lpstr>
      <vt:lpstr>'26　食品回収'!Print_Area</vt:lpstr>
      <vt:lpstr>'26　食品表示'!Print_Area</vt:lpstr>
      <vt:lpstr>スポンサー公告!Print_Area</vt:lpstr>
      <vt:lpstr>'26　残留農薬　等 '!Print_Titles</vt:lpstr>
      <vt:lpstr>'26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2024-07-07T02:44:10Z</dcterms:modified>
</cp:coreProperties>
</file>