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xr:revisionPtr revIDLastSave="0" documentId="13_ncr:1_{0D7E8012-A74B-47DD-94E9-FC621F1F68D7}" xr6:coauthVersionLast="47" xr6:coauthVersionMax="47" xr10:uidLastSave="{00000000-0000-0000-0000-000000000000}"/>
  <bookViews>
    <workbookView xWindow="-108" yWindow="-108" windowWidth="23256" windowHeight="12456" firstSheet="1" activeTab="2" xr2:uid="{00000000-000D-0000-FFFF-FFFF00000000}"/>
  </bookViews>
  <sheets>
    <sheet name="ヘッドライン" sheetId="78" state="hidden" r:id="rId1"/>
    <sheet name="スポンサー公告" sheetId="127" r:id="rId2"/>
    <sheet name="28　ノロウイルス関連情報 " sheetId="101" r:id="rId3"/>
    <sheet name="28  衛生訓話" sheetId="180" r:id="rId4"/>
    <sheet name="28　食中毒記事等 " sheetId="29" r:id="rId5"/>
    <sheet name="28 海外情報" sheetId="123" r:id="rId6"/>
    <sheet name="26　感染症情報" sheetId="124" r:id="rId7"/>
    <sheet name="28　感染症統計" sheetId="125" r:id="rId8"/>
    <sheet name="28　食品回収" sheetId="60" r:id="rId9"/>
    <sheet name="Sheet1" sheetId="170" state="hidden" r:id="rId10"/>
    <sheet name="28　食品表示" sheetId="34" r:id="rId11"/>
    <sheet name="28　残留農薬　等 " sheetId="156" r:id="rId12"/>
  </sheets>
  <definedNames>
    <definedName name="_xlnm._FilterDatabase" localSheetId="2" hidden="1">'28　ノロウイルス関連情報 '!$A$22:$G$75</definedName>
    <definedName name="_xlnm._FilterDatabase" localSheetId="11" hidden="1">'28　残留農薬　等 '!$A$1:$C$1</definedName>
    <definedName name="_xlnm._FilterDatabase" localSheetId="4" hidden="1">'28　食中毒記事等 '!$A$1:$D$1</definedName>
    <definedName name="_xlnm._FilterDatabase" localSheetId="8" hidden="1">'28　食品回収'!$A$1:$E$27</definedName>
    <definedName name="_xlnm.Print_Area" localSheetId="6">'26　感染症情報'!$A$1:$D$33</definedName>
    <definedName name="_xlnm.Print_Area" localSheetId="3">'28  衛生訓話'!$A$1:$M$29</definedName>
    <definedName name="_xlnm.Print_Area" localSheetId="2">'28　ノロウイルス関連情報 '!$A$1:$N$84</definedName>
    <definedName name="_xlnm.Print_Area" localSheetId="7">'28　感染症統計'!$A$1:$AC$38</definedName>
    <definedName name="_xlnm.Print_Area" localSheetId="11">'28　残留農薬　等 '!$A$1:$C$29</definedName>
    <definedName name="_xlnm.Print_Area" localSheetId="4">'28　食中毒記事等 '!$A$1:$D$19</definedName>
    <definedName name="_xlnm.Print_Area" localSheetId="8">'28　食品回収'!$A$1:$E$34</definedName>
    <definedName name="_xlnm.Print_Area" localSheetId="10">'28　食品表示'!$A$1:$N$15</definedName>
    <definedName name="_xlnm.Print_Area" localSheetId="1">スポンサー公告!$A$1:$R$22</definedName>
    <definedName name="_xlnm.Print_Titles" localSheetId="11">'28　残留農薬　等 '!$1:$1</definedName>
    <definedName name="_xlnm.Print_Titles" localSheetId="4">'28　食中毒記事等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78" l="1"/>
  <c r="B18" i="78"/>
  <c r="B16" i="78" l="1"/>
  <c r="B15" i="78"/>
  <c r="D1" i="124" l="1"/>
  <c r="H4" i="125"/>
  <c r="M3" i="170" l="1"/>
  <c r="U4" i="125" l="1"/>
  <c r="V4" i="125"/>
  <c r="O19" i="170" l="1"/>
  <c r="P19" i="170"/>
  <c r="Q19" i="170"/>
  <c r="R19" i="170"/>
  <c r="S19" i="170"/>
  <c r="N19" i="170"/>
  <c r="O12" i="170"/>
  <c r="P12" i="170"/>
  <c r="Q12" i="170"/>
  <c r="R12" i="170"/>
  <c r="S12" i="170"/>
  <c r="R24" i="170" l="1"/>
  <c r="P24" i="170"/>
  <c r="O24" i="170"/>
  <c r="S24" i="170"/>
  <c r="Q24" i="170"/>
  <c r="N24" i="170"/>
  <c r="B14" i="78"/>
  <c r="B12" i="78"/>
  <c r="G4" i="170" l="1"/>
  <c r="E4" i="170"/>
  <c r="J4" i="170"/>
  <c r="F4" i="170"/>
  <c r="D4" i="170"/>
  <c r="I4" i="170"/>
  <c r="H4" i="170"/>
  <c r="T4" i="125"/>
  <c r="B10" i="78" l="1"/>
  <c r="D4" i="125" l="1"/>
  <c r="G44" i="101" l="1"/>
  <c r="B44" i="101" s="1"/>
  <c r="G73" i="101"/>
  <c r="G25" i="101"/>
  <c r="B25" i="101" s="1"/>
  <c r="G26" i="101"/>
  <c r="B26" i="101" s="1"/>
  <c r="G27" i="101"/>
  <c r="B27" i="101" s="1"/>
  <c r="G28" i="101"/>
  <c r="B28" i="101" s="1"/>
  <c r="G29" i="101"/>
  <c r="B29" i="101" s="1"/>
  <c r="G30" i="101"/>
  <c r="B30" i="101" s="1"/>
  <c r="G31" i="101"/>
  <c r="B31" i="101" s="1"/>
  <c r="G32" i="101"/>
  <c r="B32" i="101" s="1"/>
  <c r="G33" i="101"/>
  <c r="B33" i="101" s="1"/>
  <c r="G34" i="101"/>
  <c r="B34" i="101" s="1"/>
  <c r="G35" i="101"/>
  <c r="B35" i="101" s="1"/>
  <c r="G36" i="101"/>
  <c r="B36" i="101" s="1"/>
  <c r="G37" i="101"/>
  <c r="B37" i="101" s="1"/>
  <c r="G38" i="101"/>
  <c r="B38" i="101" s="1"/>
  <c r="G39" i="101"/>
  <c r="B39" i="101" s="1"/>
  <c r="G40" i="101"/>
  <c r="B40" i="101" s="1"/>
  <c r="G41" i="101"/>
  <c r="B41" i="101" s="1"/>
  <c r="G42" i="101"/>
  <c r="B42" i="101" s="1"/>
  <c r="G43" i="101"/>
  <c r="B43"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B59" i="101" s="1"/>
  <c r="G60" i="101"/>
  <c r="B60" i="101" s="1"/>
  <c r="G61" i="101"/>
  <c r="B61" i="101" s="1"/>
  <c r="G62" i="101"/>
  <c r="B62" i="101" s="1"/>
  <c r="G63" i="101"/>
  <c r="B63" i="101" s="1"/>
  <c r="G64" i="101"/>
  <c r="B64" i="101" s="1"/>
  <c r="G65" i="101"/>
  <c r="B65" i="101" s="1"/>
  <c r="G66" i="101"/>
  <c r="B66" i="101" s="1"/>
  <c r="G67" i="101"/>
  <c r="B67" i="101" s="1"/>
  <c r="G68" i="101"/>
  <c r="B68" i="101" s="1"/>
  <c r="G69" i="101"/>
  <c r="B69" i="101" s="1"/>
  <c r="G70" i="101"/>
  <c r="B70" i="101" s="1"/>
  <c r="Q4" i="125" l="1"/>
  <c r="B4" i="125"/>
  <c r="N8" i="125" l="1"/>
  <c r="AC8" i="125"/>
  <c r="B11" i="78" l="1"/>
  <c r="G23" i="101" l="1"/>
  <c r="G24" i="101"/>
  <c r="N9" i="125" l="1"/>
  <c r="N10" i="125"/>
  <c r="Y4" i="125" l="1"/>
  <c r="Z4" i="125"/>
  <c r="K4" i="125"/>
  <c r="B13" i="78" l="1"/>
  <c r="G11" i="78" l="1"/>
  <c r="F4" i="125" l="1"/>
  <c r="E4" i="125"/>
  <c r="N71" i="101" l="1"/>
  <c r="M71" i="101"/>
  <c r="G74" i="101" l="1"/>
  <c r="B24" i="101" l="1"/>
  <c r="R4" i="125" l="1"/>
  <c r="S4" i="125"/>
  <c r="W4" i="125"/>
  <c r="X4" i="125"/>
  <c r="AA4" i="125"/>
  <c r="AB4" i="125"/>
  <c r="C4" i="125"/>
  <c r="G4" i="125"/>
  <c r="I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G75" i="101" l="1"/>
  <c r="F75" i="101" s="1"/>
  <c r="F11" i="78"/>
  <c r="I74" i="101" l="1"/>
  <c r="I73" i="101"/>
  <c r="H11" i="78" s="1"/>
  <c r="M75" i="101"/>
  <c r="K75" i="101"/>
  <c r="J4"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<sst xmlns="http://schemas.openxmlformats.org/spreadsheetml/2006/main" count="588" uniqueCount="397">
  <si>
    <t>発生</t>
    <rPh sb="0" eb="2">
      <t>ハッセイ</t>
    </rPh>
    <phoneticPr fontId="5"/>
  </si>
  <si>
    <t>ソース</t>
    <phoneticPr fontId="5"/>
  </si>
  <si>
    <t>日付</t>
    <rPh sb="0" eb="2">
      <t>ヒヅケ</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</si>
  <si>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</si>
  <si>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</si>
  <si>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</si>
  <si>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</si>
  <si>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</si>
  <si>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</si>
  <si>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</si>
  <si>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</si>
  <si>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</si>
  <si>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</si>
  <si>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</si>
  <si>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</si>
  <si>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</si>
  <si>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</si>
  <si>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</si>
  <si>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</si>
  <si>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</si>
  <si>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</si>
  <si>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</si>
  <si>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</si>
  <si>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</si>
  <si>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</si>
  <si>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</si>
  <si>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</si>
  <si>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</si>
  <si>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</si>
  <si>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</si>
  <si>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</si>
  <si>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</si>
  <si>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</si>
  <si>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</si>
  <si>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</si>
  <si>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</si>
  <si>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</si>
  <si>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</si>
  <si>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</si>
  <si>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</si>
  <si>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</si>
  <si>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</si>
  <si>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</si>
  <si>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</si>
  <si>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</si>
  <si>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</si>
  <si>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</si>
  <si>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</si>
  <si>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</si>
  <si>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</si>
  <si>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</si>
  <si>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</si>
  <si>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</si>
  <si>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</si>
  <si>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</si>
  <si>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</si>
  <si>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</si>
  <si>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</si>
  <si>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</si>
  <si>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</si>
  <si>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</si>
  <si>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</si>
  <si>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</si>
  <si>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</si>
  <si>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</si>
  <si>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</si>
  <si>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</si>
  <si>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</si>
  <si>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</si>
  <si>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</si>
  <si>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</si>
  <si>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</si>
  <si>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</si>
  <si>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</si>
  <si>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</si>
  <si>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</si>
  <si>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</si>
  <si>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</si>
  <si>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</si>
  <si>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</si>
  <si>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</si>
  <si>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</si>
  <si>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</si>
  <si>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</si>
  <si>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</si>
  <si>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</si>
  <si>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</si>
  <si>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</si>
  <si>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</si>
  <si>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</si>
  <si>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</si>
  <si>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</si>
  <si>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</si>
  <si>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</si>
  <si>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</si>
  <si>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</si>
  <si>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</si>
  <si>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</si>
  <si>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</si>
  <si>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</si>
  <si>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</si>
  <si>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</si>
  <si>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</si>
  <si>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</si>
  <si>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</si>
  <si>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</si>
  <si>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</si>
  <si>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</si>
  <si>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</si>
  <si>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</si>
  <si>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</si>
  <si>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</si>
  <si>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</si>
  <si>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</si>
  <si>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</si>
  <si>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</si>
  <si>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</si>
  <si>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</si>
  <si>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</si>
  <si>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</si>
  <si>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</si>
  <si>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</si>
  <si>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</si>
  <si>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</si>
  <si>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</si>
  <si>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</si>
  <si>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</si>
  <si>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</si>
  <si>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</si>
  <si>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</si>
  <si>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</si>
  <si>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</si>
  <si>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</si>
  <si>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</si>
  <si>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</si>
  <si>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</si>
  <si>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2"/>
  </si>
  <si>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2"/>
  </si>
  <si>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2"/>
  </si>
  <si>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2"/>
  </si>
  <si>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2"/>
  </si>
  <si>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</si>
  <si>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</si>
  <si>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2021年</t>
  </si>
  <si>
    <t xml:space="preserve"> </t>
    <phoneticPr fontId="84"/>
  </si>
  <si>
    <t>厚生労働省：国内の発生状況など
https://www.mhlw.go.jp/stf/covid-19/kokunainohasseijoukyou.html#h2_1
厚生労働省：データからわかる－新型コロナウイルス感染症情報－
https：//covid19.mhlw.go.jp/</t>
    <phoneticPr fontId="84"/>
  </si>
  <si>
    <t>https://www.mhlw.go.jp/stf/covid-19/kokunainohasseijoukyou.html#h2_1</t>
    <phoneticPr fontId="84"/>
  </si>
  <si>
    <t>厚生労働省：データからわかる－新型コロナウイルス感染症情報－</t>
    <phoneticPr fontId="84"/>
  </si>
  <si>
    <t xml:space="preserve">
</t>
    <phoneticPr fontId="84"/>
  </si>
  <si>
    <t>https：//covid19.mhlw.go.jp/</t>
    <phoneticPr fontId="84"/>
  </si>
  <si>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</si>
  <si>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</si>
  <si>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</si>
  <si>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</si>
  <si>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</si>
  <si>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4"/>
  </si>
  <si>
    <t>8．衛生訓話</t>
    <rPh sb="2" eb="4">
      <t>エイセイ</t>
    </rPh>
    <rPh sb="4" eb="6">
      <t>クンワ</t>
    </rPh>
    <phoneticPr fontId="5"/>
  </si>
  <si>
    <t>2022年</t>
    <phoneticPr fontId="5"/>
  </si>
  <si>
    <t>l</t>
    <phoneticPr fontId="32"/>
  </si>
  <si>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</si>
  <si>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</si>
  <si>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</si>
  <si>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t>　</t>
  </si>
  <si>
    <t>先週に比べて全国平均は</t>
    <phoneticPr fontId="5"/>
  </si>
  <si>
    <t xml:space="preserve"> </t>
    <phoneticPr fontId="32"/>
  </si>
  <si>
    <t>※2023年 第11週（3/13～3/19）  現在</t>
    <phoneticPr fontId="84"/>
  </si>
  <si>
    <t>1.　食中毒</t>
    <rPh sb="3" eb="6">
      <t>ショクチュウドク</t>
    </rPh>
    <phoneticPr fontId="32"/>
  </si>
  <si>
    <t>2.　ノロウイルス</t>
    <phoneticPr fontId="32"/>
  </si>
  <si>
    <t xml:space="preserve"> 全国指数</t>
    <phoneticPr fontId="5"/>
  </si>
  <si>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</si>
  <si>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</si>
  <si>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　</t>
    <phoneticPr fontId="32"/>
  </si>
  <si>
    <t>インフルエンザ
と
新型コロナ</t>
    <rPh sb="10" eb="12">
      <t>シンガタ</t>
    </rPh>
    <phoneticPr fontId="84"/>
  </si>
  <si>
    <t>9．スポンサー広告</t>
    <rPh sb="7" eb="9">
      <t>コウコク</t>
    </rPh>
    <phoneticPr fontId="5"/>
  </si>
  <si>
    <t>注意</t>
    <rPh sb="0" eb="2">
      <t>チュウイ</t>
    </rPh>
    <phoneticPr fontId="84"/>
  </si>
  <si>
    <t>　　　　フード・セーフティー　http://www7b.biglobe.ne.jp/~food-safty/　　更新2023/12/10</t>
    <phoneticPr fontId="5"/>
  </si>
  <si>
    <t xml:space="preserve"> </t>
    <phoneticPr fontId="15"/>
  </si>
  <si>
    <t>注意　食品に関わる記事の一部をご紹介します。詳しくはリンク先のページよりご確認ください。</t>
    <phoneticPr fontId="5"/>
  </si>
  <si>
    <t>なお、情報提供ページは提供者側により短期間で削除される場合もあります。予めご了解ください。</t>
    <phoneticPr fontId="5"/>
  </si>
  <si>
    <t>2024年</t>
    <rPh sb="4" eb="5">
      <t>ネン</t>
    </rPh>
    <phoneticPr fontId="84"/>
  </si>
  <si>
    <t>今週</t>
    <rPh sb="0" eb="2">
      <t>コンシュウ</t>
    </rPh>
    <phoneticPr fontId="84"/>
  </si>
  <si>
    <t>★数年間で1番目に高い比率でノロウイルス継続</t>
    <rPh sb="1" eb="4">
      <t>スウネンカン</t>
    </rPh>
    <rPh sb="6" eb="8">
      <t>バンメ</t>
    </rPh>
    <rPh sb="9" eb="10">
      <t>タカ</t>
    </rPh>
    <rPh sb="11" eb="13">
      <t>ヒリツ</t>
    </rPh>
    <rPh sb="20" eb="22">
      <t>ケイゾク</t>
    </rPh>
    <phoneticPr fontId="5"/>
  </si>
  <si>
    <t>4類感染症</t>
    <phoneticPr fontId="84"/>
  </si>
  <si>
    <t xml:space="preserve">台湾カゴメが米から輸入のピザソース、水際検査で不合格 残留農薬の規定違反で - エキサイト </t>
    <phoneticPr fontId="84"/>
  </si>
  <si>
    <t>1月</t>
    <rPh sb="1" eb="2">
      <t>ガツ</t>
    </rPh>
    <phoneticPr fontId="84"/>
  </si>
  <si>
    <t>皆様  週刊情報2024-10(9)を配信いたします</t>
    <phoneticPr fontId="5"/>
  </si>
  <si>
    <t>毎週　　ひとつ　　覚えていきましょう</t>
    <phoneticPr fontId="5"/>
  </si>
  <si>
    <t>計</t>
    <rPh sb="0" eb="1">
      <t>ケイ</t>
    </rPh>
    <phoneticPr fontId="29"/>
  </si>
  <si>
    <t>異物</t>
    <rPh sb="0" eb="2">
      <t>イブツ</t>
    </rPh>
    <phoneticPr fontId="84"/>
  </si>
  <si>
    <t>表示</t>
    <rPh sb="0" eb="2">
      <t>ヒョウジ</t>
    </rPh>
    <phoneticPr fontId="84"/>
  </si>
  <si>
    <t>賞味</t>
    <rPh sb="0" eb="2">
      <t>ショウミ</t>
    </rPh>
    <phoneticPr fontId="84"/>
  </si>
  <si>
    <t>アレルゲン</t>
    <phoneticPr fontId="84"/>
  </si>
  <si>
    <t>残留</t>
    <rPh sb="0" eb="2">
      <t>ザンリュウ</t>
    </rPh>
    <phoneticPr fontId="84"/>
  </si>
  <si>
    <t>細菌</t>
    <rPh sb="0" eb="2">
      <t>サイキン</t>
    </rPh>
    <phoneticPr fontId="84"/>
  </si>
  <si>
    <t>その他</t>
    <rPh sb="2" eb="3">
      <t>タ</t>
    </rPh>
    <phoneticPr fontId="84"/>
  </si>
  <si>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8"/>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</si>
  <si>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インフルエンザ新型</t>
    <rPh sb="7" eb="9">
      <t>シンガタ</t>
    </rPh>
    <phoneticPr fontId="84"/>
  </si>
  <si>
    <t>コロナウイルス感染症</t>
    <rPh sb="7" eb="10">
      <t>カンセンショウ</t>
    </rPh>
    <phoneticPr fontId="84"/>
  </si>
  <si>
    <t>報告数</t>
    <rPh sb="0" eb="3">
      <t>ホウコクスウ</t>
    </rPh>
    <phoneticPr fontId="84"/>
  </si>
  <si>
    <t>総数</t>
    <rPh sb="0" eb="2">
      <t>ソウスウ</t>
    </rPh>
    <phoneticPr fontId="84"/>
  </si>
  <si>
    <t>男性</t>
    <rPh sb="0" eb="2">
      <t>ダンセイ</t>
    </rPh>
    <phoneticPr fontId="84"/>
  </si>
  <si>
    <t>女性</t>
    <rPh sb="0" eb="2">
      <t>ジョセイ</t>
    </rPh>
    <phoneticPr fontId="84"/>
  </si>
  <si>
    <t>　</t>
    <phoneticPr fontId="29"/>
  </si>
  <si>
    <t>3類感染症</t>
    <phoneticPr fontId="5"/>
  </si>
  <si>
    <t xml:space="preserve">腸チフス　
</t>
    <rPh sb="0" eb="1">
      <t>チョウ</t>
    </rPh>
    <phoneticPr fontId="5"/>
  </si>
  <si>
    <t>※2024年 第24週（6/10～6/16） 現在</t>
    <rPh sb="5" eb="6">
      <t>ネン</t>
    </rPh>
    <rPh sb="7" eb="8">
      <t>ダイ</t>
    </rPh>
    <rPh sb="10" eb="11">
      <t>シュウ</t>
    </rPh>
    <rPh sb="23" eb="25">
      <t>ゲンザイ</t>
    </rPh>
    <phoneticPr fontId="5"/>
  </si>
  <si>
    <t>県内で流行・食中毒原因が一件以上報告される
定点観測値が2.00を超える
5.00未満</t>
    <rPh sb="41" eb="43">
      <t>ミマン</t>
    </rPh>
    <phoneticPr fontId="84"/>
  </si>
  <si>
    <t>【情報共有】　週間・情報収集/情報共有は月一回以上
【体調管理】従業員の健康チェックは続ける</t>
    <phoneticPr fontId="84"/>
  </si>
  <si>
    <t>管理レベル「1」　</t>
    <phoneticPr fontId="5"/>
  </si>
  <si>
    <t>2024年第25週</t>
    <rPh sb="4" eb="5">
      <t>ネン</t>
    </rPh>
    <rPh sb="5" eb="6">
      <t>ダイ</t>
    </rPh>
    <rPh sb="8" eb="9">
      <t>シュウ</t>
    </rPh>
    <phoneticPr fontId="84"/>
  </si>
  <si>
    <t>　↓　職場の先輩は以下のことを理解して　わかり易く　指導しましょう　↓</t>
    <phoneticPr fontId="5"/>
  </si>
  <si>
    <t>　</t>
    <phoneticPr fontId="84"/>
  </si>
  <si>
    <t>平年並み</t>
    <rPh sb="0" eb="2">
      <t>ヘイネン</t>
    </rPh>
    <rPh sb="2" eb="3">
      <t>ナ</t>
    </rPh>
    <phoneticPr fontId="5"/>
  </si>
  <si>
    <t>平年並み</t>
    <rPh sb="0" eb="2">
      <t>ヘイネン</t>
    </rPh>
    <rPh sb="2" eb="3">
      <t>ナ</t>
    </rPh>
    <phoneticPr fontId="84"/>
  </si>
  <si>
    <t>2024年第26週（6月24日〜6月30日）</t>
    <phoneticPr fontId="84"/>
  </si>
  <si>
    <t>結核例　263例</t>
    <rPh sb="7" eb="8">
      <t>レイ</t>
    </rPh>
    <phoneticPr fontId="5"/>
  </si>
  <si>
    <t>細菌性赤痢2例 菌種：S. sonnei（D群）2例＿感染地域：岡山県1例、ネパール1例</t>
    <rPh sb="0" eb="3">
      <t>サイキンセイ</t>
    </rPh>
    <rPh sb="3" eb="5">
      <t>セキリ</t>
    </rPh>
    <rPh sb="6" eb="7">
      <t>レイ</t>
    </rPh>
    <rPh sb="8" eb="9">
      <t>キン</t>
    </rPh>
    <rPh sb="9" eb="10">
      <t>タネ</t>
    </rPh>
    <rPh sb="22" eb="23">
      <t>グン</t>
    </rPh>
    <rPh sb="25" eb="26">
      <t>レイ</t>
    </rPh>
    <rPh sb="27" eb="29">
      <t>カンセン</t>
    </rPh>
    <rPh sb="29" eb="31">
      <t>チイキ</t>
    </rPh>
    <rPh sb="32" eb="35">
      <t>オカヤマケン</t>
    </rPh>
    <rPh sb="36" eb="37">
      <t>レイ</t>
    </rPh>
    <rPh sb="43" eb="44">
      <t>レイ</t>
    </rPh>
    <phoneticPr fontId="84"/>
  </si>
  <si>
    <t>腸チフス1例 感染地域：インド</t>
    <phoneticPr fontId="84"/>
  </si>
  <si>
    <t xml:space="preserve">腸管出血性大腸菌感染症89例（有症者55例、うちHUS 5例）
感染地域：国内72例、韓国1例、国内・国外不明16例国内の感染地域：‌岩手県8例、群馬県7例、兵庫県5例、愛知県4例、福岡県4例、宮城県3例、東京都3例、大阪府3例、広島県3例、秋田県2例、埼玉県2例、
千葉県2例、石川県2例、長野県2例、静岡県2例、滋賀県2例、北海道1例、福島県1例、神奈川県1例、岐阜県1例、京都府1例、徳島県1例、愛媛県1例、大分県1例、鹿児島県1例、国内（都道府県不明）9例
</t>
    <phoneticPr fontId="84"/>
  </si>
  <si>
    <t xml:space="preserve">年齢群：‌1歳（4例）、2歳（4例）、3歳（5例）、4歳（2例）、5歳（1例）、6歳（1例）　　　　、7歳（1例）、9歳（1例）、10代（16例）、20代（18例）、30代（7例）、40代（7例）、
50代（5例）、60代（6例）、70代（8例）、80代（2例）、90代以上（1例）
</t>
    <phoneticPr fontId="84"/>
  </si>
  <si>
    <t xml:space="preserve">血清群・毒素型：‌O157 VT2（18例）、O157 VT1・VT2（14例）、O111 VT1・VT2（8例）、O26 VT1（7例）、O91 VT1（4例）、
O103 VT1（3例）、O128VT1（1例）、O168 VT2（1例）、O172 VT2（1例）、O26 VT2（1例）、O8 VT2（1例）、O91 VT1・VT2（1例）、
その他・不明（29例）
累積報告数：989例（有症者589例、うちHUS 16例．死亡なし）
</t>
    <phoneticPr fontId="84"/>
  </si>
  <si>
    <t>E型肝炎10例 感染地域（感染源）：‌東京都3例（焼鳥1例、焼肉1例、不明1例）、
北海道2例（焼肉1例、不明1例）、石川県1例（豚肉）、長野県1例（不明）、
沖縄県1例（不明）、国内（都道府県不明）2例（不明2例）
A型肝炎3例 感染地域：新潟県1例、愛知県1例、国内（都道府県不明）1例</t>
    <phoneticPr fontId="84"/>
  </si>
  <si>
    <t>レジオネラ症33例（肺炎型31例、ポンティアック熱型2例）
感染地域：茨城県3例、福島県2例、埼玉県2例、静岡県2例、愛知県2例、大阪府2例、福岡県2例、宮城県1例、秋田県1例、
栃木県1例、千葉県1例、東京都1例、岐阜県1例、滋賀県1例、兵庫県1例、奈良県1例、愛媛県1例、沖縄県1例、
千葉県/東京都/神奈川県1例、国内（都道府県不明）3例、埼玉県/シンガポール/ベトナム1例、国内・国外不明2例
年齢群：50代（6例）、60代（8例）、70代（9例）、80代（6例）、90代以上（4例）
累積報告数：911例</t>
    <phoneticPr fontId="84"/>
  </si>
  <si>
    <t>アメーバ赤痢6例（腸管アメーバ症6例）
感染地域：‌東京都1例、福岡県1例、国内（都道府県不明）3例、三重県/中国1例
感染経路：‌性的接触5例（異性間1例、同性間3例、異性間・同性間不明1例）、その他・不明1例</t>
    <phoneticPr fontId="84"/>
  </si>
  <si>
    <t>2024年第26週</t>
    <rPh sb="4" eb="5">
      <t>ネン</t>
    </rPh>
    <rPh sb="5" eb="6">
      <t>ダイ</t>
    </rPh>
    <rPh sb="8" eb="9">
      <t>シュウ</t>
    </rPh>
    <phoneticPr fontId="84"/>
  </si>
  <si>
    <r>
      <t xml:space="preserve">対前週
</t>
    </r>
    <r>
      <rPr>
        <b/>
        <sz val="14"/>
        <color rgb="FFFF0000"/>
        <rFont val="ＭＳ Ｐゴシック"/>
        <family val="3"/>
        <charset val="128"/>
      </rPr>
      <t>インフルエンザ 　     　    16%   増加</t>
    </r>
    <r>
      <rPr>
        <b/>
        <sz val="11"/>
        <color rgb="FF0070C0"/>
        <rFont val="ＭＳ Ｐゴシック"/>
        <family val="3"/>
        <charset val="128"/>
      </rPr>
      <t xml:space="preserve">
</t>
    </r>
    <r>
      <rPr>
        <b/>
        <sz val="14"/>
        <color rgb="FFFF0000"/>
        <rFont val="ＭＳ Ｐゴシック"/>
        <family val="3"/>
        <charset val="128"/>
      </rPr>
      <t>新型コロナウイルス        20% 　増加</t>
    </r>
    <rPh sb="0" eb="3">
      <t>タイゼンシュウゾウカ</t>
    </rPh>
    <rPh sb="29" eb="31">
      <t>ゾウカ</t>
    </rPh>
    <rPh sb="54" eb="56">
      <t>ゾウカ</t>
    </rPh>
    <phoneticPr fontId="84"/>
  </si>
  <si>
    <t>2024/27週</t>
  </si>
  <si>
    <t>　高知市保健所は１１日、同市はりまや町１丁目の飲食店を利用した２０～５０代の男性８人が食中毒の症状を訴え、全員からノロウイルスが検出されたと発表した。市は店を同日から３日間の営業停止処分とした。</t>
    <phoneticPr fontId="84"/>
  </si>
  <si>
    <t>高知新聞</t>
    <rPh sb="0" eb="4">
      <t>コウチシンブン</t>
    </rPh>
    <phoneticPr fontId="84"/>
  </si>
  <si>
    <t>宮城県</t>
    <rPh sb="0" eb="3">
      <t>ミヤギケン</t>
    </rPh>
    <phoneticPr fontId="15"/>
  </si>
  <si>
    <t>1933年　</t>
    <rPh sb="4" eb="5">
      <t>ネン</t>
    </rPh>
    <phoneticPr fontId="84"/>
  </si>
  <si>
    <t>創業</t>
    <rPh sb="0" eb="2">
      <t>ソウギョウ</t>
    </rPh>
    <phoneticPr fontId="84"/>
  </si>
  <si>
    <t>1964年</t>
    <rPh sb="4" eb="5">
      <t>ネン</t>
    </rPh>
    <phoneticPr fontId="84"/>
  </si>
  <si>
    <t>東京オリンピックで海外選手団に子牛肉を提供</t>
    <rPh sb="0" eb="2">
      <t>トウキョウ</t>
    </rPh>
    <rPh sb="9" eb="14">
      <t>カイガイセンシュダン</t>
    </rPh>
    <rPh sb="15" eb="17">
      <t>コウシ</t>
    </rPh>
    <rPh sb="17" eb="18">
      <t>ニク</t>
    </rPh>
    <rPh sb="19" eb="21">
      <t>テイキョウ</t>
    </rPh>
    <phoneticPr fontId="84"/>
  </si>
  <si>
    <t>2007年</t>
    <rPh sb="4" eb="5">
      <t>ネン</t>
    </rPh>
    <phoneticPr fontId="84"/>
  </si>
  <si>
    <t>「不二家」（本社・東京都）が埼玉工場で、消費期限を過ぎた牛乳を使った菓子を出荷していた問題が分かります。同社は前年秋に問題を把握しながら、事実を認めて工場の操業休止
食肉製造加工会社「ミートホープ」（同・北海道苫小牧市）の豚や羊の肉を混ぜた「牛肉ミンチ」の販売、
「石屋製菓」（同・札幌市）のチョコレート菓子「白い恋人」の賞味期限改ざん、
老舗「赤福」（同・三重県伊勢市）の製造日偽装表示、
秋田県の食肉会社による比内鶏加工品の原料偽装、
料亭「船場吉兆」（大阪市）の消費期限や賞味期限の改ざん</t>
    <phoneticPr fontId="84"/>
  </si>
  <si>
    <r>
      <t xml:space="preserve">新工場でISO9001認証取得
</t>
    </r>
    <r>
      <rPr>
        <b/>
        <sz val="11"/>
        <rFont val="AR P新藝体E"/>
        <family val="3"/>
        <charset val="128"/>
      </rPr>
      <t xml:space="preserve">人形町今半と契約
銀座高島屋に出店
</t>
    </r>
    <r>
      <rPr>
        <b/>
        <sz val="11"/>
        <color rgb="FFFF0000"/>
        <rFont val="AR P新藝体E"/>
        <family val="3"/>
        <charset val="128"/>
      </rPr>
      <t xml:space="preserve">
</t>
    </r>
    <rPh sb="0" eb="3">
      <t>シンコウジョウ</t>
    </rPh>
    <rPh sb="11" eb="15">
      <t>ニンショウシュトク</t>
    </rPh>
    <rPh sb="17" eb="20">
      <t>ニンギョウチョウ</t>
    </rPh>
    <rPh sb="20" eb="22">
      <t>イマハン</t>
    </rPh>
    <rPh sb="23" eb="25">
      <t>ケイヤク</t>
    </rPh>
    <rPh sb="26" eb="28">
      <t>ギンザ</t>
    </rPh>
    <rPh sb="28" eb="31">
      <t>タカシマヤ</t>
    </rPh>
    <rPh sb="32" eb="34">
      <t>シュッテン</t>
    </rPh>
    <phoneticPr fontId="84"/>
  </si>
  <si>
    <t>社会情勢</t>
    <rPh sb="0" eb="2">
      <t>シャカイ</t>
    </rPh>
    <rPh sb="2" eb="4">
      <t>ジョウセイ</t>
    </rPh>
    <phoneticPr fontId="84"/>
  </si>
  <si>
    <t>　</t>
    <phoneticPr fontId="84"/>
  </si>
  <si>
    <t>小島の年表(抜粋)</t>
    <rPh sb="0" eb="2">
      <t>コジマ</t>
    </rPh>
    <rPh sb="3" eb="5">
      <t>ネンピョウ</t>
    </rPh>
    <rPh sb="6" eb="8">
      <t>バッスイ</t>
    </rPh>
    <phoneticPr fontId="84"/>
  </si>
  <si>
    <t>食品安全・品質第一で活気ずく株式会社小島商店</t>
    <rPh sb="0" eb="4">
      <t>ショクヒンアンゼン</t>
    </rPh>
    <rPh sb="5" eb="9">
      <t>ヒンシツダイイチ</t>
    </rPh>
    <rPh sb="10" eb="12">
      <t>カッキ</t>
    </rPh>
    <rPh sb="14" eb="18">
      <t>カブシキガイシャ</t>
    </rPh>
    <rPh sb="18" eb="22">
      <t>コジマショウテン</t>
    </rPh>
    <phoneticPr fontId="32"/>
  </si>
  <si>
    <t>2024/28週</t>
  </si>
  <si>
    <t xml:space="preserve"> GⅡ　27週　1例</t>
    <rPh sb="6" eb="7">
      <t>シュウ</t>
    </rPh>
    <phoneticPr fontId="5"/>
  </si>
  <si>
    <t xml:space="preserve"> GⅡ　28週　0例</t>
    <rPh sb="9" eb="10">
      <t>レイ</t>
    </rPh>
    <phoneticPr fontId="5"/>
  </si>
  <si>
    <t>今週のニュース（Noroｖｉｒｕｓ） (7/15-7/21)</t>
    <rPh sb="0" eb="2">
      <t>コンシュウ</t>
    </rPh>
    <phoneticPr fontId="5"/>
  </si>
  <si>
    <t>食中毒情報 (7/15-7/21)</t>
    <rPh sb="0" eb="3">
      <t>ショクチュウドク</t>
    </rPh>
    <rPh sb="3" eb="5">
      <t>ジョウホウ</t>
    </rPh>
    <phoneticPr fontId="5"/>
  </si>
  <si>
    <t>海外情報 (7/15-7/21)</t>
    <rPh sb="0" eb="4">
      <t>カイガイジョウホウ</t>
    </rPh>
    <phoneticPr fontId="5"/>
  </si>
  <si>
    <t>食品表示
 (7/15-7/21)</t>
    <rPh sb="0" eb="2">
      <t>ショクヒン</t>
    </rPh>
    <rPh sb="2" eb="4">
      <t>ヒョウジ</t>
    </rPh>
    <phoneticPr fontId="5"/>
  </si>
  <si>
    <r>
      <t>食品表示</t>
    </r>
    <r>
      <rPr>
        <sz val="20"/>
        <color rgb="FF000000"/>
        <rFont val="ＭＳ Ｐゴシック"/>
        <family val="3"/>
        <charset val="128"/>
      </rPr>
      <t xml:space="preserve"> (7/15-7/21)</t>
    </r>
    <rPh sb="0" eb="2">
      <t>ショクヒン</t>
    </rPh>
    <rPh sb="2" eb="4">
      <t>ヒョウジ</t>
    </rPh>
    <phoneticPr fontId="5"/>
  </si>
  <si>
    <r>
      <t>残留農薬</t>
    </r>
    <r>
      <rPr>
        <sz val="22"/>
        <rFont val="ＭＳ Ｐゴシック"/>
        <family val="3"/>
        <charset val="128"/>
      </rPr>
      <t xml:space="preserve"> (7/15-7/21)</t>
    </r>
    <phoneticPr fontId="5"/>
  </si>
  <si>
    <t>大分県</t>
    <rPh sb="0" eb="3">
      <t>オオイタケン</t>
    </rPh>
    <phoneticPr fontId="15"/>
  </si>
  <si>
    <t xml:space="preserve">7月16日（火曜日）に報道発表したO157患者について、7月10日（水曜日）に高級焼肉大将軍小池原店（大分市小池原）を利用していたことが判明し、調査の結果、7月6日（土曜日）から10日（水曜日）に当該飲食店の食事を喫食した3グループのうち3名に腹痛、血便、発熱等の症状があることが判明しました。大分市保健所は、当該飲食店が提供した食事を原因とした腸管出血性大腸菌O157による食中毒と断定し、本日、食品衛生法に基づき、営業停止（2日間）を命令しました。
1 調査結果
（1）発生日時 7月9日（火曜日）午前9時頃（2）原因施設　　所在地 大分市小池原1525-1　　屋号 高級焼肉大将軍小池原店
営業者 株式会社エンジョイアミール
（3）原因食品 7月6日（水曜日）から10日（水曜日）に当該原因施設が調理提供した食事
【焼肉、ローストビーフ寿司、ローストビーフユッケ、キムチ、サラダ等】
（4）病因物質 腸管出血性大腸O157　　患者便2検体から腸管出血性大腸菌O157を検出　　※検査機関：大分県衛生環境研究センター
</t>
    <phoneticPr fontId="15"/>
  </si>
  <si>
    <t>https://www.city.oita.oita.jp/o095/shokuhin/shokucyuudoku20240719.html</t>
    <phoneticPr fontId="15"/>
  </si>
  <si>
    <t>大分市</t>
    <rPh sb="0" eb="3">
      <t>オオイタシ</t>
    </rPh>
    <phoneticPr fontId="15"/>
  </si>
  <si>
    <t>食中毒の発生についてお知らせします (大分市O157)</t>
    <rPh sb="19" eb="22">
      <t>オオイタシ</t>
    </rPh>
    <phoneticPr fontId="15"/>
  </si>
  <si>
    <t xml:space="preserve">焼き鳥店で食事したグループ客１０人のうち８人が下痢・腹痛症状…カンピロバクターによる ... </t>
    <phoneticPr fontId="15"/>
  </si>
  <si>
    <t xml:space="preserve">   浜松市内の焼き鳥店で7月7日に食事をした客8人が下痢や腹痛などの症状を訴え、カンピロバクターによる食中毒とみられることが判明し、浜松市は18日から当分の間、この店を営業禁止としました。営業禁止命令を受けたのは、浜松市中央区肴町の焼き鳥店です。浜松市保健所によりますと、7月7日に店で提供された「鶏刺し」や「鶏たたき」「炙りレバー」などを食べた10人のグループ客のうち21歳から43歳の男性8人が、下痢や腹痛、発熱などの症状を訴えました。8人の患者のうち6人の便からカンピロバクターが検出されたことなどから細菌性食中毒とみられるということです。患者は全員快方に向かっているということですが、浜松保健所は、衛生状況の改善が確認されるまで、7月18日から当面の間、この店に対して営業禁止を命令しました。原因菌とみられるカンピロバクターは生の鶏肉に付着しているため、加熱が不十分な場合やまな板などからの二次感染により食中毒を引き起こす危険があるということで、保健所で注意を呼びかけています。</t>
    <phoneticPr fontId="15"/>
  </si>
  <si>
    <t>https://news.yahoo.co.jp/articles/a072d007aab88e9b782e80e0e4e77e3735e4ca7c</t>
    <phoneticPr fontId="15"/>
  </si>
  <si>
    <t>静岡県</t>
    <rPh sb="0" eb="3">
      <t>シズオカケン</t>
    </rPh>
    <phoneticPr fontId="15"/>
  </si>
  <si>
    <t>第一テレビ</t>
    <rPh sb="0" eb="2">
      <t>ダイイチ</t>
    </rPh>
    <phoneticPr fontId="15"/>
  </si>
  <si>
    <t xml:space="preserve">仙台駅前の日本料理店で食中毒 刺し身からアニサキス検出（河北新報） - ｄメニューニュース </t>
    <phoneticPr fontId="15"/>
  </si>
  <si>
    <t>仙台市は１７日、青葉区中央２丁目の日本料理店「和食　波奈　仙台店」で１４日夕方以降にマグロやカツオ、スズキの刺し身を食べた青葉区の５０代男性が寄生虫アニサキスによる食中毒を発症したと発表した。市によると、男性は１４日午後１１時ごろから腹痛を訴え、受診した市内の医療機関で胃からアニサキスが摘出された。現在は快方に向かっているという。市保健所は１７日の１日間、同店を生鮮魚介類の生食用調理・提供の停止処分とした。</t>
    <phoneticPr fontId="15"/>
  </si>
  <si>
    <t>https://topics.smt.docomo.ne.jp/article/kahoku/nation/kahoku-20240717khn000034?fm=latestnews</t>
    <phoneticPr fontId="15"/>
  </si>
  <si>
    <t>河北新報</t>
    <rPh sb="0" eb="4">
      <t>カホクシンポウ</t>
    </rPh>
    <phoneticPr fontId="15"/>
  </si>
  <si>
    <t>　</t>
    <phoneticPr fontId="15"/>
  </si>
  <si>
    <t xml:space="preserve">『スイセン』の芽吹き。有毒で山菜カンゾウなどの新芽と誤食、食中毒の可能性がある。 学名 ... アマナイメージズ </t>
    <phoneticPr fontId="15"/>
  </si>
  <si>
    <t>『スイセン』の芽吹き。有毒で山菜カンゾウなどの新芽と誤食、食中毒の可能性がある。 学名：Narcissus cv.(32203018417)の写真・イラスト素材は自然、植物、2020年等が含まれる作品です。こちらの作品はyanagisawa makiyoshiによる素材です。使用期間、サイズ、媒体など、使用用途に合わせたそれぞれの値段でご購入いただけます。作品の本使用には料金が発生します。事前に使用条件をご確認ください。</t>
    <phoneticPr fontId="15"/>
  </si>
  <si>
    <t>https://amanaimages.com/info/infoRM.aspx?SearchKey=32203018417&amp;GroupCD=0&amp;no=&amp;rtm=likeimage</t>
    <phoneticPr fontId="15"/>
  </si>
  <si>
    <t xml:space="preserve">アマナイメージズ </t>
    <phoneticPr fontId="15"/>
  </si>
  <si>
    <t>不詳</t>
    <rPh sb="0" eb="2">
      <t>フショウ</t>
    </rPh>
    <phoneticPr fontId="15"/>
  </si>
  <si>
    <t xml:space="preserve">小林製薬“猛毒サプリ”、76人死亡でも事件化に立ちはだかる「2つの壁」とは | 文春オンライン </t>
    <phoneticPr fontId="15"/>
  </si>
  <si>
    <t xml:space="preserve">文春オンライン </t>
    <phoneticPr fontId="15"/>
  </si>
  <si>
    <t>「今になって何を言い始めてるんだと」　6月28日、武見敬三厚労相（72）が、怒りの矛先を向けたのは、「紅麹」問題で、新たに76件の死亡の疑いを報告した小林製薬である。社会部記者が解説する。
「今年3月に発覚した小林製薬の『紅麹』問題では、同社が製造した紅麹を原料とするサプリメントを摂取した消費者が、腎疾患などを発症。当初は、5名が死亡した疑いがあるとされていたが、その数が突然、76名に増えたのです」死亡者数が突如増えたのはなぜか。改めて厚労省健康・生活衛生局に聞くと、「死亡者数の更新がないため、確認をしたにも関わらず、小林製薬の判断により死亡者数の報告をしなかったことは極めて遺憾です」と小林製薬を断罪する。「今後、厚労省は、業務上過失致死傷罪で事件化する可能性もあることから、調査の進捗を管理する方針です」（前出・社会部記者）
　業務上過失致死傷罪は、5年以下の懲役若しくは禁錮又は100万円以下の罰金が科される重罪である。
　2000年に起こった雪印乳業（現雪印メグミルク）の集団食中毒事件では、発生当時の社長や工場長が業務上過失致死傷罪などに問われた。社長と専務は不起訴で、工場長ら現場責任者だけが有罪となった。
小林製薬、事件化には2つの壁
　だが小林製薬の場合、事件化には2つの壁が立ちはだかるという。まずは、「予見」の壁だ。刑法が専門の園田寿甲南大名誉教授が解説する。「刑事である業務上過失致死傷罪の適用は、事件を具体的に予見できたかどうかが問題となります。本件はカビが製品に紛れ込んだことによって発生したものとされます。その場合、経営陣や現場の工場長にそれが予見できていた、といえるかは非常に難しい」
　ポイントは3月22日の社長会見にあると指摘するのは企業問題に詳しい加藤博太郎弁護士だ。
「雪印の事件では、社長と専務は『予見不可能だった』として不起訴となりました。小林製薬も会見で『未知の成分』という言葉を使っており、健康被害が起こるとは予見ができなかったという点を主張しようとしているのではないか」2つ目の壁は、死亡疑いの数すらまともに報告しない小林製薬の「隠蔽体質」である。</t>
    <phoneticPr fontId="15"/>
  </si>
  <si>
    <t>https://bunshun.jp/articles/-/72060</t>
    <phoneticPr fontId="15"/>
  </si>
  <si>
    <t>大阪府</t>
    <rPh sb="0" eb="3">
      <t>オオサカフ</t>
    </rPh>
    <phoneticPr fontId="15"/>
  </si>
  <si>
    <t xml:space="preserve">【速報】“激辛ポテトチップス”食べた都立高校生33人のうち14人が体調不良で救急搬送へ 東京 ... </t>
    <phoneticPr fontId="15"/>
  </si>
  <si>
    <t xml:space="preserve">  きょう午後、東京・大田区にある都立高校で生徒33人が「激辛ポテトチップス」のようなものを食べたところ、14人が体調不良を訴え、救急搬送されています。きょう午後0時半すぎ、東京・大田区の都立六郷工科高校で「お菓子を食べて体調不良になった人がいる」と119番通報がありました。警視庁などによりますと、高校生33人が朝から休み時間などを利用して「激辛ポテトチップス」のようなものを友人同士で分け合って食べたところ、あわせて14人が「口や胃が痛い」などと体調不良を訴えているということです。いずれも意識はあるということですが、東京消防庁は今後、体調不良を訴えている14人全員を病院に搬送する方針です。
　激辛ポテトチップスをめぐっては、アメリカでも死者が出る事態が起きています。
去年9月、アメリカ東部・マサチューセッツ州で14歳の少年が学校で激辛ポテトチップスを食べ、病院に運ばれましたが、亡くなりました。今年5月に検死の結果が出され、少年の死因は「カプサイシン濃度の高い食品を摂取したことによる心肺停止」と結論付けていて、訴訟にまで発展しています。アメリカでは、10代の若者らの間で激辛ポテトチップスを食べて、その動画をSNSに投稿する「ワン・チップ・チャレンジ」と呼ばれる現象が流行し、問題視されています。</t>
    <phoneticPr fontId="15"/>
  </si>
  <si>
    <t>東京都</t>
    <rPh sb="0" eb="3">
      <t>トウキョウト</t>
    </rPh>
    <phoneticPr fontId="15"/>
  </si>
  <si>
    <t>TBS</t>
    <phoneticPr fontId="15"/>
  </si>
  <si>
    <t>https://news.yahoo.co.jp/articles/ff41097435428a4394df3b051af6f84c9cf5ac10</t>
    <phoneticPr fontId="15"/>
  </si>
  <si>
    <t xml:space="preserve">宿泊施設でCO中毒か 12人搬送 - au Webポータル </t>
    <phoneticPr fontId="15"/>
  </si>
  <si>
    <t>京都府</t>
    <rPh sb="0" eb="3">
      <t>キョウトフ</t>
    </rPh>
    <phoneticPr fontId="15"/>
  </si>
  <si>
    <t>京都新聞</t>
    <rPh sb="0" eb="4">
      <t>キョウトシンブン</t>
    </rPh>
    <phoneticPr fontId="15"/>
  </si>
  <si>
    <t>　19日午後7時40分ごろ、京都府京丹後市網野町浅茂川の民宿で、飲食をしていた40～50代の男女12人が体調不良を訴え救急搬送された。炭火が原因の一酸化炭素中毒とみられ、一時的な意識障害や気分不良、ふらつきなどで10人が入院した。　京都府警京丹後署によると、当時は市内に住むグループ計25人が室内で五つのテーブルに分かれ、それぞれ炭火で焼き肉をしていたという。</t>
    <phoneticPr fontId="15"/>
  </si>
  <si>
    <t>https://nordot.app/1187248263238025611?c=768367547562557440</t>
    <phoneticPr fontId="15"/>
  </si>
  <si>
    <t xml:space="preserve">日刊ゲンダイ </t>
    <phoneticPr fontId="15"/>
  </si>
  <si>
    <t xml:space="preserve">花王「キュキュット」vsセブン&amp;アイPB「油汚れも泡もサッと落とす」食器用洗剤を比較した </t>
    <phoneticPr fontId="15"/>
  </si>
  <si>
    <t>　食中毒が増えています。ズボラな私は、いつも洗っていない食器やフライパン、鍋が山積みです。そのまま寝て、翌朝、まとめて洗っていました。さすがに、夏は水が腐って臭くなるし、食中毒にもなりたくないので、同じオレンジ色をした食器用洗剤で洗うことにしました。花王の「キュキュット」とセブン＆アイPB（セブンプレミアム）の「油汚れも泡もサッと落とす」を比較します。
　海外では、食器用洗剤でお皿を洗うという感覚はなく、食器用洗剤を入れたお湯に、お皿をしばらく漬けるだけです。その後は洗い流さずに、自然乾燥です。どちらも同じ240ミリリットルです。セブン-イレブンで、キュキュットは161円（税込み）でPBは121円（同）でした。ちょうどベタベタのお皿にフライパンなどが山積みなので、比較しがいがあります。
　その前に、家計のため、水1リットルにどれくらいの洗剤の量を使えばいいのか比べてみると、キュキュットは1回10ミリリットルで、PBは0.75ミリリットルです。ほんの少しでいいのですね。いつも水を含めたスポンジには、結構の量を垂らしていましたが、水に薄めるとたくさん使えるのですね。ケチケチするなら値段が安くて量も少なくてすむPBのほうが良さそうですが、汚れのオチ具合はどうでしょう。</t>
    <phoneticPr fontId="15"/>
  </si>
  <si>
    <t>-</t>
    <phoneticPr fontId="15"/>
  </si>
  <si>
    <t>https://www.nikkan-gendai.com/articles/view/life/357779</t>
    <phoneticPr fontId="15"/>
  </si>
  <si>
    <t>https://www.mk.co.kr/jp/society/11067360</t>
  </si>
  <si>
    <t xml:space="preserve">バンコク高級ホテルのスイートルームで6人死亡、毒殺の可能性 不可解な点も - BBC </t>
  </si>
  <si>
    <t xml:space="preserve">ベタグロ、植物肉食品の新商品を発売 | タイ経済・ビジネスニュース </t>
  </si>
  <si>
    <t xml:space="preserve">京畿道金浦外国語高校で集団食中毒の疑い症状が現れ、保健当局が疫学調査を進めている　　mk.co.kr </t>
  </si>
  <si>
    <t xml:space="preserve">鴨肉を食べて重体になった住民から殺虫剤の成分を検出…警察が捜査に着手＝韓国 </t>
  </si>
  <si>
    <t>太平洋クロマグロ 大型の漁獲枠1.5倍などで合意 国際会議 ｜ NHK ｜ 水産業</t>
  </si>
  <si>
    <t xml:space="preserve">大阪王将、広州市に初出店(中国、日本) | ビジネス短信 ―ジェトロの海外ニュース </t>
  </si>
  <si>
    <t>米アマゾンに改善指示＝食品取引業者の扱い巡り―英当局(時事通信) - Yahoo!ファイナンス</t>
  </si>
  <si>
    <t>米西部で鳥インフル4人　養鶏場で殺処分従事（共同通信） - Yahoo!ニュース</t>
  </si>
  <si>
    <t xml:space="preserve">コーラより安い焼酎…韓国の酒税の軽さが過度な飲酒を助長 - Yahoo!ニュース </t>
  </si>
  <si>
    <t>https://www.bbc.com/japanese/articles/cx024z551zxo</t>
    <phoneticPr fontId="84"/>
  </si>
  <si>
    <t>　タイの首都バンコクの高級ホテルのスイートルームで16日、6人の遺体が見つかった。警察は17日、シアン化物が入った飲み物によって毒殺されたか中毒死したとの見方を明らかにした。遺体が発見されたのは、五つ星ホテルのグランド・ハイアット・エラワン・バンコク。現地メディアは当初、同ホテルで発砲があったと報じたが、警察はこの報道を否定。銃が発砲された証拠はないとした。バンコク警察は17日の記者会見で、死亡した1人が借金に苦しみ、毒殺に関与した疑いがあると明らかにした。この人物に対し、死亡した別の2人が投資目的で「数千万タイ・バーツ」を貸していたという。1000万バーツは約4380万円。
6人は週末に別々にチェックインし、5部屋を割り当てられた。7階の4部屋と、5階の1部屋だった。15日午後、6人は5階のスイートルームに集まっていたという。
6人のうち、シェリーン・チョンさん（56）とダン・フン・ヴァンさん（55）の2人はアメリカ国籍。他の4人はヴェトナム国籍で、ティ・グエン・フオンさん（46）、その夫のホン・ファム・タンさん（49）、ティ・グエン・フオン・ランさん（47）、ディン・トラン・フーさん（37）と特定された。
全員15日にチェックアウトの予定だったが、その手続きを取らなかったという。</t>
    <phoneticPr fontId="84"/>
  </si>
  <si>
    <t>https://nikkantb.com/food/357764/</t>
    <phoneticPr fontId="84"/>
  </si>
  <si>
    <t>https://www3.nhk.or.jp/news/html/20240716/k10014512851000.html</t>
    <phoneticPr fontId="84"/>
  </si>
  <si>
    <t>太平洋でとれるクロマグロの資源管理を話し合う国際会議が16日閉幕し、日本の近海を含めた中西部太平洋での大型のマグロの漁獲枠を、これまでの1.5倍とするほか、小型についてもはじめて漁獲枠を増やすことで合意しました。今月10日から北海道釧路市で開かれていた会議は、日本をはじめ、アメリカ、韓国、台湾など合わせて16の国と地域の代表などが参加し、16日午前、閉幕しました。発表によりますと、焦点となっていた日本の近海を含めた中西部の太平洋でのクロマグロの漁獲枠は　▽30キロ以上の大型はこれまでの1.5倍に　▽30キロ未満の小型は1.1倍に増やすことで合意したということです。
これによって日本の漁獲枠も　▽大型で2800トン余り　▽小型で400トン　それぞれ増えることになります。
小型のクロマグロの漁獲枠が増えるのは、今の漁獲規制が始まった2015年以来、初めてです。
今回の会議で日本は　▽大型の漁獲枠は今の2.3倍に　▽小型の漁獲枠は1.3倍に増やすことを提案していました。
　今回の合意内容は、ことし11月から開かれる上部組織の会合で、正式に決定される見通しで、水産庁は「今回合意された案が正式に採択されるように引き続き、交渉を進めていきたい」としています。
　沖縄 石垣島の漁師「これまでより長く漁ができる」
クロマグロ漁をめぐり、沖縄県内では例年、4月から6月にかけて最盛期となりますが、ことしは5月中旬に県が「定められた漁獲量の上限を超えるおそれがある」として漁の停止命令を出し、県内の漁業者からは、漁獲量の上限の引き上げを求める声が上がっていました。石垣島で主にクロマグロ漁を行っていて「八重山マグロ船主会」の副会長も務める漁師の大濱信尚さん（54）は「ことしは漁が1か月もできず、すぐに終わってしまい、クロマグロをとれないのはつらかった。漁獲枠が増えることは、これまでより長く漁ができるのでよいことだと思う」と話していました。</t>
    <phoneticPr fontId="84"/>
  </si>
  <si>
    <t>https://www.jetro.go.jp/biznews/2024/07/1cb49c9610b74fd5.html</t>
    <phoneticPr fontId="84"/>
  </si>
  <si>
    <t xml:space="preserve">　外食大手のイートアンドグループの海外事業を担うイートアンドインターナショナルは6月21日、中国で外食ブランド「袁記雲餃」を展開する袁記食品集団、美味投資などとともに設立した合弁会社による初店舗「大阪王将 広州石牌橋店」を広東省広州市天河区の繫華街、石牌橋にオープンした。同社の発表によると、合弁会社「広東王将餐飲管理」は3月4日、「大阪王将」の中国広東省での店舗展開を目的として設立された。今後3年間で、広州市をはじめ深セン市などの主要都市で60店舗を展開する予定だ。
同社は、2021年に中国に進出し、免税店や家電量販店を運営するラオックスと協業し、上海市で中国1号店をオープンし、7月1日現在、上海市で2店舗を展開している。
飲食業データベース「窄門餐眼」によると、6月10日現在、ギョーザのカテゴリーの飲食店数は中国全土で合計11万2,271店舗あり、直近1年で1万7,140店舗増加した。都市別では、北京市が3,024店舗で全国最多、次いで広州市が2,783店舗で2位、深セン市が2,682店舗で3位と続く。
</t>
    <phoneticPr fontId="84"/>
  </si>
  <si>
    <t>https://finance.yahoo.co.jp/news/detail/be5853010381d72daac962f136a2c9537c93eec2</t>
    <phoneticPr fontId="84"/>
  </si>
  <si>
    <t>【ロンドン・ロイター時事】英国の食料品規制当局（GCA）は11日、米アマゾンに対し、取引業者の保護を目的とする業界規範の順守が十分ではないとし、改善しなければ正式調査に踏み切ると警告した。…</t>
    <phoneticPr fontId="84"/>
  </si>
  <si>
    <t>https://news.yahoo.co.jp/articles/dd82dc729f1cc972559d2b740366ce7236b54d90</t>
    <phoneticPr fontId="84"/>
  </si>
  <si>
    <t>米疾病対策センター（CDC）は14日、西部コロラド州で4人が高病原性鳥インフルエンザ（H5）に感染したと発表した。他に疑い例が1人いる。いずれも鶏の感染が判明した養鶏場で殺処分に従事していた。養鶏場の労働者の感染は2022年以来という。米国では今年、乳牛から感染したとみられる酪農労働者が複数確認されている。
　患者には熱やせきなど典型的なインフルエンザの症状の他に結膜炎がみられた。いずれも軽症。労働者らの検査が進行中で、感染者は増える可能性がある。</t>
    <phoneticPr fontId="84"/>
  </si>
  <si>
    <t>https://news.yahoo.co.jp/articles/30885f769c97b3b09acf4ba27c0e023a80351490</t>
    <phoneticPr fontId="84"/>
  </si>
  <si>
    <t>　「焼酎1ビンの値段がコーラやサイダーより安い。世界で蒸留酒がこれほど安い国は韓国しかありません」
　ソウル市立大学のキム・ウチョル教授（税務学）は17日、ソウル汝矣島（ヨイド）のFKIタワーで行われた韓国財政学会の政策討論会で、「焼酎に課される税が少ないため、韓国社会の過度な飲酒が抑制されずにいる」として、このように語った。この日のキム教授の発表のタイトルは「酒税体系改編の論点と政策課題」だ。キム教授の分析によると、飲酒が誘発する事故や犯罪などが第三者に及ぼす被害の規模は8兆7000億ウォン。一方、1年に徴収される酒税は3兆6000億ウォン（2023年）にとどまる。飲酒が誘発する社会的コストを原因提供者（酒類の消費者および製造業者）はきちんと負担していないということだ。キム教授が特に焼酎に注目したのは、度数の高さのわりに課される税が軽すぎるからだ。度数の高い酒類ほど飲酒が誘発する社会的コストが大きくなるため、そのぶん税も重くなければならないが、焼酎はそうではない。焼酎はウイスキー、ブランデーなどとともに「蒸留酒」に分類され、価格に課される「従価税」が適用されている。具体的には、360ミリリットル入りの焼酎1ビンの場合、原価（586ウォン）に基準販売比率（22％）をかけたものを原価から引いた金額（457ウォン）を課税標準とし、それに酒税、教育税、付加価値税が課される。今年の焼酎1ビン当たりの税金は529ウォンで、そのうち酒税は329ウォン（課税標準457ウォン×税率72％）にとどまる。
　キム教授は、「希釈式焼酎は度数の高い蒸留酒であるにもかかわらず、原価が低いせいで従価税として課される税金は軽くならざるをえない。酒類消費の抑制機能を顕著に低下させている。補完が急がれる」と述べた。従価税体系をそのままにして税率を72％から100％へと引き上げたとしても、1ビン当たり185ウォンの上昇にとどまる。
　長期的には、度数が高いほどより多くの税を課す従量税方式で課税すべきだ、というのがキム教授の主張だ。同氏は「原価が低く度数の高い酒類が大量消費されているというのが韓国の酒類市場の特徴」だとし、「米国、フランスなどの世界の主要国は、度数を基準として従量税を適用している」と語った。政府は2020年に、ビールと濁酒の課税方式を従価税から従量税へと転換している。ただしキム教授は、当面は現行の従価税に従量税を加味する方式を提案する。蒸留酒の課税方式を一気に従量税に転換すると、焼酎の価格が急上昇する可能性があるからだ。キム教授は、「焼酎とウイスキーの価格の大きな違いを無視して、単純に出庫量に応じて課税すると、庶民層の酒税負担が非常に重くなるだけになる可能性がある。従価税率を低くしたうえで、アルコール度数に応じた従量税率を部分導入するのが妥当だ」と語った。</t>
    <phoneticPr fontId="84"/>
  </si>
  <si>
    <t>　食品大手ベタグロ・グループはこのほど、植物肉を使った食品「ミートリー！」の新商品を発売した。
　16日付プーチャッカーンなどによると、新たに投入したのは、「豚ばら肉のガパオ（ホーリーバジル）炒めご飯」「豚ばら肉とカナー炒めご飯」「豚ばら肉の唐辛子炒…</t>
    <phoneticPr fontId="84"/>
  </si>
  <si>
    <t>https://news.nifty.com/article/world/korea/12211-3209769/</t>
    <phoneticPr fontId="84"/>
  </si>
  <si>
    <t>　チョボク（初伏）の15日、鴨肉を食べて重体に陥った住民から殺虫剤の成分が検出され、警察が捜査に乗り出した。16日、キョンサンプクド（慶尚北道）警察庁によると、前日に慶尚北道ポンファ（奉化）郡内のある食堂で鴨肉を食べ、心停止と筋肉硬直症状を見せた60～70代の女性3人の胃から殺虫剤の成分が検出された。
3人と同席した他の女性1人も奉化郡内の病院で治療を受けていたが、状態が悪化し、この日の午前10時14分ごろ、アンドン（安東）病院の救急室に搬送された。
4人に共通した初期症状は呼吸まひとよだれ、筋肉硬直などだった。いずれも殺虫剤成分である有機リン剤を飲食した時に現れる症状である。殺虫剤は人や家畜、農作物に害を及ぼす昆虫など、節足動物を除去する効果を持つ化学物質だ。前日に入院した3人は全員意識がなく、この日入院したもう1人は会話ができない状態だと警察は明らかにした。安東病院の医療陣は、4人を治療するために胃洗浄液を国立科学捜査研究院に送って精密鑑定を要請した結果、殺虫剤の成分である有機リン剤を確認した。有機リン剤は、食べ物に微量で混ざった状態なら検出できない成分である。このような状況から病院側は「（相当量の）薬物摂取は確定的だと見るしかない」と家族に知らせた。有機リン剤の他に‘エンドスルファン’と呼ばれる有機塩素系薬物も把握された。この薬物は解毒剤がなく、体で自然分解されるのを待つしかないという。医療陣は国立科学捜査研究院に尿と血液標本も渡した。これらからは農薬は検出されず、この日の再検査を通じて結果を再度確認することにした。
事件当日、4人は敬老堂（＝韓国の高齢者福祉施設）の会員たちと一緒に鴨肉を分けて食べたことが把握された。この場に集まった会員41人のうち、被害者は4人だけだという。警察は容疑者を特定するため、敬老堂の会員たちを相手に周辺の聞き込みや防犯カメラの分析などを実施する方針だ。警察関係者は「誰かが故意に食べ物に殺虫剤を入れたと見て捜査している」と述べた。</t>
    <phoneticPr fontId="84"/>
  </si>
  <si>
    <t>韓国</t>
    <rPh sb="0" eb="2">
      <t>カンコク</t>
    </rPh>
    <phoneticPr fontId="84"/>
  </si>
  <si>
    <t>タイ</t>
    <phoneticPr fontId="84"/>
  </si>
  <si>
    <t>環太平洋</t>
    <rPh sb="0" eb="4">
      <t>カンタイヘイヨウ</t>
    </rPh>
    <phoneticPr fontId="84"/>
  </si>
  <si>
    <t>中国</t>
    <rPh sb="0" eb="2">
      <t>チュウゴク</t>
    </rPh>
    <phoneticPr fontId="84"/>
  </si>
  <si>
    <t>米国</t>
    <rPh sb="0" eb="2">
      <t>ベイコク</t>
    </rPh>
    <phoneticPr fontId="84"/>
  </si>
  <si>
    <t>※2024年 第28週（7/8～7/14） 現在</t>
    <phoneticPr fontId="5"/>
  </si>
  <si>
    <t>回収＆返金</t>
  </si>
  <si>
    <t>ナンチク</t>
  </si>
  <si>
    <t>牛焼肉弁当,酢豚弁当 一部アレルゲン表示欠落コメントあり</t>
  </si>
  <si>
    <t>宇都宮ステーショ...</t>
  </si>
  <si>
    <t>和菓子屋のチーズケーキ 一部ラベル誤貼付で特定原材料表示欠落</t>
  </si>
  <si>
    <t>万代</t>
  </si>
  <si>
    <t>ポテトとベーコンのチーズ焼き 一部特定原材料表示欠落</t>
  </si>
  <si>
    <t>回収＆返金/交換</t>
  </si>
  <si>
    <t>志乃原</t>
  </si>
  <si>
    <t>御果子(おんかし)無花果 一部ラベル誤貼付でアレルゲン表示欠落</t>
  </si>
  <si>
    <t>回収</t>
  </si>
  <si>
    <t>サンエー</t>
  </si>
  <si>
    <t>北谷はまがわ店 麻婆炒飯 一部卵表示欠落</t>
  </si>
  <si>
    <t>三徳</t>
  </si>
  <si>
    <t>無着色辛子めんたいこばらこ 一部賞味期限誤表示コメントあり</t>
  </si>
  <si>
    <t>いなげや</t>
  </si>
  <si>
    <t>昆布塩さば切身 一部賞味期限誤表示</t>
  </si>
  <si>
    <t>回収＆交換</t>
  </si>
  <si>
    <t>社会福祉法人ひと...</t>
  </si>
  <si>
    <t>もち麦どーなつ(チョコ) 一部カビ発生の恐れ</t>
  </si>
  <si>
    <t>イオンリテール</t>
  </si>
  <si>
    <t>おにぎり炭火焼きさば大葉明太 一部原材料表示欠落</t>
  </si>
  <si>
    <t>イトーヨーカ堂</t>
  </si>
  <si>
    <t>ベリークランベリー 一部アレルゲン(乳)表示欠落</t>
  </si>
  <si>
    <t>関西麺業</t>
  </si>
  <si>
    <t>はこべ焼きそば 一部麺がふやけた状態</t>
  </si>
  <si>
    <t>ミニ幕の内弁当 一部アレルギー表示欠落</t>
  </si>
  <si>
    <t>レパスト</t>
  </si>
  <si>
    <t>まぐろづくし握り 一部特定原材料(卵)表示欠落</t>
  </si>
  <si>
    <t>オーケー</t>
  </si>
  <si>
    <t>frama カットトマト 一部賞味期限誤表示コメントあり</t>
  </si>
  <si>
    <t>特定非営利活動法...</t>
  </si>
  <si>
    <t>ミルクジェラート 一部大腸菌群陽性</t>
  </si>
  <si>
    <t>協同乳業</t>
  </si>
  <si>
    <t>帯広大正農業協同...</t>
  </si>
  <si>
    <t>タツマ</t>
  </si>
  <si>
    <t>フェルミエ</t>
  </si>
  <si>
    <t>ハローズ</t>
  </si>
  <si>
    <t>イトーヨーカ堂北...</t>
  </si>
  <si>
    <t>ウオロク</t>
  </si>
  <si>
    <t>フジワンタン本舗...</t>
  </si>
  <si>
    <t>南加賀広域圏事務...</t>
  </si>
  <si>
    <t>メイトー パティレ誘惑のクッキー＆バニラ 一部異物混入の恐れ</t>
  </si>
  <si>
    <t>大正だいこん 一部残留農薬基準値超過</t>
  </si>
  <si>
    <t>紅はるか平干し芋 一部賞味期限誤表記</t>
  </si>
  <si>
    <t>ナチュラルチーズ 一部細菌汚染の恐れ</t>
  </si>
  <si>
    <t>沼南店 うなぎ蒲焼 大 消費期限シール誤貼付</t>
  </si>
  <si>
    <t>浜名湖産 うなぎ蒲焼・大 一部保存温度誤表記</t>
  </si>
  <si>
    <t>岩手県産さくらます(養殖) 一部生食用表示ラベル誤貼付</t>
  </si>
  <si>
    <t>柏崎店 おだまき 一部消費期限超過</t>
  </si>
  <si>
    <t>棒餃子 一部カビ発生の恐れ</t>
  </si>
  <si>
    <t>猪肉入り食肉加工品 ボロニア 一部成分規格基準違反の恐れ</t>
  </si>
  <si>
    <t xml:space="preserve">機能性表示食品、販売前に専門家会議が安全性確認…「紅麹」サプリ問題を受け月内にも新設へ 　読売新聞オンライン </t>
    <phoneticPr fontId="15"/>
  </si>
  <si>
    <t>　小林製薬の「 紅麹べにこうじ 」成分入りサプリメントの健康被害問題を受けた機能性表示食品制度の見直しを巡り、政府は、新規成分を含む製品の安全性などを販売前に確認する専門家会議を設置する方針を固めた。早ければ月内にも運用を始める方向で調整に入った。「紅麹」サプリ問題、調査中の死亡事例８１人に…先月末から５人増
消費者庁　会議は消費者庁の下に設置し、薬学や医学などの専門家５人程度で構成することを想定している。製造・販売事業者から機能性表示食品として届け出があった製品が、新規成分を含んでいたり成分の組み合わせが新しかったりする場合に、消費者庁が会議で意見を聴取する。
　会議では、医薬品との併用に関する注意事項などが適切に表示されているかなどを確認。意見聴取の結果、消費者庁が不適切と判断した場合は、機能性表示食品の対象外とする。
小林製薬の紅麹コレステヘルプ
　現行制度では、事業者が安全性や機能性を示す資料を消費者庁に届け出れば、国の審査を受けず事業者の責任で食品の健康効果を表示できる。紅麹サプリも、新規成分を含む機能性表示食品として届け出られていた経緯があり、国の関与を強めて安全性を確保する狙いがある。紅麹サプリの健康被害問題を受けて政府が５月にまとめた再発防止策には、新規成分を含む製品の安全性を高める措置として、専門家の意見を聴取する仕組み作りが明記されていた。これを受け、今月１６日には、専門家の意見を聴取する場合に事業者からの届け出を販売の１２０営業日前（現行は６０日前）とすることなどを盛り込んだ改正内閣府令が、内閣府の消費者委員会で了承された。事前確認の仕組みは、改正内閣府令の関連項目が施行される来年４月１日に本格的に始まるが、政府は「可能なところは先行実施が必要」（消費者庁幹部）と判断し、専門家会議の発足を前倒しすることとした。</t>
    <phoneticPr fontId="15"/>
  </si>
  <si>
    <t xml:space="preserve">消費者庁、トクホも健康被害報告を義務化(時事通信) - goo ニュース </t>
    <phoneticPr fontId="15"/>
  </si>
  <si>
    <t>消費者庁の新井ゆたか長官は１８日の定例記者会見で、国の審査が必要な「特定保健用食品」（トクホ）を販売する事業者に対し、健康被害情報の報告を９月１日から義務化すると明らかにした。今月１９日からパブリックコメント（意見公募）を実施する。　</t>
    <phoneticPr fontId="15"/>
  </si>
  <si>
    <t xml:space="preserve">消費者庁／ＧＭＰ義務化の告示案意見を募集／機能性表示食品制度の見直しに伴い（2024年7月 ... 日本流通産業新聞 </t>
    <phoneticPr fontId="15"/>
  </si>
  <si>
    <t>機能性表示食品制度について見直しを進めていた消費者庁は７月１２日、機能性表示食品制度の、ＧＭＰ（適正製造規範）基準による管理の義務化に関連して告示案を公表し、パブリックコメント（意見募集）を開始した。告示案は、食品衛生法に基づいて出されている「３１１通知（旧１７年通知）」の内容をほぼ踏襲しているという。</t>
    <phoneticPr fontId="15"/>
  </si>
  <si>
    <t xml:space="preserve">14人搬送の“激辛ポテチ”、激辛商品に表示義務はない？ 消費者庁「注意喚起の必要ない」 </t>
    <phoneticPr fontId="15"/>
  </si>
  <si>
    <t>　今月16日、東京・大田区の都立高校で激辛のポテトチップスを食べた生徒14人が体調不良を訴え救急搬送された。激辛をうたった商品は数多く販売されているが、体調不良を起こすほどの商品に年齢制限や表示義務はあるのか。製造元と消費者庁に話を聞いた。14人もの生徒が救急搬送される事態となったのは、都立六郷工科高校。報道によると、男子生徒の1人が持ち込んだ激辛チップスを食べた生徒33人のうち、15～16歳の女子生徒13人と男子生徒1人が体調不良を訴え病院に搬送された。生徒が口にした激辛ポテトチップス「18禁カレーチップス」を製造しているのは、茨城・鉾田市に本社を構える株式会社「磯山商事」。同社のホームページ（HP）では、他にも「18禁カレー」や「18禁カップメン」、「18禁チョコレート」など辛みをモチーフとした「18禁」商品がラインアップされており、今回問題となった「18禁カレーチップス」については「成人向け」「18歳未満は食べるの禁止！！」などの警告文が記載されている。同社HPによると、チップスに付属しているカレーパウダーには2007年にギネスブックに「世界一辛い唐辛子」として登録された「ブート・ジョロキア」がふんだんに使用されているという。
　同社は17日、騒動を受けHP上に「18禁カレーチップスを召し上がった高校生が病院へ救急搬送されたとの報道を受けましてお客様はじめ、関係各位に対し多大なるご迷惑をおかけいたし申し訳ございません。搬送された方、並びに体調不良を訴えられた方の一日でも早い回復をお祈り申し上げます」とコメントを発表している。
　商品の販売停止や回収の予定などはあるのか。同社の担当者はENCOUNTの取材に「法的に抵触していることもなく、今のところ販売中止の予定はありません」と回答。今回の件を受け会社側から自主的に保健所に確認の連絡を行ったものの、「辛いだけであり、特に指導は不要」との回答があったという。思わぬ影響も出ている。「問題発生を受け、個人のお客様から『在庫がない。どこで売っているのか』といったお問い合わせを多数いただいております。もちろん、注文が減っている場所もございますが、増えている場所もあります」。騒動を受け、地域によってはむしろ売り上げが注文が殺到している状況があるという。
　今回の商品には「高血圧、体調不良、胃腸の弱い方は絶対に食べないでください」「手、指にキズのある方は素手では食べないでください」「万一、18禁」といった10項目にわたる強い警告文が記載されているが、激辛商品を販売する上での注意を表示する義務はあるのか。食品衛生法では原材料名、アレルギー表示、食品添加物、期限表示、保存方法、遺伝子組み換えなどの表示義務があるが、消費者庁の担当者は「辛いものに関しては表示義務はありません。法律上、注意喚起の必要はなく、パッケージに一切記載することなく激辛商品を販売することも可能です」と話す。激辛商品を巡っては、ネット上でYouTuberによる実食動画が多数公開されており、米国では動画をマネた若者が激辛チャレンジを行い亡くなるという事故も起きている。実食する際には十分な注意が必要だ。</t>
    <phoneticPr fontId="15"/>
  </si>
  <si>
    <t xml:space="preserve">ヤマナカが塩サケ産地を不正表示 愛知県内の4店舗でロシア産を「北海道産」 - goo ニュース </t>
    <phoneticPr fontId="15"/>
  </si>
  <si>
    <t xml:space="preserve">スーパーマーケットの「ヤマナカ」が、ロシア産の塩サケを「北海道産」と表示して販売したとして、行政指導を受けました。　東海農政局によりますと、ヤマナカは少なくとも2022年1月から2023年11月にかけて、庄内通店、西枇杷島店、高浜店、豊田陣中店の4店舗で「ロシア産」の塩サケを「北海道産」と原産地を表記し、計約8000パックを販売しました。東海農政局の食品表示法に基づく立ち入り検査で確認されました。ヤマナカは「仕入れを北海道産からロシア産に切り替えた際、本社から店舗への伝達が不十分だった」としています。
東海農政局は、ヤマナカに対し、販売するすべての食品の表示の点検や再発防止策などを実施するよう求める行政指導を行いました。
</t>
    <phoneticPr fontId="15"/>
  </si>
  <si>
    <t xml:space="preserve">機能性表示食品の“被害報告義務化”了承 消費者委員会が岸田首相に答申書 - goo ニュース </t>
    <phoneticPr fontId="15"/>
  </si>
  <si>
    <t>小林製薬の「紅麹（べにこうじ）」をめぐる健康被害の問題を受け、内閣府の消費者委員会が16日、機能性表示食品による健康被害情報の報告を9月から義務化することなどを盛り込んだ食品表示基準の改正案を了承しました。サプリメントについては、GMPと呼ばれる法令で定めた製造や品質管理を2026年9月から義務化します。消費者庁は6月、紅麹問題を受けて機能性表示食品のあり方を見直すため、食品表示基準の改正案を消費者委員会に諮問していて、消費者委員会は16日、「適当である」とする答申書を岸田首相宛てに出しました。
消費者委員会は、会見で「今までよりはかなり規制としては強化された」と評価した一方、「すべて解決できているとは思えない」とも述べていて、引き続き必要に応じて制度を見直すことを求めました。</t>
    <phoneticPr fontId="15"/>
  </si>
  <si>
    <t xml:space="preserve">【回収】大正だいこん 一部残留農薬基準値超過(ID:50016) - リコールプラス </t>
    <phoneticPr fontId="84"/>
  </si>
  <si>
    <t>届出者（食品衛生法に基づく営業者または食品表示法に基づく食品関連事業者等）情報
届出者名	帯広大正農業協同組合
住所	北海道帯広市大正本町東1条2丁目1　　帯広大正農業協同組合
商品情報等　　商品等の一般名称	　だいこん　商品名	大正だいこん
食品衛生法違反　詳細　食品衛生法第13条第2号違反　　ホスチアゼート0.06ppm検出（基準値：0.05ppm）
食品衛生法第20条に該当	
回収着手時点における　販売状況　  販売地域：東京都、近畿・中国・四国・九州地方</t>
    <phoneticPr fontId="84"/>
  </si>
  <si>
    <t>https://ifas.mhlw.go.jp/faspub/_link.do?i=IO_S020502&amp;p=RCL202401832</t>
    <phoneticPr fontId="84"/>
  </si>
  <si>
    <t>残留農薬分析セミナー　2024年度 (2024.9.28)</t>
    <phoneticPr fontId="84"/>
  </si>
  <si>
    <t>ミナー・出版物リスト残留農薬セミナー
残留農薬分析セミナー　2024年度 (2024.9.28)
恒例となりました本年度の残留農薬分析入門セミナーを下記のとおり開催します。本セミナーは、残留農薬分析に係る関連法規や、分析技術の基礎的な情報など、初めて残留農薬分析に携わる方を対象とした講習会です。本セミナーでの質疑応答ならびに総合討論は、皆様の日頃の疑問やお悩みにお応えすることを目的にしています。なお、セミナー内容の詳細情報は、このサイトを順次更新して、お知らせします。皆様ぜひご参加ください
１．開催概要
場所：日本植物防疫協会　会議室（web配信はございません）
日時：2024年9月28日（土）　10時00分～17時00分
定員：25名（先着順）
申込締切：9月12日（木）【必着】
講義内容(予定) ：
・残留農薬分析に係る法律と背景
・食品検査のための残留分析
・残留分析の手順と留意点
・試料前処理、抽出、精製、測定
・残留分析における精度管理と信頼性確保
・総合討論および質疑応答</t>
    <phoneticPr fontId="84"/>
  </si>
  <si>
    <t>https://www.pssj2.jp/overview/semina/bunseki_24.html</t>
    <phoneticPr fontId="84"/>
  </si>
  <si>
    <t>　上位2種目(賞味期限・アレルギー表記ミス)で全体の　(56%)</t>
    <rPh sb="1" eb="3">
      <t>ジョウイ</t>
    </rPh>
    <rPh sb="4" eb="6">
      <t>シュモク</t>
    </rPh>
    <rPh sb="7" eb="11">
      <t>ショウミキゲン</t>
    </rPh>
    <rPh sb="17" eb="19">
      <t>ヒョウキ</t>
    </rPh>
    <rPh sb="23" eb="25">
      <t>ゼンタイ</t>
    </rPh>
    <phoneticPr fontId="5"/>
  </si>
  <si>
    <t>今週のお題　(検便でサルモネラ菌が見つかったら？)</t>
    <rPh sb="7" eb="9">
      <t>ケンベン</t>
    </rPh>
    <rPh sb="15" eb="16">
      <t>キン</t>
    </rPh>
    <rPh sb="17" eb="18">
      <t>ミ</t>
    </rPh>
    <phoneticPr fontId="5"/>
  </si>
  <si>
    <t>　　自覚症状があっても普通の人は、まさか自分からサルモネラ菌が出るとは思っていません　</t>
    <rPh sb="2" eb="4">
      <t>ジカク</t>
    </rPh>
    <rPh sb="4" eb="6">
      <t>ショウジョウ</t>
    </rPh>
    <rPh sb="11" eb="13">
      <t>フツウ</t>
    </rPh>
    <rPh sb="14" eb="15">
      <t>ヒト</t>
    </rPh>
    <rPh sb="20" eb="22">
      <t>ジブン</t>
    </rPh>
    <rPh sb="29" eb="30">
      <t>キン</t>
    </rPh>
    <rPh sb="31" eb="32">
      <t>デ</t>
    </rPh>
    <rPh sb="35" eb="36">
      <t>オモ</t>
    </rPh>
    <phoneticPr fontId="5"/>
  </si>
  <si>
    <r>
      <t>サルモネラ保菌者であることが検査で確認されたら</t>
    </r>
    <r>
      <rPr>
        <b/>
        <sz val="14"/>
        <rFont val="ＭＳ Ｐゴシック"/>
        <family val="3"/>
        <charset val="128"/>
      </rPr>
      <t xml:space="preserve">
①症状がある人には、食品の取り扱い業務には従事させてはなりません。
②症状のある人は、医療機関で治療を受けましょう。体力が弱まったり、病気等で入院したときに、体内にサルモネラがいると
予後が悪いとされています。
③症状が無い人は、直接食材にタッチする仕事は避けます。この期間に医療機関で除菌します。
④除菌を確認することが職場復帰の条件です。確認なしで職場復帰させると食品取扱い施設側の責任が問われかねません。
⑤除菌直後の陰性は、直後に陽転することがあります。急ぐあまりの判断は大変危険です。
数日間吹けた後の二回陰性確認が一般的です。　職場復帰は、医師の判断に従いましょう。
</t>
    </r>
    <r>
      <rPr>
        <b/>
        <sz val="16"/>
        <color indexed="10"/>
        <rFont val="ＭＳ Ｐゴシック"/>
        <family val="3"/>
        <charset val="128"/>
      </rPr>
      <t>★雇用者側も従事者側も、食中毒菌が見つかった場合の扱い、復帰条件や就労条件を事前に定めておくことがポイントです</t>
    </r>
    <r>
      <rPr>
        <b/>
        <sz val="16"/>
        <color rgb="FFFF0000"/>
        <rFont val="ＭＳ Ｐゴシック"/>
        <family val="3"/>
        <charset val="128"/>
      </rPr>
      <t>。</t>
    </r>
    <rPh sb="5" eb="8">
      <t>ホキンシャ</t>
    </rPh>
    <rPh sb="14" eb="16">
      <t>ケンサ</t>
    </rPh>
    <rPh sb="17" eb="19">
      <t>カクニン</t>
    </rPh>
    <rPh sb="25" eb="27">
      <t>ショウジョウ</t>
    </rPh>
    <rPh sb="30" eb="31">
      <t>ヒト</t>
    </rPh>
    <rPh sb="34" eb="36">
      <t>ショクヒン</t>
    </rPh>
    <rPh sb="37" eb="38">
      <t>ト</t>
    </rPh>
    <rPh sb="39" eb="40">
      <t>アツカ</t>
    </rPh>
    <rPh sb="41" eb="43">
      <t>ギョウム</t>
    </rPh>
    <rPh sb="45" eb="47">
      <t>ジュウジ</t>
    </rPh>
    <rPh sb="136" eb="137">
      <t>ヒト</t>
    </rPh>
    <rPh sb="159" eb="161">
      <t>キカン</t>
    </rPh>
    <rPh sb="175" eb="177">
      <t>ジョキン</t>
    </rPh>
    <rPh sb="178" eb="180">
      <t>カクニン</t>
    </rPh>
    <rPh sb="185" eb="187">
      <t>ショクバ</t>
    </rPh>
    <rPh sb="187" eb="189">
      <t>フッキ</t>
    </rPh>
    <rPh sb="190" eb="192">
      <t>ジョウケン</t>
    </rPh>
    <rPh sb="195" eb="197">
      <t>カクニン</t>
    </rPh>
    <rPh sb="200" eb="202">
      <t>ショクバ</t>
    </rPh>
    <rPh sb="202" eb="204">
      <t>フッキ</t>
    </rPh>
    <rPh sb="208" eb="210">
      <t>ショクヒン</t>
    </rPh>
    <rPh sb="213" eb="215">
      <t>シセツ</t>
    </rPh>
    <rPh sb="215" eb="216">
      <t>ガワ</t>
    </rPh>
    <rPh sb="217" eb="219">
      <t>セキニン</t>
    </rPh>
    <rPh sb="220" eb="221">
      <t>ト</t>
    </rPh>
    <rPh sb="231" eb="233">
      <t>ジョキン</t>
    </rPh>
    <rPh sb="233" eb="235">
      <t>チョクゴ</t>
    </rPh>
    <rPh sb="236" eb="238">
      <t>インセイ</t>
    </rPh>
    <rPh sb="240" eb="242">
      <t>チョクゴ</t>
    </rPh>
    <rPh sb="243" eb="245">
      <t>ヨウテン</t>
    </rPh>
    <rPh sb="255" eb="256">
      <t>イソ</t>
    </rPh>
    <rPh sb="261" eb="263">
      <t>ハンダン</t>
    </rPh>
    <rPh sb="264" eb="266">
      <t>タイヘン</t>
    </rPh>
    <rPh sb="266" eb="268">
      <t>キケン</t>
    </rPh>
    <rPh sb="272" eb="275">
      <t>スウジツカン</t>
    </rPh>
    <rPh sb="275" eb="276">
      <t>フ</t>
    </rPh>
    <rPh sb="278" eb="279">
      <t>ノチ</t>
    </rPh>
    <rPh sb="280" eb="282">
      <t>ニカイ</t>
    </rPh>
    <rPh sb="282" eb="284">
      <t>インセイ</t>
    </rPh>
    <rPh sb="284" eb="286">
      <t>カクニン</t>
    </rPh>
    <rPh sb="287" eb="290">
      <t>イッパンテキ</t>
    </rPh>
    <rPh sb="294" eb="296">
      <t>ショクバ</t>
    </rPh>
    <rPh sb="296" eb="298">
      <t>フッキ</t>
    </rPh>
    <rPh sb="300" eb="302">
      <t>イシ</t>
    </rPh>
    <rPh sb="303" eb="305">
      <t>ハンダン</t>
    </rPh>
    <rPh sb="306" eb="307">
      <t>シタガ</t>
    </rPh>
    <rPh sb="315" eb="317">
      <t>コヨウ</t>
    </rPh>
    <rPh sb="317" eb="318">
      <t>シャ</t>
    </rPh>
    <rPh sb="318" eb="319">
      <t>ガワ</t>
    </rPh>
    <rPh sb="320" eb="323">
      <t>ジュウジシャ</t>
    </rPh>
    <rPh sb="323" eb="324">
      <t>ガワ</t>
    </rPh>
    <rPh sb="326" eb="329">
      <t>ショクチュウドク</t>
    </rPh>
    <rPh sb="329" eb="330">
      <t>キン</t>
    </rPh>
    <rPh sb="331" eb="332">
      <t>ミ</t>
    </rPh>
    <rPh sb="336" eb="338">
      <t>バアイ</t>
    </rPh>
    <rPh sb="339" eb="340">
      <t>アツカ</t>
    </rPh>
    <rPh sb="342" eb="344">
      <t>フッキ</t>
    </rPh>
    <rPh sb="344" eb="346">
      <t>ジョウケン</t>
    </rPh>
    <rPh sb="347" eb="349">
      <t>シュウロウ</t>
    </rPh>
    <rPh sb="349" eb="351">
      <t>ジョウケン</t>
    </rPh>
    <rPh sb="352" eb="354">
      <t>ジゼン</t>
    </rPh>
    <rPh sb="355" eb="356">
      <t>サダ</t>
    </rPh>
    <phoneticPr fontId="5"/>
  </si>
  <si>
    <r>
      <rPr>
        <b/>
        <sz val="14"/>
        <color indexed="13"/>
        <rFont val="ＭＳ Ｐゴシック"/>
        <family val="3"/>
        <charset val="128"/>
      </rPr>
      <t>★検便検査の目的は保菌者の確認です。</t>
    </r>
    <r>
      <rPr>
        <b/>
        <sz val="14"/>
        <color indexed="9"/>
        <rFont val="ＭＳ Ｐゴシック"/>
        <family val="3"/>
        <charset val="128"/>
      </rPr>
      <t xml:space="preserve">
突然あなたの施設に検便陽性報告書が送られて来たら!
何故? 私なのだろうか・・・・困ったもんだ、どうしよう!
</t>
    </r>
    <r>
      <rPr>
        <b/>
        <u/>
        <sz val="14"/>
        <color indexed="9"/>
        <rFont val="ＭＳ Ｐゴシック"/>
        <family val="3"/>
        <charset val="128"/>
      </rPr>
      <t>★あわてない事です。</t>
    </r>
    <r>
      <rPr>
        <b/>
        <u/>
        <sz val="14"/>
        <color indexed="13"/>
        <rFont val="ＭＳ Ｐゴシック"/>
        <family val="3"/>
        <charset val="128"/>
      </rPr>
      <t>統計的に陽性率0.01～0.05%</t>
    </r>
    <r>
      <rPr>
        <b/>
        <sz val="14"/>
        <color indexed="13"/>
        <rFont val="ＭＳ Ｐゴシック"/>
        <family val="3"/>
        <charset val="128"/>
      </rPr>
      <t xml:space="preserve">
(1,700人～2,000人)に一人の確率でサルモネラ保菌者がいます。
O157の陽性率も最近は30,000人～50,000人に一人くらいの割合です。
</t>
    </r>
    <r>
      <rPr>
        <b/>
        <sz val="14"/>
        <color indexed="51"/>
        <rFont val="ＭＳ Ｐゴシック"/>
        <family val="3"/>
        <charset val="128"/>
      </rPr>
      <t>★症状も重度な人から軽度な人、中には自症状がほとんどない人までいます</t>
    </r>
    <r>
      <rPr>
        <b/>
        <sz val="14"/>
        <color indexed="9"/>
        <rFont val="ＭＳ Ｐゴシック"/>
        <family val="3"/>
        <charset val="128"/>
      </rPr>
      <t>★東京都には、サネモネラ属菌が発見された場合の通達があります。
(衛公防第782号)　現在では拘束力はありませんが、
ご本人にとっても、除菌することは健康上有意義なことです。</t>
    </r>
    <rPh sb="1" eb="3">
      <t>ケンベン</t>
    </rPh>
    <rPh sb="3" eb="5">
      <t>ケンサ</t>
    </rPh>
    <rPh sb="6" eb="8">
      <t>モクテキ</t>
    </rPh>
    <rPh sb="9" eb="12">
      <t>ホキンシャ</t>
    </rPh>
    <rPh sb="13" eb="15">
      <t>カクニン</t>
    </rPh>
    <rPh sb="19" eb="21">
      <t>トツゼン</t>
    </rPh>
    <rPh sb="25" eb="27">
      <t>シセツ</t>
    </rPh>
    <rPh sb="28" eb="30">
      <t>ケンベン</t>
    </rPh>
    <rPh sb="30" eb="32">
      <t>ヨウセイ</t>
    </rPh>
    <rPh sb="32" eb="34">
      <t>ホウコク</t>
    </rPh>
    <rPh sb="34" eb="35">
      <t>ショ</t>
    </rPh>
    <rPh sb="36" eb="37">
      <t>オク</t>
    </rPh>
    <rPh sb="40" eb="41">
      <t>キ</t>
    </rPh>
    <rPh sb="45" eb="47">
      <t>ナゼ</t>
    </rPh>
    <rPh sb="49" eb="50">
      <t>ワタシ</t>
    </rPh>
    <rPh sb="60" eb="61">
      <t>コマ</t>
    </rPh>
    <rPh sb="80" eb="81">
      <t>コト</t>
    </rPh>
    <rPh sb="84" eb="87">
      <t>トウケイテキ</t>
    </rPh>
    <rPh sb="88" eb="91">
      <t>ヨウセイリツ</t>
    </rPh>
    <rPh sb="108" eb="109">
      <t>ニン</t>
    </rPh>
    <rPh sb="115" eb="116">
      <t>ニン</t>
    </rPh>
    <rPh sb="118" eb="120">
      <t>ヒトリ</t>
    </rPh>
    <rPh sb="121" eb="123">
      <t>カクリツ</t>
    </rPh>
    <rPh sb="129" eb="132">
      <t>ホキンシャ</t>
    </rPh>
    <rPh sb="143" eb="146">
      <t>ヨウセイリツ</t>
    </rPh>
    <rPh sb="147" eb="149">
      <t>サイキンショウジョウ</t>
    </rPh>
    <rPh sb="156" eb="157">
      <t>ニン</t>
    </rPh>
    <rPh sb="164" eb="165">
      <t>ニン</t>
    </rPh>
    <rPh sb="166" eb="168">
      <t>ヒトリ</t>
    </rPh>
    <rPh sb="172" eb="174">
      <t>ワリアイ</t>
    </rPh>
    <rPh sb="213" eb="215">
      <t>ジュウド</t>
    </rPh>
    <rPh sb="216" eb="217">
      <t>ヒト</t>
    </rPh>
    <rPh sb="222" eb="223">
      <t>ヒト</t>
    </rPh>
    <rPh sb="224" eb="225">
      <t>ナカ</t>
    </rPh>
    <rPh sb="228" eb="230">
      <t>ショウジョウ</t>
    </rPh>
    <rPh sb="237" eb="238">
      <t>ヒト</t>
    </rPh>
    <rPh sb="281" eb="283">
      <t>トウキョウ</t>
    </rPh>
    <rPh sb="283" eb="284">
      <t>ト</t>
    </rPh>
    <rPh sb="292" eb="293">
      <t>ゾク</t>
    </rPh>
    <rPh sb="293" eb="294">
      <t>キン</t>
    </rPh>
    <rPh sb="295" eb="297">
      <t>ハッケン</t>
    </rPh>
    <rPh sb="300" eb="302">
      <t>バアイ</t>
    </rPh>
    <rPh sb="303" eb="305">
      <t>ツウタツ</t>
    </rPh>
    <rPh sb="323" eb="325">
      <t>ゲンザイ</t>
    </rPh>
    <rPh sb="327" eb="330">
      <t>コウソクリョク</t>
    </rPh>
    <rPh sb="340" eb="342">
      <t>ホンニン</t>
    </rPh>
    <rPh sb="348" eb="350">
      <t>ジョキン</t>
    </rPh>
    <rPh sb="355" eb="358">
      <t>ケンコウジョウ</t>
    </rPh>
    <rPh sb="358" eb="361">
      <t>ユウイギ</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</si>
</sst>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77">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4"/>
      <color indexed="8"/>
      <name val="游ゴシック"/>
      <family val="3"/>
      <charset val="128"/>
    </font>
    <font>
      <sz val="12"/>
      <color rgb="FF333333"/>
      <name val="メイリオ"/>
      <family val="3"/>
      <charset val="128"/>
    </font>
    <font>
      <b/>
      <sz val="11"/>
      <color rgb="FF222324"/>
      <name val="ＭＳ Ｐゴシック"/>
      <family val="2"/>
      <charset val="128"/>
    </font>
    <font>
      <b/>
      <sz val="14"/>
      <color indexed="8"/>
      <name val="ＭＳ Ｐゴシック"/>
      <family val="3"/>
      <charset val="128"/>
    </font>
    <font>
      <sz val="20"/>
      <color indexed="9"/>
      <name val="ＭＳ Ｐゴシック"/>
      <family val="3"/>
      <charset val="128"/>
    </font>
    <font>
      <sz val="14"/>
      <color indexed="63"/>
      <name val="Arial"/>
      <family val="2"/>
    </font>
    <font>
      <b/>
      <sz val="11"/>
      <color rgb="FF0070C0"/>
      <name val="ＭＳ Ｐゴシック"/>
      <family val="3"/>
      <charset val="128"/>
    </font>
    <font>
      <sz val="13"/>
      <name val="ＭＳ Ｐゴシック"/>
      <family val="3"/>
      <charset val="128"/>
    </font>
    <font>
      <b/>
      <sz val="14"/>
      <color indexed="12"/>
      <name val="ＭＳ Ｐゴシック"/>
      <family val="3"/>
      <charset val="128"/>
    </font>
    <font>
      <sz val="22"/>
      <name val="ＭＳ Ｐゴシック"/>
      <family val="3"/>
      <charset val="128"/>
    </font>
    <font>
      <b/>
      <sz val="10"/>
      <color indexed="62"/>
      <name val="ＭＳ Ｐゴシック"/>
      <family val="3"/>
      <charset val="128"/>
    </font>
    <font>
      <sz val="10"/>
      <color indexed="62"/>
      <name val="ＭＳ Ｐゴシック"/>
      <family val="3"/>
      <charset val="128"/>
    </font>
    <font>
      <b/>
      <u/>
      <sz val="11"/>
      <name val="ＭＳ Ｐゴシック"/>
      <family val="3"/>
      <charset val="128"/>
    </font>
    <font>
      <b/>
      <sz val="18"/>
      <name val="Microsoft YaHei"/>
      <family val="3"/>
      <charset val="134"/>
    </font>
    <font>
      <sz val="8.8000000000000007"/>
      <color indexed="23"/>
      <name val="ＭＳ Ｐゴシック"/>
      <family val="3"/>
      <charset val="128"/>
    </font>
    <font>
      <sz val="10"/>
      <name val="Arial"/>
      <family val="2"/>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0"/>
      <color rgb="FF666666"/>
      <name val="Arial"/>
      <family val="2"/>
    </font>
    <font>
      <sz val="12"/>
      <color indexed="9"/>
      <name val="ＭＳ Ｐゴシック"/>
      <family val="3"/>
      <charset val="128"/>
    </font>
    <font>
      <b/>
      <u/>
      <sz val="12"/>
      <name val="ＭＳ Ｐゴシック"/>
      <family val="3"/>
      <charset val="128"/>
    </font>
    <font>
      <b/>
      <sz val="12"/>
      <color indexed="10"/>
      <name val="ＭＳ Ｐゴシック"/>
      <family val="3"/>
      <charset val="128"/>
    </font>
    <font>
      <b/>
      <sz val="16"/>
      <name val="Microsoft YaHei"/>
      <family val="3"/>
      <charset val="134"/>
    </font>
    <font>
      <b/>
      <sz val="10"/>
      <name val="ＭＳ Ｐゴシック"/>
      <family val="3"/>
      <charset val="128"/>
    </font>
    <font>
      <b/>
      <sz val="18"/>
      <name val="メイリオ"/>
      <family val="3"/>
      <charset val="128"/>
    </font>
    <font>
      <sz val="20"/>
      <color rgb="FF000000"/>
      <name val="ＭＳ Ｐゴシック"/>
      <family val="3"/>
      <charset val="128"/>
    </font>
    <font>
      <sz val="11"/>
      <color rgb="FFFFFF00"/>
      <name val="ＭＳ Ｐゴシック"/>
      <family val="3"/>
      <charset val="128"/>
      <scheme val="minor"/>
    </font>
    <font>
      <sz val="10"/>
      <color rgb="FF000000"/>
      <name val="メイリオ"/>
      <family val="3"/>
      <charset val="128"/>
    </font>
    <font>
      <b/>
      <sz val="11"/>
      <color rgb="FFFF0000"/>
      <name val="AR P新藝体E"/>
      <family val="3"/>
      <charset val="128"/>
    </font>
    <font>
      <b/>
      <sz val="11"/>
      <name val="AR P新藝体E"/>
      <family val="3"/>
      <charset val="128"/>
    </font>
    <font>
      <b/>
      <sz val="16"/>
      <name val="ＭＳ Ｐゴシック"/>
      <family val="3"/>
      <charset val="128"/>
      <scheme val="minor"/>
    </font>
    <font>
      <b/>
      <sz val="14"/>
      <name val="ＭＳ Ｐゴシック"/>
      <family val="3"/>
      <charset val="128"/>
      <scheme val="minor"/>
    </font>
    <font>
      <sz val="10"/>
      <color rgb="FF2B2B2B"/>
      <name val="游ゴシック"/>
      <family val="2"/>
      <charset val="128"/>
    </font>
    <font>
      <b/>
      <sz val="17"/>
      <name val="ＭＳ Ｐゴシック"/>
      <family val="3"/>
      <charset val="128"/>
    </font>
    <font>
      <b/>
      <sz val="16"/>
      <color indexed="9"/>
      <name val="ＭＳ Ｐゴシック"/>
      <family val="3"/>
      <charset val="128"/>
    </font>
    <font>
      <b/>
      <u/>
      <sz val="14"/>
      <color indexed="9"/>
      <name val="ＭＳ Ｐゴシック"/>
      <family val="3"/>
      <charset val="128"/>
    </font>
    <font>
      <b/>
      <u/>
      <sz val="14"/>
      <color indexed="13"/>
      <name val="ＭＳ Ｐゴシック"/>
      <family val="3"/>
      <charset val="128"/>
    </font>
    <font>
      <b/>
      <sz val="14"/>
      <color indexed="51"/>
      <name val="ＭＳ Ｐゴシック"/>
      <family val="3"/>
      <charset val="128"/>
    </font>
    <font>
      <b/>
      <sz val="16"/>
      <color rgb="FFFF0000"/>
      <name val="ＭＳ Ｐゴシック"/>
      <family val="3"/>
      <charset val="128"/>
    </font>
  </fonts>
  <fills count="44">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485"/>
        <bgColor indexed="64"/>
      </patternFill>
    </fill>
    <fill>
      <patternFill patternType="solid">
        <fgColor rgb="FF6DDDF7"/>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60"/>
        <bgColor indexed="64"/>
      </patternFill>
    </fill>
    <fill>
      <patternFill patternType="solid">
        <fgColor theme="9" tint="-0.499984740745262"/>
        <bgColor indexed="64"/>
      </patternFill>
    </fill>
  </fills>
  <borders count="251">
    <border>
      <left/>
      <right/>
      <top/>
      <bottom/>
      <diagonal/>
    </border>
    <border>
      <left style="medium">
        <color indexed="12"/>
      </left>
      <right style="medium">
        <color indexed="12"/>
      </right>
      <top/>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auto="1"/>
      </left>
      <right/>
      <top style="thin">
        <color indexed="12"/>
      </top>
      <bottom style="medium">
        <color indexed="12"/>
      </bottom>
      <diagonal/>
    </border>
    <border>
      <left/>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style="medium">
        <color indexed="12"/>
      </top>
      <bottom style="medium">
        <color indexed="16"/>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top style="thin">
        <color indexed="64"/>
      </top>
      <bottom/>
      <diagonal/>
    </border>
    <border>
      <left/>
      <right style="medium">
        <color indexed="64"/>
      </right>
      <top style="thin">
        <color indexed="64"/>
      </top>
      <bottom/>
      <diagonal/>
    </border>
    <border>
      <left style="medium">
        <color theme="3"/>
      </left>
      <right style="medium">
        <color theme="3"/>
      </right>
      <top style="thin">
        <color theme="3"/>
      </top>
      <bottom/>
      <diagonal/>
    </border>
    <border>
      <left style="medium">
        <color rgb="FF888888"/>
      </left>
      <right style="medium">
        <color rgb="FF888888"/>
      </right>
      <top/>
      <bottom style="medium">
        <color rgb="FF888888"/>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auto="1"/>
      </left>
      <right style="medium">
        <color indexed="12"/>
      </right>
      <top style="thin">
        <color indexed="12"/>
      </top>
      <bottom/>
      <diagonal/>
    </border>
    <border>
      <left style="thick">
        <color indexed="12"/>
      </left>
      <right style="medium">
        <color indexed="12"/>
      </right>
      <top style="thin">
        <color indexed="12"/>
      </top>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style="medium">
        <color indexed="23"/>
      </left>
      <right style="medium">
        <color theme="0" tint="-0.24994659260841701"/>
      </right>
      <top style="medium">
        <color indexed="55"/>
      </top>
      <bottom/>
      <diagonal/>
    </border>
    <border>
      <left style="medium">
        <color indexed="23"/>
      </left>
      <right/>
      <top/>
      <bottom style="medium">
        <color indexed="23"/>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theme="3"/>
      </right>
      <top/>
      <bottom/>
      <diagonal/>
    </border>
    <border>
      <left/>
      <right/>
      <top style="thin">
        <color auto="1"/>
      </top>
      <bottom style="medium">
        <color auto="1"/>
      </bottom>
      <diagonal/>
    </border>
    <border>
      <left style="medium">
        <color indexed="12"/>
      </left>
      <right style="medium">
        <color auto="1"/>
      </right>
      <top style="thick">
        <color indexed="12"/>
      </top>
      <bottom/>
      <diagonal/>
    </border>
    <border>
      <left style="medium">
        <color indexed="12"/>
      </left>
      <right style="medium">
        <color auto="1"/>
      </right>
      <top/>
      <bottom style="thick">
        <color indexed="12"/>
      </bottom>
      <diagonal/>
    </border>
    <border>
      <left/>
      <right/>
      <top style="thin">
        <color indexed="64"/>
      </top>
      <bottom/>
      <diagonal/>
    </border>
    <border>
      <left/>
      <right/>
      <top/>
      <bottom style="thin">
        <color indexed="64"/>
      </bottom>
      <diagonal/>
    </border>
    <border>
      <left/>
      <right style="medium">
        <color indexed="12"/>
      </right>
      <top style="thin">
        <color indexed="12"/>
      </top>
      <bottom style="thick">
        <color indexed="12"/>
      </bottom>
      <diagonal/>
    </border>
    <border>
      <left style="medium">
        <color indexed="12"/>
      </left>
      <right/>
      <top/>
      <bottom style="thick">
        <color indexed="12"/>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double">
        <color auto="1"/>
      </top>
      <bottom/>
      <diagonal/>
    </border>
    <border>
      <left style="thin">
        <color auto="1"/>
      </left>
      <right/>
      <top style="thin">
        <color auto="1"/>
      </top>
      <bottom style="medium">
        <color auto="1"/>
      </bottom>
      <diagonal/>
    </border>
    <border>
      <left/>
      <right/>
      <top style="medium">
        <color indexed="23"/>
      </top>
      <bottom style="medium">
        <color indexed="23"/>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style="medium">
        <color theme="3"/>
      </right>
      <top style="thin">
        <color indexed="12"/>
      </top>
      <bottom style="medium">
        <color indexed="1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right style="medium">
        <color indexed="12"/>
      </right>
      <top style="medium">
        <color indexed="12"/>
      </top>
      <bottom style="thin">
        <color indexed="12"/>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8" fillId="0" borderId="0">
      <alignment vertical="center"/>
    </xf>
    <xf numFmtId="0" fontId="6" fillId="0" borderId="0"/>
    <xf numFmtId="0" fontId="68" fillId="0" borderId="0">
      <alignment vertical="center"/>
    </xf>
    <xf numFmtId="0" fontId="6"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3" fillId="0" borderId="0">
      <alignment vertical="center"/>
    </xf>
    <xf numFmtId="0" fontId="4" fillId="0" borderId="0">
      <alignment vertical="center"/>
    </xf>
    <xf numFmtId="0" fontId="68"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7" fillId="0" borderId="0"/>
    <xf numFmtId="0" fontId="108" fillId="0" borderId="0" applyNumberFormat="0" applyFill="0" applyBorder="0" applyAlignment="0" applyProtection="0"/>
    <xf numFmtId="0" fontId="107" fillId="0" borderId="0"/>
  </cellStyleXfs>
  <cellXfs count="803">
    <xf numFmtId="0" fontId="0" fillId="0" borderId="0" xfId="0">
      <alignment vertical="center"/>
    </xf>
    <xf numFmtId="0" fontId="6" fillId="0" borderId="0" xfId="2">
      <alignment vertical="center"/>
    </xf>
    <xf numFmtId="14" fontId="18"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2" fillId="4" borderId="2" xfId="2" applyFont="1" applyFill="1" applyBorder="1" applyAlignment="1">
      <alignment horizontal="center" vertical="center" wrapText="1"/>
    </xf>
    <xf numFmtId="0" fontId="22" fillId="4" borderId="3" xfId="2" applyFont="1" applyFill="1" applyBorder="1" applyAlignment="1">
      <alignment horizontal="center" vertical="center" wrapText="1"/>
    </xf>
    <xf numFmtId="0" fontId="22" fillId="4" borderId="4" xfId="2" applyFont="1" applyFill="1" applyBorder="1" applyAlignment="1">
      <alignment horizontal="center" vertical="center" wrapText="1"/>
    </xf>
    <xf numFmtId="0" fontId="22" fillId="4" borderId="5" xfId="2" applyFont="1" applyFill="1" applyBorder="1" applyAlignment="1">
      <alignment horizontal="center" vertical="center" wrapText="1"/>
    </xf>
    <xf numFmtId="0" fontId="6" fillId="5" borderId="0" xfId="2" applyFill="1">
      <alignment vertical="center"/>
    </xf>
    <xf numFmtId="0" fontId="6" fillId="0" borderId="8" xfId="2" applyBorder="1">
      <alignment vertical="center"/>
    </xf>
    <xf numFmtId="0" fontId="22" fillId="5" borderId="10" xfId="2" applyFont="1" applyFill="1" applyBorder="1" applyAlignment="1">
      <alignment horizontal="center" vertical="center"/>
    </xf>
    <xf numFmtId="0" fontId="0" fillId="0" borderId="7" xfId="0" applyBorder="1" applyAlignment="1">
      <alignment horizontal="center" vertical="center" wrapText="1"/>
    </xf>
    <xf numFmtId="0" fontId="0" fillId="2" borderId="7" xfId="0" applyFill="1" applyBorder="1" applyAlignment="1">
      <alignment horizontal="center" vertical="center" wrapText="1"/>
    </xf>
    <xf numFmtId="0" fontId="6" fillId="0" borderId="7" xfId="2" applyBorder="1" applyAlignment="1">
      <alignment horizontal="center" vertical="center" wrapText="1"/>
    </xf>
    <xf numFmtId="0" fontId="22" fillId="5" borderId="11" xfId="2" applyFont="1" applyFill="1" applyBorder="1" applyAlignment="1">
      <alignment horizontal="center" vertical="center"/>
    </xf>
    <xf numFmtId="0" fontId="22" fillId="5" borderId="6" xfId="2" applyFont="1" applyFill="1" applyBorder="1" applyAlignment="1">
      <alignment horizontal="center" vertical="center"/>
    </xf>
    <xf numFmtId="0" fontId="22" fillId="0" borderId="11" xfId="2" applyFont="1" applyBorder="1" applyAlignment="1">
      <alignment horizontal="center" vertical="center"/>
    </xf>
    <xf numFmtId="0" fontId="6" fillId="2" borderId="7" xfId="2" applyFill="1" applyBorder="1" applyAlignment="1">
      <alignment horizontal="center" vertical="center" wrapText="1"/>
    </xf>
    <xf numFmtId="0" fontId="22" fillId="5" borderId="13" xfId="2" applyFont="1" applyFill="1" applyBorder="1" applyAlignment="1">
      <alignment horizontal="center" vertical="center"/>
    </xf>
    <xf numFmtId="177" fontId="16" fillId="5" borderId="14" xfId="2" applyNumberFormat="1" applyFont="1" applyFill="1" applyBorder="1" applyAlignment="1">
      <alignment horizontal="center" vertical="center" wrapText="1"/>
    </xf>
    <xf numFmtId="0" fontId="22" fillId="5" borderId="8" xfId="2" applyFont="1" applyFill="1" applyBorder="1" applyAlignment="1">
      <alignment horizontal="center" vertical="center"/>
    </xf>
    <xf numFmtId="0" fontId="6" fillId="5" borderId="13" xfId="2" applyFill="1" applyBorder="1">
      <alignment vertical="center"/>
    </xf>
    <xf numFmtId="0" fontId="6" fillId="5" borderId="14" xfId="2" applyFill="1" applyBorder="1">
      <alignment vertical="center"/>
    </xf>
    <xf numFmtId="0" fontId="6" fillId="5" borderId="8" xfId="2" applyFill="1" applyBorder="1">
      <alignment vertical="center"/>
    </xf>
    <xf numFmtId="0" fontId="6" fillId="5" borderId="15" xfId="2" applyFill="1" applyBorder="1">
      <alignment vertical="center"/>
    </xf>
    <xf numFmtId="0" fontId="6" fillId="0" borderId="15" xfId="2" applyBorder="1">
      <alignment vertical="center"/>
    </xf>
    <xf numFmtId="0" fontId="6" fillId="5" borderId="17" xfId="2" applyFill="1" applyBorder="1">
      <alignment vertical="center"/>
    </xf>
    <xf numFmtId="0" fontId="6" fillId="5" borderId="18" xfId="2" applyFill="1" applyBorder="1">
      <alignment vertical="center"/>
    </xf>
    <xf numFmtId="0" fontId="6" fillId="5" borderId="19" xfId="2" applyFill="1" applyBorder="1">
      <alignment vertical="center"/>
    </xf>
    <xf numFmtId="0" fontId="6" fillId="0" borderId="20" xfId="2"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17" fillId="3" borderId="24" xfId="2" applyFont="1" applyFill="1" applyBorder="1" applyAlignment="1">
      <alignment horizontal="center" vertical="center" wrapText="1"/>
    </xf>
    <xf numFmtId="0" fontId="24"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5" fillId="5" borderId="0" xfId="2" applyNumberFormat="1" applyFont="1" applyFill="1" applyAlignment="1">
      <alignment horizontal="center" vertical="center"/>
    </xf>
    <xf numFmtId="0" fontId="6" fillId="0" borderId="0" xfId="2" applyAlignment="1">
      <alignment horizontal="center" vertical="center"/>
    </xf>
    <xf numFmtId="0" fontId="25" fillId="0" borderId="0" xfId="2" applyFont="1" applyAlignment="1">
      <alignment horizontal="center" vertical="center"/>
    </xf>
    <xf numFmtId="0" fontId="8" fillId="5" borderId="0" xfId="1" applyFill="1" applyAlignment="1" applyProtection="1">
      <alignment vertical="center" wrapText="1"/>
    </xf>
    <xf numFmtId="0" fontId="10" fillId="2" borderId="30" xfId="2" applyFont="1" applyFill="1" applyBorder="1" applyAlignment="1">
      <alignment horizontal="center" vertical="center"/>
    </xf>
    <xf numFmtId="14" fontId="10" fillId="2" borderId="31" xfId="2" applyNumberFormat="1" applyFont="1" applyFill="1" applyBorder="1" applyAlignment="1">
      <alignment horizontal="center" vertical="center"/>
    </xf>
    <xf numFmtId="0" fontId="6" fillId="5" borderId="0" xfId="2" applyFill="1" applyAlignment="1">
      <alignment vertical="center" wrapText="1"/>
    </xf>
    <xf numFmtId="14" fontId="26" fillId="3" borderId="1" xfId="1" applyNumberFormat="1" applyFont="1" applyFill="1" applyBorder="1" applyAlignment="1" applyProtection="1">
      <alignment horizontal="center" vertical="center" wrapText="1" shrinkToFit="1"/>
    </xf>
    <xf numFmtId="0" fontId="33" fillId="8" borderId="39" xfId="17" applyFont="1" applyFill="1" applyBorder="1" applyAlignment="1">
      <alignment horizontal="left" vertical="center"/>
    </xf>
    <xf numFmtId="0" fontId="33" fillId="8" borderId="40" xfId="17" applyFont="1" applyFill="1" applyBorder="1" applyAlignment="1">
      <alignment horizontal="center" vertical="center"/>
    </xf>
    <xf numFmtId="0" fontId="33" fillId="8" borderId="40" xfId="2" applyFont="1" applyFill="1" applyBorder="1" applyAlignment="1">
      <alignment horizontal="center" vertical="center"/>
    </xf>
    <xf numFmtId="0" fontId="34" fillId="8" borderId="40" xfId="2" applyFont="1" applyFill="1" applyBorder="1" applyAlignment="1">
      <alignment horizontal="center" vertical="center"/>
    </xf>
    <xf numFmtId="0" fontId="34" fillId="8" borderId="41" xfId="2" applyFont="1" applyFill="1" applyBorder="1" applyAlignment="1">
      <alignment horizontal="center" vertical="center"/>
    </xf>
    <xf numFmtId="0" fontId="1" fillId="0" borderId="0" xfId="17">
      <alignment vertical="center"/>
    </xf>
    <xf numFmtId="0" fontId="40" fillId="0" borderId="0" xfId="17" applyFont="1">
      <alignment vertical="center"/>
    </xf>
    <xf numFmtId="0" fontId="34" fillId="8" borderId="42" xfId="2" applyFont="1" applyFill="1" applyBorder="1" applyAlignment="1">
      <alignment horizontal="center" vertical="center"/>
    </xf>
    <xf numFmtId="0" fontId="34" fillId="8" borderId="43" xfId="2" applyFont="1" applyFill="1" applyBorder="1" applyAlignment="1">
      <alignment horizontal="center" vertical="center"/>
    </xf>
    <xf numFmtId="0" fontId="1" fillId="9" borderId="43" xfId="17" applyFill="1" applyBorder="1">
      <alignment vertical="center"/>
    </xf>
    <xf numFmtId="0" fontId="37" fillId="0" borderId="0" xfId="17" applyFont="1" applyAlignment="1">
      <alignment horizontal="center" vertical="center"/>
    </xf>
    <xf numFmtId="0" fontId="8" fillId="0" borderId="42" xfId="1" applyFill="1" applyBorder="1" applyAlignment="1" applyProtection="1">
      <alignment vertical="center"/>
    </xf>
    <xf numFmtId="0" fontId="1" fillId="9" borderId="43" xfId="17" applyFill="1" applyBorder="1" applyAlignment="1">
      <alignment horizontal="center" vertical="center"/>
    </xf>
    <xf numFmtId="0" fontId="8" fillId="9" borderId="0" xfId="1" applyFill="1" applyBorder="1" applyAlignment="1" applyProtection="1">
      <alignment vertical="center" wrapText="1"/>
    </xf>
    <xf numFmtId="0" fontId="6" fillId="9" borderId="43" xfId="2" applyFill="1" applyBorder="1" applyAlignment="1">
      <alignment vertical="center" wrapText="1"/>
    </xf>
    <xf numFmtId="0" fontId="45" fillId="0" borderId="0" xfId="17" applyFont="1" applyAlignment="1">
      <alignment vertical="center" wrapText="1"/>
    </xf>
    <xf numFmtId="0" fontId="47" fillId="0" borderId="0" xfId="17" applyFont="1" applyAlignment="1">
      <alignment horizontal="left" vertical="center"/>
    </xf>
    <xf numFmtId="0" fontId="37" fillId="0" borderId="0" xfId="17" applyFont="1" applyAlignment="1">
      <alignment vertical="top" wrapText="1"/>
    </xf>
    <xf numFmtId="0" fontId="49" fillId="10" borderId="49" xfId="17" applyFont="1" applyFill="1" applyBorder="1" applyAlignment="1">
      <alignment horizontal="center" vertical="center"/>
    </xf>
    <xf numFmtId="0" fontId="56" fillId="3" borderId="51" xfId="17" applyFont="1" applyFill="1" applyBorder="1" applyAlignment="1">
      <alignment horizontal="center" vertical="center" wrapText="1"/>
    </xf>
    <xf numFmtId="0" fontId="7" fillId="3" borderId="52" xfId="17" applyFont="1" applyFill="1" applyBorder="1" applyAlignment="1">
      <alignment horizontal="center" vertical="center" wrapText="1"/>
    </xf>
    <xf numFmtId="0" fontId="13" fillId="3" borderId="52" xfId="17" applyFont="1" applyFill="1" applyBorder="1" applyAlignment="1">
      <alignment horizontal="center" vertical="center" wrapText="1"/>
    </xf>
    <xf numFmtId="0" fontId="58" fillId="3" borderId="52" xfId="17" applyFont="1" applyFill="1" applyBorder="1" applyAlignment="1">
      <alignment horizontal="center" vertical="center" wrapText="1"/>
    </xf>
    <xf numFmtId="0" fontId="7" fillId="3" borderId="53" xfId="17" applyFont="1" applyFill="1" applyBorder="1" applyAlignment="1">
      <alignment horizontal="center" vertical="center" wrapText="1"/>
    </xf>
    <xf numFmtId="0" fontId="7" fillId="3" borderId="32" xfId="17" applyFont="1" applyFill="1" applyBorder="1" applyAlignment="1">
      <alignment horizontal="center" vertical="center" wrapText="1"/>
    </xf>
    <xf numFmtId="176" fontId="59" fillId="3" borderId="38" xfId="17" applyNumberFormat="1" applyFont="1" applyFill="1" applyBorder="1" applyAlignment="1">
      <alignment horizontal="center" vertical="center" wrapText="1"/>
    </xf>
    <xf numFmtId="0" fontId="59" fillId="3" borderId="38" xfId="17" applyFont="1" applyFill="1" applyBorder="1" applyAlignment="1">
      <alignment horizontal="left" vertical="center" wrapText="1"/>
    </xf>
    <xf numFmtId="0" fontId="7" fillId="3" borderId="28" xfId="17" applyFont="1" applyFill="1" applyBorder="1" applyAlignment="1">
      <alignment horizontal="center" vertical="center" wrapText="1"/>
    </xf>
    <xf numFmtId="176" fontId="59" fillId="11" borderId="54" xfId="17" applyNumberFormat="1" applyFont="1" applyFill="1" applyBorder="1" applyAlignment="1">
      <alignment horizontal="center" vertical="center" wrapText="1"/>
    </xf>
    <xf numFmtId="0" fontId="59" fillId="11" borderId="54" xfId="17" applyFont="1" applyFill="1" applyBorder="1" applyAlignment="1">
      <alignment horizontal="left" vertical="center" wrapText="1"/>
    </xf>
    <xf numFmtId="0" fontId="63" fillId="12" borderId="55" xfId="17" applyFont="1" applyFill="1" applyBorder="1" applyAlignment="1">
      <alignment horizontal="center" vertical="center" wrapText="1"/>
    </xf>
    <xf numFmtId="176" fontId="61" fillId="12" borderId="55" xfId="17" applyNumberFormat="1" applyFont="1" applyFill="1" applyBorder="1" applyAlignment="1">
      <alignment horizontal="center" vertical="center" wrapText="1"/>
    </xf>
    <xf numFmtId="181" fontId="63" fillId="9" borderId="55" xfId="0" applyNumberFormat="1" applyFont="1" applyFill="1" applyBorder="1" applyAlignment="1">
      <alignment horizontal="center" vertical="center"/>
    </xf>
    <xf numFmtId="0" fontId="63" fillId="12" borderId="56" xfId="17" applyFont="1" applyFill="1" applyBorder="1" applyAlignment="1">
      <alignment horizontal="center" vertical="center" wrapText="1"/>
    </xf>
    <xf numFmtId="182" fontId="65" fillId="12" borderId="57" xfId="17" applyNumberFormat="1" applyFont="1" applyFill="1" applyBorder="1" applyAlignment="1">
      <alignment horizontal="center" vertical="center" wrapText="1"/>
    </xf>
    <xf numFmtId="0" fontId="7" fillId="3" borderId="33" xfId="17" applyFont="1" applyFill="1" applyBorder="1" applyAlignment="1">
      <alignment horizontal="center" vertical="center" wrapText="1"/>
    </xf>
    <xf numFmtId="0" fontId="7" fillId="3" borderId="34" xfId="17" applyFont="1" applyFill="1" applyBorder="1" applyAlignment="1">
      <alignment horizontal="center" vertical="center" wrapText="1"/>
    </xf>
    <xf numFmtId="0" fontId="13" fillId="3" borderId="34" xfId="17" applyFont="1" applyFill="1" applyBorder="1" applyAlignment="1">
      <alignment horizontal="center" vertical="center" wrapText="1"/>
    </xf>
    <xf numFmtId="0" fontId="58" fillId="3" borderId="34" xfId="17" applyFont="1" applyFill="1" applyBorder="1" applyAlignment="1">
      <alignment horizontal="center" vertical="center" wrapText="1"/>
    </xf>
    <xf numFmtId="0" fontId="7" fillId="3" borderId="35"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2" xfId="2" applyBorder="1" applyAlignment="1">
      <alignment vertical="top" wrapText="1"/>
    </xf>
    <xf numFmtId="0" fontId="6" fillId="13" borderId="12" xfId="2" applyFill="1" applyBorder="1" applyAlignment="1">
      <alignment vertical="top" wrapText="1"/>
    </xf>
    <xf numFmtId="0" fontId="22" fillId="0" borderId="0" xfId="2" applyFont="1" applyAlignment="1">
      <alignment vertical="top" wrapText="1"/>
    </xf>
    <xf numFmtId="0" fontId="6" fillId="2" borderId="12" xfId="2" applyFill="1" applyBorder="1" applyAlignment="1">
      <alignment vertical="top" wrapText="1"/>
    </xf>
    <xf numFmtId="0" fontId="6" fillId="2" borderId="59" xfId="2" applyFill="1" applyBorder="1" applyAlignment="1">
      <alignment vertical="top" wrapText="1"/>
    </xf>
    <xf numFmtId="0" fontId="6" fillId="2" borderId="60" xfId="2" applyFill="1" applyBorder="1" applyAlignment="1">
      <alignment vertical="top" wrapText="1"/>
    </xf>
    <xf numFmtId="0" fontId="1" fillId="2" borderId="61" xfId="2" applyFont="1" applyFill="1" applyBorder="1" applyAlignment="1">
      <alignment vertical="top" wrapText="1"/>
    </xf>
    <xf numFmtId="0" fontId="6" fillId="3" borderId="12" xfId="2" applyFill="1" applyBorder="1">
      <alignment vertical="center"/>
    </xf>
    <xf numFmtId="0" fontId="1" fillId="3" borderId="62" xfId="2" applyFont="1" applyFill="1" applyBorder="1" applyAlignment="1">
      <alignment vertical="top" wrapText="1"/>
    </xf>
    <xf numFmtId="0" fontId="6" fillId="14" borderId="12" xfId="2" applyFill="1" applyBorder="1">
      <alignment vertical="center"/>
    </xf>
    <xf numFmtId="0" fontId="0" fillId="0" borderId="64" xfId="0" applyBorder="1">
      <alignment vertical="center"/>
    </xf>
    <xf numFmtId="0" fontId="14" fillId="0" borderId="64" xfId="0" applyFont="1" applyBorder="1">
      <alignment vertical="center"/>
    </xf>
    <xf numFmtId="0" fontId="0" fillId="0" borderId="65" xfId="0" applyBorder="1">
      <alignment vertical="center"/>
    </xf>
    <xf numFmtId="0" fontId="0" fillId="0" borderId="45" xfId="0" applyBorder="1">
      <alignment vertical="center"/>
    </xf>
    <xf numFmtId="0" fontId="6" fillId="18" borderId="0" xfId="2" applyFill="1">
      <alignment vertical="center"/>
    </xf>
    <xf numFmtId="0" fontId="0" fillId="18" borderId="0" xfId="0" applyFill="1">
      <alignment vertical="center"/>
    </xf>
    <xf numFmtId="0" fontId="6" fillId="6" borderId="7" xfId="2" applyFill="1" applyBorder="1" applyAlignment="1">
      <alignment horizontal="center" vertical="center" wrapText="1"/>
    </xf>
    <xf numFmtId="0" fontId="6" fillId="0" borderId="99" xfId="2" applyBorder="1" applyAlignment="1">
      <alignment horizontal="center" vertical="center" wrapText="1"/>
    </xf>
    <xf numFmtId="0" fontId="6" fillId="6" borderId="99" xfId="2" applyFill="1" applyBorder="1" applyAlignment="1">
      <alignment horizontal="center" vertical="center" wrapText="1"/>
    </xf>
    <xf numFmtId="0" fontId="1" fillId="5" borderId="0" xfId="2" applyFont="1" applyFill="1">
      <alignment vertical="center"/>
    </xf>
    <xf numFmtId="0" fontId="0" fillId="0" borderId="64" xfId="0" applyBorder="1" applyAlignment="1">
      <alignment vertical="top"/>
    </xf>
    <xf numFmtId="0" fontId="0" fillId="0" borderId="0" xfId="0" applyAlignment="1">
      <alignment vertical="top"/>
    </xf>
    <xf numFmtId="0" fontId="1" fillId="13" borderId="61" xfId="2" applyFont="1" applyFill="1" applyBorder="1" applyAlignment="1">
      <alignment vertical="top" wrapText="1"/>
    </xf>
    <xf numFmtId="0" fontId="7" fillId="24" borderId="52" xfId="17" applyFont="1" applyFill="1" applyBorder="1" applyAlignment="1">
      <alignment horizontal="center" vertical="center" wrapText="1"/>
    </xf>
    <xf numFmtId="0" fontId="0" fillId="0" borderId="0" xfId="0" applyAlignment="1">
      <alignment horizontal="left" vertical="center"/>
    </xf>
    <xf numFmtId="0" fontId="71" fillId="0" borderId="0" xfId="0" applyFont="1" applyAlignment="1">
      <alignment horizontal="left" vertical="center"/>
    </xf>
    <xf numFmtId="0" fontId="72" fillId="0" borderId="0" xfId="0" applyFont="1" applyAlignment="1">
      <alignment horizontal="center" vertical="center" wrapText="1"/>
    </xf>
    <xf numFmtId="0" fontId="72" fillId="0" borderId="0" xfId="0" applyFont="1" applyAlignment="1">
      <alignment horizontal="left" vertical="center" wrapText="1"/>
    </xf>
    <xf numFmtId="0" fontId="82" fillId="0" borderId="0" xfId="17" applyFont="1">
      <alignment vertical="center"/>
    </xf>
    <xf numFmtId="0" fontId="81" fillId="0" borderId="0" xfId="2" applyFont="1">
      <alignment vertical="center"/>
    </xf>
    <xf numFmtId="0" fontId="83" fillId="19" borderId="115" xfId="0" applyFont="1" applyFill="1" applyBorder="1" applyAlignment="1">
      <alignment horizontal="center" vertical="center" wrapText="1"/>
    </xf>
    <xf numFmtId="14" fontId="6" fillId="0" borderId="0" xfId="2" applyNumberFormat="1">
      <alignment vertical="center"/>
    </xf>
    <xf numFmtId="0" fontId="1" fillId="0" borderId="9" xfId="0" applyFont="1" applyBorder="1" applyAlignment="1">
      <alignment horizontal="center" vertical="center" wrapText="1"/>
    </xf>
    <xf numFmtId="0" fontId="0" fillId="0" borderId="9" xfId="0" applyBorder="1" applyAlignment="1">
      <alignment horizontal="center" vertical="center" wrapText="1"/>
    </xf>
    <xf numFmtId="0" fontId="30" fillId="0" borderId="9" xfId="0" applyFont="1" applyBorder="1" applyAlignment="1">
      <alignment horizontal="center" vertical="center" wrapText="1"/>
    </xf>
    <xf numFmtId="0" fontId="87" fillId="20" borderId="29" xfId="2" applyFont="1" applyFill="1" applyBorder="1" applyAlignment="1">
      <alignment horizontal="center" vertical="center" wrapText="1"/>
    </xf>
    <xf numFmtId="0" fontId="90" fillId="0" borderId="0" xfId="2" applyFont="1" applyAlignment="1">
      <alignment horizontal="center" vertical="center"/>
    </xf>
    <xf numFmtId="14" fontId="89" fillId="0" borderId="0" xfId="2" applyNumberFormat="1" applyFont="1" applyAlignment="1">
      <alignment horizontal="center" vertical="center"/>
    </xf>
    <xf numFmtId="0" fontId="22" fillId="20" borderId="2" xfId="2" applyFont="1" applyFill="1" applyBorder="1" applyAlignment="1">
      <alignment horizontal="center" vertical="center" wrapText="1"/>
    </xf>
    <xf numFmtId="0" fontId="23" fillId="18" borderId="7" xfId="2" applyFont="1" applyFill="1" applyBorder="1" applyAlignment="1">
      <alignment horizontal="center" vertical="center" wrapText="1"/>
    </xf>
    <xf numFmtId="0" fontId="8" fillId="0" borderId="0" xfId="1" applyAlignment="1" applyProtection="1">
      <alignment vertical="center" wrapText="1"/>
    </xf>
    <xf numFmtId="0" fontId="22" fillId="26" borderId="2" xfId="2" applyFont="1" applyFill="1" applyBorder="1" applyAlignment="1">
      <alignment horizontal="center" vertical="center" wrapText="1"/>
    </xf>
    <xf numFmtId="0" fontId="6" fillId="0" borderId="63" xfId="0" applyFont="1" applyBorder="1">
      <alignment vertical="center"/>
    </xf>
    <xf numFmtId="0" fontId="6" fillId="0" borderId="40" xfId="0" applyFont="1" applyBorder="1">
      <alignment vertical="center"/>
    </xf>
    <xf numFmtId="0" fontId="6" fillId="0" borderId="64" xfId="0" applyFont="1" applyBorder="1">
      <alignment vertical="center"/>
    </xf>
    <xf numFmtId="0" fontId="6" fillId="0" borderId="0" xfId="0" applyFont="1">
      <alignment vertical="center"/>
    </xf>
    <xf numFmtId="0" fontId="88" fillId="0" borderId="64" xfId="0" applyFont="1" applyBorder="1">
      <alignment vertical="center"/>
    </xf>
    <xf numFmtId="0" fontId="88" fillId="0" borderId="0" xfId="0" applyFont="1">
      <alignment vertical="center"/>
    </xf>
    <xf numFmtId="0" fontId="88" fillId="5" borderId="64" xfId="0" applyFont="1" applyFill="1" applyBorder="1">
      <alignment vertical="center"/>
    </xf>
    <xf numFmtId="0" fontId="88" fillId="5" borderId="0" xfId="0" applyFont="1" applyFill="1">
      <alignment vertical="center"/>
    </xf>
    <xf numFmtId="0" fontId="6" fillId="5" borderId="129" xfId="2" applyFill="1" applyBorder="1">
      <alignment vertical="center"/>
    </xf>
    <xf numFmtId="0" fontId="6" fillId="0" borderId="129" xfId="2" applyBorder="1">
      <alignment vertical="center"/>
    </xf>
    <xf numFmtId="0" fontId="91" fillId="18" borderId="127" xfId="17" applyFont="1" applyFill="1" applyBorder="1" applyAlignment="1">
      <alignment horizontal="center" vertical="center" wrapText="1"/>
    </xf>
    <xf numFmtId="14" fontId="91" fillId="18" borderId="128" xfId="17" applyNumberFormat="1" applyFont="1" applyFill="1" applyBorder="1" applyAlignment="1">
      <alignment horizontal="center" vertical="center"/>
    </xf>
    <xf numFmtId="0" fontId="6" fillId="0" borderId="0" xfId="2" applyAlignment="1">
      <alignment horizontal="left" vertical="top"/>
    </xf>
    <xf numFmtId="0" fontId="6" fillId="27" borderId="134" xfId="2" applyFill="1" applyBorder="1" applyAlignment="1">
      <alignment horizontal="left" vertical="top"/>
    </xf>
    <xf numFmtId="0" fontId="8" fillId="27" borderId="133" xfId="1" applyFill="1" applyBorder="1" applyAlignment="1" applyProtection="1">
      <alignment horizontal="left" vertical="top"/>
    </xf>
    <xf numFmtId="14" fontId="18" fillId="3" borderId="97" xfId="2" applyNumberFormat="1" applyFont="1" applyFill="1" applyBorder="1" applyAlignment="1">
      <alignment horizontal="center" vertical="center" shrinkToFit="1"/>
    </xf>
    <xf numFmtId="14" fontId="26" fillId="3" borderId="97" xfId="1" applyNumberFormat="1" applyFont="1" applyFill="1" applyBorder="1" applyAlignment="1" applyProtection="1">
      <alignment horizontal="center" vertical="center" wrapText="1" shrinkToFit="1"/>
    </xf>
    <xf numFmtId="0" fontId="82" fillId="0" borderId="0" xfId="17" applyFont="1" applyAlignment="1">
      <alignment horizontal="left" vertical="center"/>
    </xf>
    <xf numFmtId="0" fontId="99" fillId="2" borderId="59" xfId="2" applyFont="1" applyFill="1" applyBorder="1" applyAlignment="1">
      <alignment vertical="top" wrapText="1"/>
    </xf>
    <xf numFmtId="0" fontId="89" fillId="20" borderId="37" xfId="2" applyFont="1" applyFill="1" applyBorder="1" applyAlignment="1">
      <alignment horizontal="center" vertical="center"/>
    </xf>
    <xf numFmtId="0" fontId="8" fillId="0" borderId="143" xfId="1" applyFill="1" applyBorder="1" applyAlignment="1" applyProtection="1">
      <alignment vertical="center" wrapText="1"/>
    </xf>
    <xf numFmtId="0" fontId="17" fillId="22" borderId="138" xfId="2" applyFont="1" applyFill="1" applyBorder="1" applyAlignment="1">
      <alignment horizontal="center" vertical="center" wrapText="1"/>
    </xf>
    <xf numFmtId="0" fontId="85" fillId="22" borderId="139" xfId="2" applyFont="1" applyFill="1" applyBorder="1" applyAlignment="1">
      <alignment horizontal="center" vertical="center"/>
    </xf>
    <xf numFmtId="0" fontId="85" fillId="22" borderId="140" xfId="2" applyFont="1" applyFill="1" applyBorder="1" applyAlignment="1">
      <alignment horizontal="center" vertical="center"/>
    </xf>
    <xf numFmtId="0" fontId="100" fillId="18" borderId="7" xfId="0" applyFont="1" applyFill="1" applyBorder="1" applyAlignment="1">
      <alignment horizontal="center" vertical="center" wrapText="1"/>
    </xf>
    <xf numFmtId="177" fontId="101" fillId="18" borderId="7" xfId="2" applyNumberFormat="1" applyFont="1" applyFill="1" applyBorder="1" applyAlignment="1">
      <alignment horizontal="center" vertical="center" shrinkToFit="1"/>
    </xf>
    <xf numFmtId="0" fontId="6" fillId="0" borderId="0" xfId="2" applyAlignment="1">
      <alignment horizontal="left" vertical="center"/>
    </xf>
    <xf numFmtId="0" fontId="102" fillId="5" borderId="64" xfId="0" applyFont="1" applyFill="1" applyBorder="1">
      <alignment vertical="center"/>
    </xf>
    <xf numFmtId="0" fontId="102" fillId="5" borderId="0" xfId="0" applyFont="1" applyFill="1" applyAlignment="1">
      <alignment horizontal="left" vertical="center"/>
    </xf>
    <xf numFmtId="0" fontId="102" fillId="5" borderId="0" xfId="0" applyFont="1" applyFill="1">
      <alignment vertical="center"/>
    </xf>
    <xf numFmtId="176" fontId="102" fillId="5" borderId="0" xfId="0" applyNumberFormat="1" applyFont="1" applyFill="1" applyAlignment="1">
      <alignment horizontal="left" vertical="center"/>
    </xf>
    <xf numFmtId="183" fontId="102" fillId="5" borderId="0" xfId="0" applyNumberFormat="1" applyFont="1" applyFill="1" applyAlignment="1">
      <alignment horizontal="center" vertical="center"/>
    </xf>
    <xf numFmtId="0" fontId="102" fillId="5" borderId="64" xfId="0" applyFont="1" applyFill="1" applyBorder="1" applyAlignment="1">
      <alignment vertical="top"/>
    </xf>
    <xf numFmtId="0" fontId="102" fillId="5" borderId="0" xfId="0" applyFont="1" applyFill="1" applyAlignment="1">
      <alignment vertical="top"/>
    </xf>
    <xf numFmtId="14" fontId="102" fillId="5" borderId="0" xfId="0" applyNumberFormat="1" applyFont="1" applyFill="1" applyAlignment="1">
      <alignment horizontal="left" vertical="center"/>
    </xf>
    <xf numFmtId="14" fontId="102" fillId="0" borderId="0" xfId="0" applyNumberFormat="1" applyFont="1">
      <alignment vertical="center"/>
    </xf>
    <xf numFmtId="0" fontId="103" fillId="0" borderId="0" xfId="0" applyFont="1">
      <alignment vertical="center"/>
    </xf>
    <xf numFmtId="0" fontId="6" fillId="0" borderId="58" xfId="2" applyBorder="1" applyAlignment="1">
      <alignmen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34" fillId="8" borderId="0" xfId="2" applyFont="1" applyFill="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42" xfId="17" applyBorder="1">
      <alignment vertical="center"/>
    </xf>
    <xf numFmtId="0" fontId="6" fillId="9" borderId="0" xfId="2" applyFill="1" applyAlignment="1">
      <alignment vertical="center" wrapText="1"/>
    </xf>
    <xf numFmtId="0" fontId="48" fillId="0" borderId="0" xfId="17" applyFont="1" applyAlignment="1">
      <alignment horizontal="left" vertical="center"/>
    </xf>
    <xf numFmtId="0" fontId="49" fillId="0" borderId="45" xfId="17" applyFont="1" applyBorder="1">
      <alignment vertical="center"/>
    </xf>
    <xf numFmtId="0" fontId="49" fillId="0" borderId="45" xfId="17" applyFont="1" applyBorder="1" applyAlignment="1">
      <alignment horizontal="right" vertical="center"/>
    </xf>
    <xf numFmtId="0" fontId="37" fillId="0" borderId="47" xfId="17" applyFont="1" applyBorder="1" applyAlignment="1">
      <alignment horizontal="center" vertical="center"/>
    </xf>
    <xf numFmtId="0" fontId="37" fillId="0" borderId="149"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wrapText="1"/>
    </xf>
    <xf numFmtId="0" fontId="1" fillId="0" borderId="0" xfId="17" applyAlignment="1">
      <alignment vertical="center" shrinkToFit="1"/>
    </xf>
    <xf numFmtId="0" fontId="11" fillId="0" borderId="150" xfId="17" applyFont="1" applyBorder="1" applyAlignment="1">
      <alignment horizontal="center" vertical="center" shrinkToFit="1"/>
    </xf>
    <xf numFmtId="0" fontId="49" fillId="0" borderId="48" xfId="17" applyFont="1" applyBorder="1" applyAlignment="1">
      <alignment vertical="center" shrinkToFit="1"/>
    </xf>
    <xf numFmtId="0" fontId="49" fillId="0" borderId="48" xfId="17" applyFont="1" applyBorder="1" applyAlignment="1">
      <alignment horizontal="center" vertical="center"/>
    </xf>
    <xf numFmtId="0" fontId="12" fillId="0" borderId="125" xfId="2" applyFont="1" applyBorder="1" applyAlignment="1">
      <alignment horizontal="center" vertical="center" wrapText="1"/>
    </xf>
    <xf numFmtId="0" fontId="12" fillId="0" borderId="16" xfId="2" applyFont="1" applyBorder="1" applyAlignment="1">
      <alignment horizontal="center" vertical="center" wrapText="1"/>
    </xf>
    <xf numFmtId="0" fontId="1" fillId="18" borderId="126"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8" fillId="3" borderId="0" xfId="17" applyFont="1" applyFill="1" applyAlignment="1">
      <alignment horizontal="center" vertical="center" wrapText="1"/>
    </xf>
    <xf numFmtId="0" fontId="1" fillId="5" borderId="0" xfId="2" applyFont="1" applyFill="1" applyAlignment="1">
      <alignment horizontal="center" vertical="center"/>
    </xf>
    <xf numFmtId="0" fontId="45" fillId="5" borderId="0" xfId="0" applyFont="1" applyFill="1" applyAlignment="1">
      <alignment horizontal="center" vertical="center" wrapText="1"/>
    </xf>
    <xf numFmtId="180" fontId="49"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9" fillId="0" borderId="0" xfId="16" applyFont="1">
      <alignment vertical="center"/>
    </xf>
    <xf numFmtId="0" fontId="10" fillId="0" borderId="0" xfId="16" applyFont="1">
      <alignment vertical="center"/>
    </xf>
    <xf numFmtId="177" fontId="6" fillId="18" borderId="7" xfId="2" applyNumberFormat="1" applyFill="1" applyBorder="1" applyAlignment="1">
      <alignment horizontal="center" vertical="center" shrinkToFit="1"/>
    </xf>
    <xf numFmtId="177" fontId="1" fillId="18" borderId="36" xfId="2" applyNumberFormat="1" applyFont="1" applyFill="1" applyBorder="1" applyAlignment="1">
      <alignment horizontal="center" vertical="center" wrapText="1"/>
    </xf>
    <xf numFmtId="177" fontId="6" fillId="6" borderId="9" xfId="2" applyNumberFormat="1" applyFill="1" applyBorder="1" applyAlignment="1">
      <alignment horizontal="center" vertical="center" shrinkToFit="1"/>
    </xf>
    <xf numFmtId="177" fontId="6" fillId="5" borderId="9" xfId="2" applyNumberFormat="1" applyFill="1" applyBorder="1" applyAlignment="1">
      <alignment horizontal="center" vertical="center" shrinkToFit="1"/>
    </xf>
    <xf numFmtId="177" fontId="6" fillId="0" borderId="9" xfId="2" applyNumberFormat="1" applyBorder="1" applyAlignment="1">
      <alignment horizontal="center" vertical="center" shrinkToFit="1"/>
    </xf>
    <xf numFmtId="177" fontId="6" fillId="0" borderId="7" xfId="2" applyNumberFormat="1" applyBorder="1" applyAlignment="1">
      <alignment horizontal="center" vertical="center" shrinkToFit="1"/>
    </xf>
    <xf numFmtId="177" fontId="6" fillId="5" borderId="7" xfId="2" applyNumberFormat="1" applyFill="1" applyBorder="1" applyAlignment="1">
      <alignment horizontal="center" vertical="center" shrinkToFit="1"/>
    </xf>
    <xf numFmtId="177" fontId="6" fillId="21" borderId="7" xfId="2" applyNumberFormat="1" applyFill="1" applyBorder="1" applyAlignment="1">
      <alignment horizontal="center" vertical="center" shrinkToFit="1"/>
    </xf>
    <xf numFmtId="177" fontId="10" fillId="0" borderId="7" xfId="2" applyNumberFormat="1" applyFont="1" applyBorder="1" applyAlignment="1">
      <alignment horizontal="center" vertical="center" shrinkToFit="1"/>
    </xf>
    <xf numFmtId="177" fontId="6" fillId="6" borderId="7" xfId="2" applyNumberFormat="1" applyFill="1" applyBorder="1" applyAlignment="1">
      <alignment horizontal="center" vertical="center" shrinkToFit="1"/>
    </xf>
    <xf numFmtId="177" fontId="6" fillId="2" borderId="7" xfId="2" applyNumberFormat="1" applyFill="1" applyBorder="1" applyAlignment="1">
      <alignment horizontal="center" vertical="center" shrinkToFit="1"/>
    </xf>
    <xf numFmtId="0" fontId="1" fillId="0" borderId="7" xfId="0" applyFont="1" applyBorder="1" applyAlignment="1">
      <alignment horizontal="center" vertical="center" wrapText="1"/>
    </xf>
    <xf numFmtId="0" fontId="6" fillId="5" borderId="7" xfId="2" applyFill="1" applyBorder="1" applyAlignment="1">
      <alignment horizontal="center" vertical="center" wrapText="1"/>
    </xf>
    <xf numFmtId="177" fontId="6" fillId="0" borderId="98" xfId="2" applyNumberFormat="1" applyBorder="1" applyAlignment="1">
      <alignment horizontal="center" vertical="center" wrapText="1"/>
    </xf>
    <xf numFmtId="0" fontId="6" fillId="0" borderId="7" xfId="2" applyBorder="1" applyAlignment="1">
      <alignment horizontal="center" vertical="center"/>
    </xf>
    <xf numFmtId="177" fontId="1" fillId="0" borderId="7" xfId="2" applyNumberFormat="1" applyFont="1" applyBorder="1" applyAlignment="1">
      <alignment horizontal="center" vertical="center" shrinkToFit="1"/>
    </xf>
    <xf numFmtId="177" fontId="6" fillId="5" borderId="7" xfId="2" applyNumberFormat="1" applyFill="1" applyBorder="1" applyAlignment="1">
      <alignment horizontal="center" vertical="center" wrapText="1"/>
    </xf>
    <xf numFmtId="177" fontId="6" fillId="0" borderId="7" xfId="2" applyNumberFormat="1" applyBorder="1" applyAlignment="1">
      <alignment horizontal="center" vertical="center" wrapText="1"/>
    </xf>
    <xf numFmtId="177" fontId="6" fillId="6" borderId="7" xfId="2" applyNumberFormat="1" applyFill="1" applyBorder="1" applyAlignment="1">
      <alignment horizontal="center" vertical="center" wrapText="1"/>
    </xf>
    <xf numFmtId="177" fontId="6" fillId="7" borderId="98" xfId="2" applyNumberFormat="1" applyFill="1" applyBorder="1" applyAlignment="1">
      <alignment horizontal="center" vertical="center" wrapText="1"/>
    </xf>
    <xf numFmtId="0" fontId="22" fillId="0" borderId="6" xfId="2" applyFont="1" applyBorder="1" applyAlignment="1">
      <alignment horizontal="center" vertical="center"/>
    </xf>
    <xf numFmtId="177" fontId="6" fillId="7" borderId="7" xfId="2" applyNumberFormat="1" applyFill="1" applyBorder="1" applyAlignment="1">
      <alignment horizontal="center" vertical="center" wrapText="1"/>
    </xf>
    <xf numFmtId="177" fontId="6" fillId="0" borderId="100"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9" fillId="18" borderId="150" xfId="16" applyFont="1" applyFill="1" applyBorder="1">
      <alignment vertical="center"/>
    </xf>
    <xf numFmtId="0" fontId="49" fillId="18" borderId="151" xfId="16" applyFont="1" applyFill="1" applyBorder="1">
      <alignment vertical="center"/>
    </xf>
    <xf numFmtId="0" fontId="10" fillId="18" borderId="151" xfId="16" applyFont="1" applyFill="1" applyBorder="1">
      <alignment vertical="center"/>
    </xf>
    <xf numFmtId="0" fontId="36" fillId="0" borderId="0" xfId="17" applyFont="1" applyAlignment="1">
      <alignment horizontal="left" vertical="center" indent="2"/>
    </xf>
    <xf numFmtId="0" fontId="104" fillId="0" borderId="0" xfId="17" applyFont="1">
      <alignment vertical="center"/>
    </xf>
    <xf numFmtId="0" fontId="1" fillId="18" borderId="0" xfId="2" applyFont="1" applyFill="1">
      <alignment vertical="center"/>
    </xf>
    <xf numFmtId="0" fontId="23" fillId="18" borderId="36" xfId="2" applyFont="1" applyFill="1" applyBorder="1" applyAlignment="1">
      <alignment horizontal="center" vertical="top" wrapText="1"/>
    </xf>
    <xf numFmtId="0" fontId="22" fillId="18" borderId="10" xfId="2" applyFont="1" applyFill="1" applyBorder="1" applyAlignment="1">
      <alignment horizontal="left" vertical="center"/>
    </xf>
    <xf numFmtId="0" fontId="22" fillId="5" borderId="10" xfId="2" applyFont="1" applyFill="1" applyBorder="1" applyAlignment="1">
      <alignment horizontal="left" vertical="center"/>
    </xf>
    <xf numFmtId="0" fontId="22" fillId="5" borderId="11" xfId="2" applyFont="1" applyFill="1" applyBorder="1" applyAlignment="1">
      <alignment horizontal="left" vertical="center"/>
    </xf>
    <xf numFmtId="177" fontId="12" fillId="29" borderId="98" xfId="2" applyNumberFormat="1" applyFont="1" applyFill="1" applyBorder="1" applyAlignment="1">
      <alignment horizontal="center" vertical="center" wrapText="1"/>
    </xf>
    <xf numFmtId="177" fontId="12" fillId="29" borderId="7" xfId="2" applyNumberFormat="1" applyFont="1" applyFill="1" applyBorder="1" applyAlignment="1">
      <alignment horizontal="center" vertical="center" shrinkToFit="1"/>
    </xf>
    <xf numFmtId="14" fontId="25" fillId="18" borderId="0" xfId="2" applyNumberFormat="1" applyFont="1" applyFill="1" applyAlignment="1">
      <alignment horizontal="left" vertical="center"/>
    </xf>
    <xf numFmtId="0" fontId="25" fillId="18" borderId="0" xfId="19" applyFont="1" applyFill="1">
      <alignment vertical="center"/>
    </xf>
    <xf numFmtId="0" fontId="25" fillId="18" borderId="0" xfId="2" applyFont="1" applyFill="1" applyAlignment="1">
      <alignment horizontal="left" vertical="center"/>
    </xf>
    <xf numFmtId="0" fontId="40" fillId="18" borderId="0" xfId="17" applyFont="1" applyFill="1">
      <alignment vertical="center"/>
    </xf>
    <xf numFmtId="177" fontId="12" fillId="0" borderId="7" xfId="2" applyNumberFormat="1" applyFont="1" applyBorder="1" applyAlignment="1">
      <alignment horizontal="center" vertical="center" wrapText="1"/>
    </xf>
    <xf numFmtId="177" fontId="12" fillId="0" borderId="7" xfId="2" applyNumberFormat="1" applyFont="1" applyBorder="1" applyAlignment="1">
      <alignment horizontal="center" vertical="center" shrinkToFit="1"/>
    </xf>
    <xf numFmtId="177" fontId="12" fillId="7" borderId="7" xfId="2" applyNumberFormat="1" applyFont="1" applyFill="1" applyBorder="1" applyAlignment="1">
      <alignment horizontal="center" vertical="center" shrinkToFit="1"/>
    </xf>
    <xf numFmtId="177" fontId="12" fillId="18" borderId="7" xfId="2" applyNumberFormat="1" applyFont="1" applyFill="1" applyBorder="1" applyAlignment="1">
      <alignment horizontal="center" vertical="center" shrinkToFit="1"/>
    </xf>
    <xf numFmtId="177" fontId="12" fillId="18" borderId="97" xfId="2" applyNumberFormat="1" applyFont="1" applyFill="1" applyBorder="1" applyAlignment="1">
      <alignment horizontal="center" vertical="center" wrapText="1"/>
    </xf>
    <xf numFmtId="0" fontId="12" fillId="0" borderId="152" xfId="2" applyFont="1" applyBorder="1" applyAlignment="1">
      <alignment horizontal="center" vertical="center" wrapText="1"/>
    </xf>
    <xf numFmtId="0" fontId="12" fillId="0" borderId="153" xfId="2" applyFont="1" applyBorder="1" applyAlignment="1">
      <alignment horizontal="center" vertical="center" wrapText="1"/>
    </xf>
    <xf numFmtId="0" fontId="12" fillId="0" borderId="154" xfId="2" applyFont="1" applyBorder="1" applyAlignment="1">
      <alignment horizontal="center" vertical="center" wrapText="1"/>
    </xf>
    <xf numFmtId="0" fontId="12" fillId="0" borderId="152" xfId="2" applyFont="1" applyBorder="1" applyAlignment="1">
      <alignment horizontal="center" vertical="center"/>
    </xf>
    <xf numFmtId="0" fontId="100" fillId="18" borderId="130" xfId="0" applyFont="1" applyFill="1" applyBorder="1" applyAlignment="1">
      <alignment horizontal="center" vertical="center" wrapText="1"/>
    </xf>
    <xf numFmtId="0" fontId="100" fillId="18" borderId="145" xfId="0" applyFont="1" applyFill="1" applyBorder="1" applyAlignment="1">
      <alignment horizontal="center" vertical="center" wrapText="1"/>
    </xf>
    <xf numFmtId="0" fontId="95" fillId="25" borderId="155" xfId="2" applyFont="1" applyFill="1" applyBorder="1" applyAlignment="1">
      <alignment horizontal="center" vertical="center" wrapText="1"/>
    </xf>
    <xf numFmtId="0" fontId="94" fillId="25" borderId="156" xfId="2" applyFont="1" applyFill="1" applyBorder="1" applyAlignment="1">
      <alignment horizontal="center" vertical="center"/>
    </xf>
    <xf numFmtId="0" fontId="94" fillId="25" borderId="157" xfId="2" applyFont="1" applyFill="1" applyBorder="1" applyAlignment="1">
      <alignment horizontal="center" vertical="center"/>
    </xf>
    <xf numFmtId="0" fontId="89" fillId="20" borderId="25" xfId="2" applyFont="1" applyFill="1" applyBorder="1" applyAlignment="1">
      <alignment horizontal="center" vertical="center"/>
    </xf>
    <xf numFmtId="14" fontId="89" fillId="20" borderId="26" xfId="2" applyNumberFormat="1" applyFont="1" applyFill="1" applyBorder="1" applyAlignment="1">
      <alignment horizontal="center" vertical="center"/>
    </xf>
    <xf numFmtId="14" fontId="85" fillId="22" borderId="141" xfId="2" applyNumberFormat="1" applyFont="1" applyFill="1" applyBorder="1" applyAlignment="1">
      <alignment horizontal="center" vertical="center"/>
    </xf>
    <xf numFmtId="0" fontId="12" fillId="0" borderId="0" xfId="2" applyFont="1" applyAlignment="1">
      <alignment horizontal="center" vertical="center"/>
    </xf>
    <xf numFmtId="14" fontId="85" fillId="0" borderId="0" xfId="2" applyNumberFormat="1" applyFont="1" applyAlignment="1">
      <alignment horizontal="center" vertical="center"/>
    </xf>
    <xf numFmtId="0" fontId="12" fillId="0" borderId="0" xfId="2" applyFont="1" applyAlignment="1">
      <alignment vertical="top" wrapText="1"/>
    </xf>
    <xf numFmtId="0" fontId="40" fillId="0" borderId="0" xfId="17" applyFont="1" applyAlignment="1">
      <alignment horizontal="center" vertical="center"/>
    </xf>
    <xf numFmtId="0" fontId="102" fillId="5" borderId="0" xfId="0" applyFont="1" applyFill="1" applyAlignment="1">
      <alignment horizontal="left" vertical="top"/>
    </xf>
    <xf numFmtId="0" fontId="109" fillId="18" borderId="0" xfId="17" applyFont="1" applyFill="1" applyAlignment="1">
      <alignment horizontal="left" vertical="center"/>
    </xf>
    <xf numFmtId="0" fontId="85" fillId="0" borderId="0" xfId="2" applyFont="1" applyAlignment="1">
      <alignment vertical="top" wrapText="1"/>
    </xf>
    <xf numFmtId="180" fontId="49" fillId="10" borderId="159" xfId="17" applyNumberFormat="1" applyFont="1" applyFill="1" applyBorder="1" applyAlignment="1">
      <alignment horizontal="center" vertical="center"/>
    </xf>
    <xf numFmtId="14" fontId="89" fillId="20" borderId="131" xfId="2" applyNumberFormat="1" applyFont="1" applyFill="1" applyBorder="1" applyAlignment="1">
      <alignment vertical="center" shrinkToFit="1"/>
    </xf>
    <xf numFmtId="14" fontId="28" fillId="20" borderId="160" xfId="2" applyNumberFormat="1" applyFont="1" applyFill="1" applyBorder="1" applyAlignment="1">
      <alignment horizontal="center" vertical="center" shrinkToFit="1"/>
    </xf>
    <xf numFmtId="14" fontId="85" fillId="20" borderId="163" xfId="1" applyNumberFormat="1" applyFont="1" applyFill="1" applyBorder="1" applyAlignment="1" applyProtection="1">
      <alignment vertical="center" wrapText="1"/>
    </xf>
    <xf numFmtId="56" fontId="85" fillId="20" borderId="161" xfId="2" applyNumberFormat="1" applyFont="1" applyFill="1" applyBorder="1">
      <alignment vertical="center"/>
    </xf>
    <xf numFmtId="0" fontId="8" fillId="0" borderId="0" xfId="1" applyAlignment="1" applyProtection="1">
      <alignment vertical="center"/>
    </xf>
    <xf numFmtId="0" fontId="69" fillId="0" borderId="0" xfId="0" applyFont="1">
      <alignment vertical="center"/>
    </xf>
    <xf numFmtId="0" fontId="115" fillId="5" borderId="13" xfId="2" applyFont="1" applyFill="1" applyBorder="1">
      <alignment vertical="center"/>
    </xf>
    <xf numFmtId="0" fontId="114" fillId="0" borderId="129" xfId="0" applyFont="1" applyBorder="1">
      <alignment vertical="center"/>
    </xf>
    <xf numFmtId="0" fontId="113" fillId="30" borderId="0" xfId="0" applyFont="1" applyFill="1" applyAlignment="1">
      <alignment horizontal="center" vertical="center" wrapText="1"/>
    </xf>
    <xf numFmtId="177" fontId="12" fillId="18" borderId="164"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5" fillId="18" borderId="0" xfId="2" applyNumberFormat="1" applyFont="1" applyFill="1" applyAlignment="1">
      <alignment horizontal="center" vertical="center"/>
    </xf>
    <xf numFmtId="0" fontId="25" fillId="18" borderId="0" xfId="19" applyFont="1" applyFill="1" applyAlignment="1">
      <alignment horizontal="center" vertical="center"/>
    </xf>
    <xf numFmtId="0" fontId="25" fillId="18" borderId="0" xfId="19" applyFont="1" applyFill="1" applyAlignment="1">
      <alignment horizontal="center" vertical="center" wrapText="1"/>
    </xf>
    <xf numFmtId="0" fontId="104" fillId="0" borderId="0" xfId="17" applyFont="1" applyAlignment="1">
      <alignment horizontal="left" vertical="center"/>
    </xf>
    <xf numFmtId="177" fontId="1" fillId="18" borderId="165" xfId="2" applyNumberFormat="1" applyFont="1" applyFill="1" applyBorder="1" applyAlignment="1">
      <alignment horizontal="center" vertical="center" wrapText="1"/>
    </xf>
    <xf numFmtId="0" fontId="22" fillId="18" borderId="7" xfId="2" applyFont="1" applyFill="1" applyBorder="1" applyAlignment="1">
      <alignment horizontal="left" vertical="center"/>
    </xf>
    <xf numFmtId="0" fontId="22" fillId="0" borderId="7" xfId="2" applyFont="1" applyBorder="1" applyAlignment="1">
      <alignment horizontal="left" vertical="center"/>
    </xf>
    <xf numFmtId="0" fontId="22" fillId="5" borderId="7" xfId="2" applyFont="1" applyFill="1" applyBorder="1" applyAlignment="1">
      <alignment horizontal="left" vertical="center"/>
    </xf>
    <xf numFmtId="0" fontId="22" fillId="18" borderId="16" xfId="2" applyFont="1" applyFill="1" applyBorder="1" applyAlignment="1">
      <alignment horizontal="left" vertical="center"/>
    </xf>
    <xf numFmtId="177" fontId="22" fillId="20" borderId="49" xfId="2" applyNumberFormat="1" applyFont="1" applyFill="1" applyBorder="1" applyAlignment="1">
      <alignment horizontal="center" vertical="center" shrinkToFit="1"/>
    </xf>
    <xf numFmtId="0" fontId="116" fillId="18" borderId="167" xfId="2" applyFont="1" applyFill="1" applyBorder="1" applyAlignment="1">
      <alignment horizontal="center" vertical="center"/>
    </xf>
    <xf numFmtId="177" fontId="116" fillId="18" borderId="167" xfId="2" applyNumberFormat="1" applyFont="1" applyFill="1" applyBorder="1" applyAlignment="1">
      <alignment horizontal="center" vertical="center" shrinkToFit="1"/>
    </xf>
    <xf numFmtId="0" fontId="117" fillId="0" borderId="167" xfId="0" applyFont="1" applyBorder="1" applyAlignment="1">
      <alignment horizontal="center" vertical="center" wrapText="1"/>
    </xf>
    <xf numFmtId="177" fontId="12" fillId="18" borderId="167" xfId="2" applyNumberFormat="1" applyFont="1" applyFill="1" applyBorder="1" applyAlignment="1">
      <alignment horizontal="center" vertical="center" wrapText="1"/>
    </xf>
    <xf numFmtId="177" fontId="22" fillId="18" borderId="166" xfId="2" applyNumberFormat="1" applyFont="1" applyFill="1" applyBorder="1" applyAlignment="1">
      <alignment horizontal="center" vertical="center" shrinkToFit="1"/>
    </xf>
    <xf numFmtId="177" fontId="1" fillId="18" borderId="166" xfId="2" applyNumberFormat="1" applyFont="1" applyFill="1" applyBorder="1" applyAlignment="1">
      <alignment horizontal="center" vertical="center" wrapText="1"/>
    </xf>
    <xf numFmtId="0" fontId="22" fillId="18" borderId="166" xfId="2" applyFont="1" applyFill="1" applyBorder="1" applyAlignment="1">
      <alignment horizontal="center" vertical="center" wrapText="1"/>
    </xf>
    <xf numFmtId="0" fontId="23" fillId="22" borderId="6" xfId="2" applyFont="1" applyFill="1" applyBorder="1" applyAlignment="1">
      <alignment horizontal="center" vertical="top" wrapText="1"/>
    </xf>
    <xf numFmtId="177" fontId="1" fillId="22" borderId="36" xfId="2" applyNumberFormat="1" applyFont="1" applyFill="1" applyBorder="1" applyAlignment="1">
      <alignment horizontal="center" vertical="center" wrapText="1"/>
    </xf>
    <xf numFmtId="0" fontId="23" fillId="22" borderId="6" xfId="2" applyFont="1" applyFill="1" applyBorder="1" applyAlignment="1">
      <alignment horizontal="center" vertical="center" wrapText="1"/>
    </xf>
    <xf numFmtId="0" fontId="105" fillId="25" borderId="156" xfId="2" applyFont="1" applyFill="1" applyBorder="1" applyAlignment="1">
      <alignment horizontal="left" vertical="center" shrinkToFit="1"/>
    </xf>
    <xf numFmtId="0" fontId="83" fillId="0" borderId="115" xfId="0" applyFont="1" applyBorder="1" applyAlignment="1">
      <alignment horizontal="center" vertical="center" wrapText="1"/>
    </xf>
    <xf numFmtId="0" fontId="121" fillId="0" borderId="0" xfId="0" applyFont="1">
      <alignment vertical="center"/>
    </xf>
    <xf numFmtId="0" fontId="8" fillId="0" borderId="170" xfId="1" applyFill="1" applyBorder="1" applyAlignment="1" applyProtection="1">
      <alignment vertical="center" wrapText="1"/>
    </xf>
    <xf numFmtId="0" fontId="6" fillId="0" borderId="101" xfId="2" applyBorder="1">
      <alignment vertical="center"/>
    </xf>
    <xf numFmtId="0" fontId="26" fillId="0" borderId="144" xfId="2" applyFont="1" applyBorder="1" applyAlignment="1">
      <alignment vertical="top" wrapText="1"/>
    </xf>
    <xf numFmtId="0" fontId="8" fillId="0" borderId="172" xfId="1" applyFill="1" applyBorder="1" applyAlignment="1" applyProtection="1">
      <alignment vertical="center" wrapText="1"/>
    </xf>
    <xf numFmtId="0" fontId="6" fillId="0" borderId="102" xfId="2" applyBorder="1">
      <alignment vertical="center"/>
    </xf>
    <xf numFmtId="0" fontId="102" fillId="5" borderId="64" xfId="0" applyFont="1" applyFill="1" applyBorder="1" applyAlignment="1">
      <alignment horizontal="left" vertical="top"/>
    </xf>
    <xf numFmtId="0" fontId="35" fillId="18" borderId="0" xfId="2" applyFont="1" applyFill="1">
      <alignment vertical="center"/>
    </xf>
    <xf numFmtId="0" fontId="36" fillId="18" borderId="0" xfId="17" applyFont="1" applyFill="1">
      <alignment vertical="center"/>
    </xf>
    <xf numFmtId="0" fontId="37" fillId="18" borderId="0" xfId="17" applyFont="1" applyFill="1" applyAlignment="1">
      <alignment vertical="top" wrapText="1"/>
    </xf>
    <xf numFmtId="0" fontId="38" fillId="18" borderId="0" xfId="2" applyFont="1" applyFill="1" applyAlignment="1">
      <alignment horizontal="center" vertical="center"/>
    </xf>
    <xf numFmtId="0" fontId="80" fillId="18" borderId="0" xfId="17" applyFont="1" applyFill="1" applyAlignment="1">
      <alignment horizontal="left" vertical="center"/>
    </xf>
    <xf numFmtId="0" fontId="39" fillId="18" borderId="0" xfId="2" applyFont="1" applyFill="1" applyAlignment="1">
      <alignment vertical="center" wrapText="1"/>
    </xf>
    <xf numFmtId="0" fontId="41" fillId="18" borderId="0" xfId="2" applyFont="1" applyFill="1" applyAlignment="1">
      <alignment vertical="center" wrapText="1"/>
    </xf>
    <xf numFmtId="0" fontId="43" fillId="18" borderId="0" xfId="2" applyFont="1" applyFill="1">
      <alignment vertical="center"/>
    </xf>
    <xf numFmtId="0" fontId="44" fillId="18" borderId="0" xfId="2" applyFont="1" applyFill="1" applyAlignment="1">
      <alignment horizontal="center" vertical="center"/>
    </xf>
    <xf numFmtId="0" fontId="37" fillId="18" borderId="0" xfId="17" applyFont="1" applyFill="1" applyAlignment="1">
      <alignment horizontal="center" vertical="center"/>
    </xf>
    <xf numFmtId="0" fontId="42" fillId="18" borderId="0" xfId="17" applyFont="1" applyFill="1" applyAlignment="1">
      <alignment vertical="top" wrapText="1"/>
    </xf>
    <xf numFmtId="0" fontId="1" fillId="18" borderId="0" xfId="17" applyFill="1" applyAlignment="1">
      <alignment horizontal="center" vertical="center"/>
    </xf>
    <xf numFmtId="0" fontId="45" fillId="18" borderId="0" xfId="2" applyFont="1" applyFill="1" applyAlignment="1">
      <alignment vertical="center" wrapText="1"/>
    </xf>
    <xf numFmtId="0" fontId="41" fillId="18" borderId="0" xfId="2" applyFont="1" applyFill="1">
      <alignment vertical="center"/>
    </xf>
    <xf numFmtId="0" fontId="37" fillId="18" borderId="0" xfId="17" applyFont="1" applyFill="1">
      <alignment vertical="center"/>
    </xf>
    <xf numFmtId="0" fontId="46" fillId="18" borderId="0" xfId="17" applyFont="1" applyFill="1" applyAlignment="1">
      <alignment horizontal="center" vertical="center" wrapText="1"/>
    </xf>
    <xf numFmtId="0" fontId="47" fillId="18" borderId="0" xfId="17" applyFont="1" applyFill="1">
      <alignment vertical="center"/>
    </xf>
    <xf numFmtId="0" fontId="6" fillId="18" borderId="0" xfId="2" applyFill="1" applyAlignment="1">
      <alignment horizontal="center" vertical="center"/>
    </xf>
    <xf numFmtId="0" fontId="45" fillId="18" borderId="0" xfId="17" applyFont="1" applyFill="1" applyAlignment="1">
      <alignment vertical="center" wrapText="1"/>
    </xf>
    <xf numFmtId="0" fontId="50" fillId="18" borderId="0" xfId="17" applyFont="1" applyFill="1" applyAlignment="1">
      <alignment horizontal="center" vertical="center"/>
    </xf>
    <xf numFmtId="0" fontId="8" fillId="18" borderId="0" xfId="1" applyFill="1" applyAlignment="1" applyProtection="1">
      <alignment horizontal="center" vertical="center"/>
    </xf>
    <xf numFmtId="0" fontId="53" fillId="18" borderId="0" xfId="17" applyFont="1" applyFill="1" applyAlignment="1">
      <alignment horizontal="center" vertical="center"/>
    </xf>
    <xf numFmtId="0" fontId="0" fillId="18" borderId="0" xfId="0" applyFill="1" applyAlignment="1">
      <alignment vertical="center" wrapText="1"/>
    </xf>
    <xf numFmtId="0" fontId="1" fillId="18" borderId="123" xfId="17" applyFill="1" applyBorder="1" applyAlignment="1">
      <alignment horizontal="center" vertical="center" wrapText="1"/>
    </xf>
    <xf numFmtId="0" fontId="1" fillId="18" borderId="0" xfId="17" applyFill="1">
      <alignment vertical="center"/>
    </xf>
    <xf numFmtId="0" fontId="1" fillId="18" borderId="124" xfId="17" applyFill="1" applyBorder="1" applyAlignment="1">
      <alignment horizontal="center" vertical="center"/>
    </xf>
    <xf numFmtId="177" fontId="22" fillId="31" borderId="166" xfId="2" applyNumberFormat="1" applyFont="1" applyFill="1" applyBorder="1" applyAlignment="1">
      <alignment horizontal="center" vertical="center" shrinkToFit="1"/>
    </xf>
    <xf numFmtId="0" fontId="123" fillId="0" borderId="0" xfId="0" applyFont="1" applyAlignment="1">
      <alignment vertical="top" wrapText="1"/>
    </xf>
    <xf numFmtId="0" fontId="118" fillId="0" borderId="171" xfId="1" applyFont="1" applyBorder="1" applyAlignment="1" applyProtection="1">
      <alignment vertical="top" wrapText="1"/>
    </xf>
    <xf numFmtId="0" fontId="8" fillId="0" borderId="0" xfId="1" applyFill="1" applyBorder="1" applyAlignment="1" applyProtection="1">
      <alignment vertical="center" wrapText="1"/>
    </xf>
    <xf numFmtId="183" fontId="102" fillId="5" borderId="0" xfId="0" applyNumberFormat="1" applyFont="1" applyFill="1" applyAlignment="1">
      <alignment horizontal="left" vertical="center"/>
    </xf>
    <xf numFmtId="14" fontId="89" fillId="20" borderId="177" xfId="2" applyNumberFormat="1" applyFont="1" applyFill="1" applyBorder="1" applyAlignment="1">
      <alignment horizontal="center" vertical="center"/>
    </xf>
    <xf numFmtId="14" fontId="89" fillId="20" borderId="178" xfId="2" applyNumberFormat="1" applyFont="1" applyFill="1" applyBorder="1" applyAlignment="1">
      <alignment horizontal="center" vertical="center"/>
    </xf>
    <xf numFmtId="14" fontId="89" fillId="20" borderId="179" xfId="2" applyNumberFormat="1" applyFont="1" applyFill="1" applyBorder="1" applyAlignment="1">
      <alignment horizontal="center" vertical="center"/>
    </xf>
    <xf numFmtId="0" fontId="8" fillId="0" borderId="181" xfId="1" applyBorder="1" applyAlignment="1" applyProtection="1">
      <alignment vertical="top" wrapText="1"/>
    </xf>
    <xf numFmtId="0" fontId="31" fillId="22" borderId="180" xfId="2" applyFont="1" applyFill="1" applyBorder="1" applyAlignment="1">
      <alignment horizontal="center" vertical="center" wrapText="1"/>
    </xf>
    <xf numFmtId="0" fontId="31" fillId="20" borderId="142" xfId="2" applyFont="1" applyFill="1" applyBorder="1" applyAlignment="1">
      <alignment horizontal="center" vertical="center" wrapText="1"/>
    </xf>
    <xf numFmtId="0" fontId="22" fillId="33" borderId="7" xfId="2" applyFont="1" applyFill="1" applyBorder="1" applyAlignment="1">
      <alignment horizontal="left" vertical="center"/>
    </xf>
    <xf numFmtId="177" fontId="10" fillId="33" borderId="9" xfId="2" applyNumberFormat="1" applyFont="1" applyFill="1" applyBorder="1" applyAlignment="1">
      <alignment horizontal="center" vertical="center" wrapText="1"/>
    </xf>
    <xf numFmtId="0" fontId="22" fillId="33" borderId="166" xfId="2" applyFont="1" applyFill="1" applyBorder="1" applyAlignment="1">
      <alignment horizontal="center" vertical="center" wrapText="1"/>
    </xf>
    <xf numFmtId="177" fontId="22" fillId="33" borderId="166" xfId="2" applyNumberFormat="1" applyFont="1" applyFill="1" applyBorder="1" applyAlignment="1">
      <alignment horizontal="center" vertical="center" shrinkToFit="1"/>
    </xf>
    <xf numFmtId="0" fontId="127" fillId="34" borderId="0" xfId="0" applyFont="1" applyFill="1" applyAlignment="1">
      <alignment horizontal="center" vertical="center" wrapText="1"/>
    </xf>
    <xf numFmtId="0" fontId="83" fillId="35" borderId="115" xfId="0" applyFont="1" applyFill="1" applyBorder="1" applyAlignment="1">
      <alignment horizontal="center" vertical="center" wrapText="1"/>
    </xf>
    <xf numFmtId="0" fontId="128" fillId="0" borderId="184" xfId="2" applyFont="1" applyBorder="1" applyAlignment="1">
      <alignment horizontal="left" vertical="top" wrapText="1"/>
    </xf>
    <xf numFmtId="180" fontId="49" fillId="10" borderId="185" xfId="17" applyNumberFormat="1" applyFont="1" applyFill="1" applyBorder="1" applyAlignment="1">
      <alignment horizontal="center" vertical="center"/>
    </xf>
    <xf numFmtId="0" fontId="12" fillId="0" borderId="187" xfId="2" applyFont="1" applyBorder="1" applyAlignment="1">
      <alignment horizontal="center" vertical="center" wrapText="1"/>
    </xf>
    <xf numFmtId="177" fontId="88" fillId="33" borderId="7" xfId="2" applyNumberFormat="1" applyFont="1" applyFill="1" applyBorder="1" applyAlignment="1">
      <alignment horizontal="center" vertical="center" shrinkToFit="1"/>
    </xf>
    <xf numFmtId="177" fontId="129" fillId="33" borderId="7" xfId="2" applyNumberFormat="1" applyFont="1" applyFill="1" applyBorder="1" applyAlignment="1">
      <alignment horizontal="center" vertical="center" wrapText="1"/>
    </xf>
    <xf numFmtId="0" fontId="88" fillId="33" borderId="9" xfId="2" applyFont="1" applyFill="1" applyBorder="1" applyAlignment="1">
      <alignment horizontal="center" vertical="center"/>
    </xf>
    <xf numFmtId="177" fontId="88" fillId="33" borderId="9" xfId="2" applyNumberFormat="1" applyFont="1" applyFill="1" applyBorder="1" applyAlignment="1">
      <alignment horizontal="center" vertical="center" shrinkToFit="1"/>
    </xf>
    <xf numFmtId="14" fontId="85" fillId="20" borderId="1" xfId="1" applyNumberFormat="1" applyFont="1" applyFill="1" applyBorder="1" applyAlignment="1" applyProtection="1">
      <alignment horizontal="center" vertical="center" shrinkToFit="1"/>
    </xf>
    <xf numFmtId="0" fontId="128" fillId="0" borderId="190" xfId="1" applyFont="1" applyFill="1" applyBorder="1" applyAlignment="1" applyProtection="1">
      <alignment vertical="top" wrapText="1"/>
    </xf>
    <xf numFmtId="0" fontId="83" fillId="0" borderId="130" xfId="0" applyFont="1" applyBorder="1" applyAlignment="1">
      <alignment horizontal="center" vertical="center" wrapText="1"/>
    </xf>
    <xf numFmtId="0" fontId="0" fillId="20" borderId="12" xfId="0" applyFill="1" applyBorder="1" applyAlignment="1">
      <alignment vertical="top" wrapText="1"/>
    </xf>
    <xf numFmtId="0" fontId="111" fillId="20" borderId="178" xfId="2" applyFont="1" applyFill="1" applyBorder="1" applyAlignment="1">
      <alignment horizontal="center" vertical="center" wrapText="1"/>
    </xf>
    <xf numFmtId="0" fontId="111" fillId="20" borderId="178" xfId="2" applyFont="1" applyFill="1" applyBorder="1" applyAlignment="1">
      <alignment horizontal="center" vertical="center"/>
    </xf>
    <xf numFmtId="0" fontId="111" fillId="20" borderId="177" xfId="2" applyFont="1" applyFill="1" applyBorder="1" applyAlignment="1">
      <alignment horizontal="center" vertical="center"/>
    </xf>
    <xf numFmtId="0" fontId="89" fillId="20" borderId="179" xfId="2" applyFont="1" applyFill="1" applyBorder="1" applyAlignment="1">
      <alignment horizontal="center" vertical="center"/>
    </xf>
    <xf numFmtId="0" fontId="126" fillId="0" borderId="0" xfId="2" applyFont="1">
      <alignment vertical="center"/>
    </xf>
    <xf numFmtId="0" fontId="119" fillId="0" borderId="191" xfId="1" applyFont="1" applyFill="1" applyBorder="1" applyAlignment="1" applyProtection="1">
      <alignment horizontal="left" vertical="top" wrapText="1"/>
    </xf>
    <xf numFmtId="0" fontId="6" fillId="0" borderId="0" xfId="2" applyAlignment="1">
      <alignment horizontal="center" vertical="top"/>
    </xf>
    <xf numFmtId="0" fontId="118" fillId="0" borderId="192" xfId="1" applyFont="1" applyBorder="1" applyAlignment="1" applyProtection="1">
      <alignment horizontal="left" vertical="top" wrapText="1"/>
    </xf>
    <xf numFmtId="0" fontId="8" fillId="0" borderId="193" xfId="1" applyFill="1" applyBorder="1" applyAlignment="1" applyProtection="1">
      <alignment vertical="center" wrapText="1"/>
    </xf>
    <xf numFmtId="0" fontId="120" fillId="0" borderId="193" xfId="1" applyFont="1" applyFill="1" applyBorder="1" applyAlignment="1" applyProtection="1">
      <alignment horizontal="left" vertical="top" wrapText="1"/>
    </xf>
    <xf numFmtId="0" fontId="31" fillId="30" borderId="194" xfId="1" applyFont="1" applyFill="1" applyBorder="1" applyAlignment="1" applyProtection="1">
      <alignment horizontal="center" vertical="center" wrapText="1" shrinkToFit="1"/>
    </xf>
    <xf numFmtId="0" fontId="86" fillId="0" borderId="195" xfId="2" applyFont="1" applyBorder="1" applyAlignment="1">
      <alignment vertical="center" shrinkToFit="1"/>
    </xf>
    <xf numFmtId="0" fontId="22" fillId="0" borderId="166" xfId="2" applyFont="1" applyBorder="1" applyAlignment="1">
      <alignment horizontal="center" vertical="center"/>
    </xf>
    <xf numFmtId="14" fontId="85" fillId="20" borderId="162" xfId="1" applyNumberFormat="1" applyFont="1" applyFill="1" applyBorder="1" applyAlignment="1" applyProtection="1">
      <alignment horizontal="center" vertical="center" wrapText="1"/>
    </xf>
    <xf numFmtId="0" fontId="122" fillId="34" borderId="0" xfId="0" applyFont="1" applyFill="1" applyAlignment="1">
      <alignment horizontal="center" vertical="center" wrapText="1"/>
    </xf>
    <xf numFmtId="0" fontId="89" fillId="20" borderId="38" xfId="2" applyFont="1" applyFill="1" applyBorder="1" applyAlignment="1">
      <alignment horizontal="center" vertical="center"/>
    </xf>
    <xf numFmtId="0" fontId="12" fillId="0" borderId="200" xfId="2" applyFont="1" applyBorder="1" applyAlignment="1">
      <alignment horizontal="center" vertical="center" wrapText="1"/>
    </xf>
    <xf numFmtId="0" fontId="23" fillId="18" borderId="0" xfId="2" applyFont="1" applyFill="1" applyAlignment="1">
      <alignment horizontal="center" vertical="top" wrapText="1"/>
    </xf>
    <xf numFmtId="0" fontId="22" fillId="18" borderId="36" xfId="2" applyFont="1" applyFill="1" applyBorder="1" applyAlignment="1">
      <alignment horizontal="center" vertical="center" wrapText="1"/>
    </xf>
    <xf numFmtId="0" fontId="23" fillId="18" borderId="49" xfId="2" applyFont="1" applyFill="1" applyBorder="1" applyAlignment="1">
      <alignment horizontal="center" vertical="center" wrapText="1"/>
    </xf>
    <xf numFmtId="0" fontId="22" fillId="18" borderId="201" xfId="2" applyFont="1" applyFill="1" applyBorder="1" applyAlignment="1">
      <alignment horizontal="left" vertical="center"/>
    </xf>
    <xf numFmtId="0" fontId="22" fillId="18" borderId="7" xfId="2" applyFont="1" applyFill="1" applyBorder="1" applyAlignment="1">
      <alignment horizontal="center" vertical="center" wrapText="1"/>
    </xf>
    <xf numFmtId="0" fontId="23" fillId="18" borderId="165" xfId="2" applyFont="1" applyFill="1" applyBorder="1" applyAlignment="1">
      <alignment horizontal="center" vertical="top" wrapText="1"/>
    </xf>
    <xf numFmtId="177" fontId="1" fillId="18" borderId="49" xfId="2" applyNumberFormat="1" applyFont="1" applyFill="1" applyBorder="1" applyAlignment="1">
      <alignment horizontal="center" vertical="center" wrapText="1"/>
    </xf>
    <xf numFmtId="177" fontId="36" fillId="18" borderId="166" xfId="2" applyNumberFormat="1" applyFont="1" applyFill="1" applyBorder="1" applyAlignment="1">
      <alignment horizontal="center" vertical="center" wrapText="1"/>
    </xf>
    <xf numFmtId="0" fontId="22" fillId="18" borderId="165" xfId="2" applyFont="1" applyFill="1" applyBorder="1" applyAlignment="1">
      <alignment horizontal="center" vertical="center" wrapText="1"/>
    </xf>
    <xf numFmtId="177" fontId="22" fillId="18" borderId="49" xfId="2" applyNumberFormat="1" applyFont="1" applyFill="1" applyBorder="1" applyAlignment="1">
      <alignment horizontal="center" vertical="center" shrinkToFit="1"/>
    </xf>
    <xf numFmtId="0" fontId="87" fillId="0" borderId="0" xfId="2" applyFont="1" applyAlignment="1">
      <alignment vertical="top" wrapText="1"/>
    </xf>
    <xf numFmtId="0" fontId="8" fillId="0" borderId="203" xfId="1" applyBorder="1" applyAlignment="1" applyProtection="1">
      <alignment vertical="center" wrapText="1"/>
    </xf>
    <xf numFmtId="0" fontId="110" fillId="18" borderId="205" xfId="0" applyFont="1" applyFill="1" applyBorder="1" applyAlignment="1">
      <alignment horizontal="left" vertical="center"/>
    </xf>
    <xf numFmtId="14" fontId="110" fillId="18" borderId="205" xfId="0" applyNumberFormat="1" applyFont="1" applyFill="1" applyBorder="1" applyAlignment="1">
      <alignment horizontal="center" vertical="center"/>
    </xf>
    <xf numFmtId="14" fontId="110" fillId="18" borderId="206" xfId="0" applyNumberFormat="1" applyFont="1" applyFill="1" applyBorder="1" applyAlignment="1">
      <alignment horizontal="center" vertical="center"/>
    </xf>
    <xf numFmtId="0" fontId="1" fillId="18" borderId="127" xfId="17" applyFill="1" applyBorder="1" applyAlignment="1">
      <alignment horizontal="center" vertical="center" wrapText="1"/>
    </xf>
    <xf numFmtId="0" fontId="12" fillId="5" borderId="200" xfId="2" applyFont="1" applyFill="1" applyBorder="1" applyAlignment="1">
      <alignment horizontal="center" vertical="center" wrapText="1"/>
    </xf>
    <xf numFmtId="0" fontId="118" fillId="0" borderId="202" xfId="1" applyFont="1" applyFill="1" applyBorder="1" applyAlignment="1" applyProtection="1">
      <alignment horizontal="left" vertical="top" wrapText="1"/>
    </xf>
    <xf numFmtId="0" fontId="17" fillId="22" borderId="180" xfId="2" applyFont="1" applyFill="1" applyBorder="1" applyAlignment="1">
      <alignment horizontal="center" vertical="center" wrapText="1"/>
    </xf>
    <xf numFmtId="0" fontId="8" fillId="0" borderId="207" xfId="1" applyBorder="1" applyAlignment="1" applyProtection="1">
      <alignment horizontal="left" vertical="top" wrapText="1"/>
    </xf>
    <xf numFmtId="0" fontId="20" fillId="0" borderId="101" xfId="1" applyFont="1" applyFill="1" applyBorder="1" applyAlignment="1" applyProtection="1">
      <alignment vertical="top" wrapText="1"/>
    </xf>
    <xf numFmtId="0" fontId="6" fillId="0" borderId="208" xfId="2" applyBorder="1">
      <alignment vertical="center"/>
    </xf>
    <xf numFmtId="0" fontId="8" fillId="0" borderId="90" xfId="1" applyFill="1" applyBorder="1" applyAlignment="1" applyProtection="1">
      <alignment vertical="top" wrapText="1"/>
    </xf>
    <xf numFmtId="0" fontId="118" fillId="0" borderId="184" xfId="2" applyFont="1" applyBorder="1" applyAlignment="1">
      <alignment horizontal="left" vertical="top" wrapText="1"/>
    </xf>
    <xf numFmtId="0" fontId="92" fillId="18" borderId="0" xfId="0" applyFont="1" applyFill="1" applyAlignment="1">
      <alignment horizontal="center" vertical="center" wrapText="1"/>
    </xf>
    <xf numFmtId="0" fontId="8" fillId="0" borderId="181" xfId="1" applyBorder="1" applyAlignment="1" applyProtection="1">
      <alignment vertical="center" wrapText="1"/>
    </xf>
    <xf numFmtId="0" fontId="8" fillId="0" borderId="0" xfId="1" applyFill="1" applyAlignment="1" applyProtection="1">
      <alignment vertical="center"/>
    </xf>
    <xf numFmtId="14" fontId="18" fillId="20" borderId="1" xfId="2" applyNumberFormat="1" applyFont="1" applyFill="1" applyBorder="1" applyAlignment="1">
      <alignment horizontal="center" vertical="center" wrapText="1" shrinkToFit="1"/>
    </xf>
    <xf numFmtId="0" fontId="69" fillId="18" borderId="0" xfId="0" applyFont="1" applyFill="1" applyAlignment="1">
      <alignment horizontal="center" vertical="center" wrapText="1"/>
    </xf>
    <xf numFmtId="0" fontId="40" fillId="0" borderId="0" xfId="17" applyFont="1" applyAlignment="1">
      <alignment vertical="center" wrapText="1"/>
    </xf>
    <xf numFmtId="0" fontId="45" fillId="5" borderId="0" xfId="17" applyFont="1" applyFill="1" applyAlignment="1">
      <alignment vertical="center" wrapText="1"/>
    </xf>
    <xf numFmtId="0" fontId="6" fillId="0" borderId="0" xfId="4"/>
    <xf numFmtId="0" fontId="137" fillId="0" borderId="0" xfId="2" applyFont="1">
      <alignment vertical="center"/>
    </xf>
    <xf numFmtId="0" fontId="135" fillId="0" borderId="0" xfId="2" applyFont="1">
      <alignment vertical="center"/>
    </xf>
    <xf numFmtId="0" fontId="31" fillId="20" borderId="180" xfId="2" applyFont="1" applyFill="1" applyBorder="1" applyAlignment="1">
      <alignment horizontal="center" vertical="center" wrapText="1"/>
    </xf>
    <xf numFmtId="14" fontId="85" fillId="20" borderId="131" xfId="2" applyNumberFormat="1" applyFont="1" applyFill="1" applyBorder="1" applyAlignment="1">
      <alignment horizontal="center" vertical="center" wrapText="1" shrinkToFit="1"/>
    </xf>
    <xf numFmtId="0" fontId="143" fillId="20" borderId="142" xfId="2" applyFont="1" applyFill="1" applyBorder="1" applyAlignment="1">
      <alignment horizontal="center" vertical="center" wrapText="1"/>
    </xf>
    <xf numFmtId="0" fontId="8" fillId="0" borderId="213" xfId="1" applyFill="1" applyBorder="1" applyAlignment="1" applyProtection="1">
      <alignment horizontal="left" vertical="center" wrapText="1"/>
    </xf>
    <xf numFmtId="14" fontId="89" fillId="20" borderId="214" xfId="2" applyNumberFormat="1" applyFont="1" applyFill="1" applyBorder="1" applyAlignment="1">
      <alignment vertical="center" shrinkToFit="1"/>
    </xf>
    <xf numFmtId="0" fontId="22" fillId="31" borderId="7" xfId="2" applyFont="1" applyFill="1" applyBorder="1" applyAlignment="1">
      <alignment horizontal="center" vertical="center" wrapText="1"/>
    </xf>
    <xf numFmtId="0" fontId="6" fillId="31" borderId="166" xfId="2" applyFill="1" applyBorder="1" applyAlignment="1">
      <alignment horizontal="center" vertical="center"/>
    </xf>
    <xf numFmtId="0" fontId="0" fillId="0" borderId="166" xfId="0" applyBorder="1" applyAlignment="1">
      <alignment horizontal="center" vertical="center" wrapText="1"/>
    </xf>
    <xf numFmtId="0" fontId="117" fillId="22" borderId="167" xfId="0" applyFont="1" applyFill="1" applyBorder="1" applyAlignment="1">
      <alignment horizontal="center" vertical="center" wrapText="1"/>
    </xf>
    <xf numFmtId="177" fontId="22" fillId="22" borderId="166" xfId="2" applyNumberFormat="1" applyFont="1" applyFill="1" applyBorder="1" applyAlignment="1">
      <alignment horizontal="center" vertical="center" shrinkToFit="1"/>
    </xf>
    <xf numFmtId="0" fontId="117" fillId="36" borderId="167" xfId="0" applyFont="1" applyFill="1" applyBorder="1" applyAlignment="1">
      <alignment horizontal="center" vertical="center" wrapText="1"/>
    </xf>
    <xf numFmtId="0" fontId="100" fillId="22" borderId="130" xfId="0" applyFont="1" applyFill="1" applyBorder="1" applyAlignment="1">
      <alignment horizontal="center" vertical="center" wrapText="1"/>
    </xf>
    <xf numFmtId="0" fontId="100" fillId="22" borderId="7" xfId="0" applyFont="1" applyFill="1" applyBorder="1" applyAlignment="1">
      <alignment horizontal="center" vertical="center" wrapText="1"/>
    </xf>
    <xf numFmtId="0" fontId="0" fillId="22" borderId="9" xfId="0" applyFill="1" applyBorder="1" applyAlignment="1">
      <alignment horizontal="center" vertical="center" wrapText="1"/>
    </xf>
    <xf numFmtId="177" fontId="6" fillId="22" borderId="7" xfId="2" applyNumberFormat="1" applyFill="1" applyBorder="1" applyAlignment="1">
      <alignment horizontal="center" vertical="center" shrinkToFit="1"/>
    </xf>
    <xf numFmtId="184" fontId="9" fillId="18" borderId="0" xfId="2" applyNumberFormat="1" applyFont="1" applyFill="1" applyAlignment="1">
      <alignment horizontal="center" vertical="center"/>
    </xf>
    <xf numFmtId="184" fontId="25" fillId="18" borderId="0" xfId="2" applyNumberFormat="1" applyFont="1" applyFill="1" applyAlignment="1">
      <alignment horizontal="left" vertical="center"/>
    </xf>
    <xf numFmtId="0" fontId="110" fillId="18" borderId="212" xfId="0" applyFont="1" applyFill="1" applyBorder="1" applyAlignment="1">
      <alignment horizontal="left" vertical="center"/>
    </xf>
    <xf numFmtId="0" fontId="0" fillId="0" borderId="205" xfId="0" applyBorder="1" applyAlignment="1">
      <alignment horizontal="center" vertical="center"/>
    </xf>
    <xf numFmtId="9" fontId="0" fillId="0" borderId="205" xfId="0" applyNumberFormat="1" applyBorder="1" applyAlignment="1">
      <alignment horizontal="center" vertical="center"/>
    </xf>
    <xf numFmtId="0" fontId="96" fillId="25" borderId="156" xfId="2" applyFont="1" applyFill="1" applyBorder="1" applyAlignment="1">
      <alignment horizontal="center" wrapText="1"/>
    </xf>
    <xf numFmtId="0" fontId="146" fillId="0" borderId="0" xfId="0" applyFont="1">
      <alignment vertical="center"/>
    </xf>
    <xf numFmtId="0" fontId="0" fillId="0" borderId="95" xfId="0" applyBorder="1" applyAlignment="1">
      <alignment horizontal="center" vertical="center"/>
    </xf>
    <xf numFmtId="14" fontId="110" fillId="18" borderId="211" xfId="2" applyNumberFormat="1" applyFont="1" applyFill="1" applyBorder="1" applyAlignment="1">
      <alignment horizontal="left" vertical="center"/>
    </xf>
    <xf numFmtId="0" fontId="155" fillId="0" borderId="218" xfId="0" applyFont="1" applyBorder="1" applyAlignment="1">
      <alignment horizontal="center" vertical="center"/>
    </xf>
    <xf numFmtId="0" fontId="155" fillId="0" borderId="219" xfId="0" applyFont="1" applyBorder="1" applyAlignment="1">
      <alignment horizontal="center" vertical="center"/>
    </xf>
    <xf numFmtId="0" fontId="155" fillId="0" borderId="220" xfId="0" applyFont="1" applyBorder="1" applyAlignment="1">
      <alignment horizontal="center" vertical="center"/>
    </xf>
    <xf numFmtId="0" fontId="155" fillId="0" borderId="222" xfId="0" applyFont="1" applyBorder="1" applyAlignment="1">
      <alignment horizontal="center" vertical="center"/>
    </xf>
    <xf numFmtId="0" fontId="154" fillId="0" borderId="218" xfId="0" applyFont="1" applyBorder="1" applyAlignment="1">
      <alignment horizontal="center" vertical="center"/>
    </xf>
    <xf numFmtId="0" fontId="154" fillId="0" borderId="219" xfId="0" applyFont="1" applyBorder="1" applyAlignment="1">
      <alignment horizontal="center" vertical="center"/>
    </xf>
    <xf numFmtId="0" fontId="154" fillId="0" borderId="222" xfId="0" applyFont="1" applyBorder="1" applyAlignment="1">
      <alignment horizontal="center" vertical="center"/>
    </xf>
    <xf numFmtId="0" fontId="154" fillId="0" borderId="220" xfId="0" applyFont="1" applyBorder="1" applyAlignment="1">
      <alignment horizontal="center" vertical="center"/>
    </xf>
    <xf numFmtId="0" fontId="155" fillId="0" borderId="223" xfId="0" applyFont="1" applyBorder="1" applyAlignment="1">
      <alignment horizontal="center" vertical="center"/>
    </xf>
    <xf numFmtId="0" fontId="155" fillId="0" borderId="224" xfId="0" applyFont="1" applyBorder="1" applyAlignment="1">
      <alignment horizontal="center" vertical="center"/>
    </xf>
    <xf numFmtId="0" fontId="155" fillId="0" borderId="225" xfId="0" applyFont="1" applyBorder="1" applyAlignment="1">
      <alignment horizontal="center" vertical="center"/>
    </xf>
    <xf numFmtId="0" fontId="0" fillId="0" borderId="226"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horizontal="center" vertical="center"/>
    </xf>
    <xf numFmtId="0" fontId="0" fillId="0" borderId="229" xfId="0" applyBorder="1" applyAlignment="1">
      <alignment horizontal="center" vertical="center"/>
    </xf>
    <xf numFmtId="9" fontId="0" fillId="0" borderId="229" xfId="0" applyNumberFormat="1" applyBorder="1" applyAlignment="1">
      <alignment horizontal="center" vertical="center"/>
    </xf>
    <xf numFmtId="9" fontId="0" fillId="0" borderId="227" xfId="0" applyNumberFormat="1" applyBorder="1" applyAlignment="1">
      <alignment horizontal="center" vertical="center"/>
    </xf>
    <xf numFmtId="9" fontId="0" fillId="0" borderId="228" xfId="0" applyNumberFormat="1" applyBorder="1" applyAlignment="1">
      <alignment horizontal="center" vertical="center"/>
    </xf>
    <xf numFmtId="0" fontId="155" fillId="0" borderId="230" xfId="0" applyFont="1" applyBorder="1" applyAlignment="1">
      <alignment horizontal="center" vertical="center"/>
    </xf>
    <xf numFmtId="0" fontId="0" fillId="0" borderId="231" xfId="0" applyBorder="1" applyAlignment="1">
      <alignment horizontal="center" vertical="center"/>
    </xf>
    <xf numFmtId="9" fontId="0" fillId="0" borderId="231" xfId="0" applyNumberFormat="1" applyBorder="1" applyAlignment="1">
      <alignment horizontal="center" vertical="center"/>
    </xf>
    <xf numFmtId="0" fontId="0" fillId="18" borderId="205" xfId="0" applyFill="1" applyBorder="1" applyAlignment="1">
      <alignment horizontal="center" vertical="center"/>
    </xf>
    <xf numFmtId="9" fontId="0" fillId="18" borderId="205" xfId="0" applyNumberFormat="1" applyFill="1" applyBorder="1" applyAlignment="1">
      <alignment horizontal="center" vertical="center"/>
    </xf>
    <xf numFmtId="0" fontId="158" fillId="18" borderId="0" xfId="2" applyFont="1" applyFill="1" applyAlignment="1">
      <alignment horizontal="center" vertical="center" wrapText="1"/>
    </xf>
    <xf numFmtId="184" fontId="158" fillId="18" borderId="0" xfId="2" applyNumberFormat="1" applyFont="1" applyFill="1" applyAlignment="1">
      <alignment horizontal="center" vertical="center"/>
    </xf>
    <xf numFmtId="0" fontId="70" fillId="5" borderId="173" xfId="2" applyFont="1" applyFill="1" applyBorder="1" applyAlignment="1">
      <alignment horizontal="center" vertical="center"/>
    </xf>
    <xf numFmtId="0" fontId="0" fillId="20" borderId="205" xfId="0" applyFill="1" applyBorder="1" applyAlignment="1">
      <alignment horizontal="center" vertical="center"/>
    </xf>
    <xf numFmtId="9" fontId="0" fillId="20" borderId="205" xfId="0" applyNumberFormat="1" applyFill="1" applyBorder="1" applyAlignment="1">
      <alignment horizontal="center" vertical="center"/>
    </xf>
    <xf numFmtId="14" fontId="89" fillId="20" borderId="1" xfId="2" applyNumberFormat="1" applyFont="1" applyFill="1" applyBorder="1" applyAlignment="1">
      <alignment horizontal="center" vertical="center" wrapText="1" shrinkToFit="1"/>
    </xf>
    <xf numFmtId="0" fontId="143" fillId="22" borderId="142" xfId="2" applyFont="1" applyFill="1" applyBorder="1" applyAlignment="1">
      <alignment horizontal="center" vertical="center" wrapText="1"/>
    </xf>
    <xf numFmtId="0" fontId="144" fillId="0" borderId="0" xfId="2" applyFont="1">
      <alignment vertical="center"/>
    </xf>
    <xf numFmtId="0" fontId="0" fillId="18" borderId="127" xfId="0" applyFill="1" applyBorder="1">
      <alignment vertical="center"/>
    </xf>
    <xf numFmtId="14" fontId="98" fillId="18" borderId="128" xfId="17" applyNumberFormat="1" applyFont="1" applyFill="1" applyBorder="1" applyAlignment="1">
      <alignment horizontal="center" vertical="center" wrapText="1"/>
    </xf>
    <xf numFmtId="0" fontId="98" fillId="18" borderId="127" xfId="17" applyFont="1" applyFill="1" applyBorder="1" applyAlignment="1">
      <alignment horizontal="center" vertical="center" wrapText="1"/>
    </xf>
    <xf numFmtId="14" fontId="36" fillId="18" borderId="128" xfId="17" applyNumberFormat="1" applyFont="1" applyFill="1" applyBorder="1" applyAlignment="1">
      <alignment horizontal="center" vertical="center"/>
    </xf>
    <xf numFmtId="0" fontId="132" fillId="18" borderId="0" xfId="0" applyFont="1" applyFill="1" applyAlignment="1">
      <alignment horizontal="center" vertical="center" wrapText="1"/>
    </xf>
    <xf numFmtId="14" fontId="91" fillId="18" borderId="128" xfId="17" applyNumberFormat="1" applyFont="1" applyFill="1" applyBorder="1" applyAlignment="1">
      <alignment horizontal="center" vertical="center" wrapText="1"/>
    </xf>
    <xf numFmtId="0" fontId="36" fillId="18" borderId="127" xfId="17" applyFont="1" applyFill="1" applyBorder="1" applyAlignment="1">
      <alignment horizontal="center" vertical="center" wrapText="1"/>
    </xf>
    <xf numFmtId="14" fontId="12" fillId="18" borderId="128" xfId="17" applyNumberFormat="1" applyFont="1" applyFill="1" applyBorder="1" applyAlignment="1">
      <alignment horizontal="center" vertical="center"/>
    </xf>
    <xf numFmtId="14" fontId="131" fillId="18" borderId="128" xfId="0" applyNumberFormat="1" applyFont="1" applyFill="1" applyBorder="1" applyAlignment="1">
      <alignment horizontal="center" vertical="center" wrapText="1"/>
    </xf>
    <xf numFmtId="14" fontId="131" fillId="18" borderId="128" xfId="0" applyNumberFormat="1" applyFont="1" applyFill="1" applyBorder="1" applyAlignment="1">
      <alignment horizontal="center" vertical="center"/>
    </xf>
    <xf numFmtId="14" fontId="22" fillId="18" borderId="128" xfId="17" applyNumberFormat="1" applyFont="1" applyFill="1" applyBorder="1" applyAlignment="1">
      <alignment horizontal="center" vertical="center"/>
    </xf>
    <xf numFmtId="0" fontId="22" fillId="18" borderId="205" xfId="2" applyFont="1" applyFill="1" applyBorder="1" applyAlignment="1">
      <alignment horizontal="center" vertical="center" wrapText="1"/>
    </xf>
    <xf numFmtId="0" fontId="142" fillId="18" borderId="205" xfId="2" applyFont="1" applyFill="1" applyBorder="1" applyAlignment="1">
      <alignment horizontal="center" vertical="center" wrapText="1"/>
    </xf>
    <xf numFmtId="0" fontId="22" fillId="18" borderId="205" xfId="2" applyFont="1" applyFill="1" applyBorder="1" applyAlignment="1">
      <alignment horizontal="left" vertical="center" shrinkToFit="1"/>
    </xf>
    <xf numFmtId="14" fontId="22" fillId="18" borderId="205" xfId="2" applyNumberFormat="1" applyFont="1" applyFill="1" applyBorder="1" applyAlignment="1">
      <alignment horizontal="center" vertical="center"/>
    </xf>
    <xf numFmtId="14" fontId="22" fillId="18" borderId="206" xfId="2" applyNumberFormat="1" applyFont="1" applyFill="1" applyBorder="1" applyAlignment="1">
      <alignment horizontal="center" vertical="center"/>
    </xf>
    <xf numFmtId="0" fontId="110" fillId="18" borderId="204" xfId="0" applyFont="1" applyFill="1" applyBorder="1" applyAlignment="1">
      <alignment horizontal="center" vertical="center"/>
    </xf>
    <xf numFmtId="0" fontId="8" fillId="0" borderId="143" xfId="1" applyFill="1" applyBorder="1" applyAlignment="1" applyProtection="1">
      <alignment horizontal="left" vertical="center" wrapText="1"/>
    </xf>
    <xf numFmtId="0" fontId="8" fillId="0" borderId="236" xfId="1" applyBorder="1" applyAlignment="1" applyProtection="1">
      <alignment horizontal="left" vertical="top" wrapText="1"/>
    </xf>
    <xf numFmtId="0" fontId="8" fillId="0" borderId="207" xfId="1" applyBorder="1" applyAlignment="1" applyProtection="1">
      <alignment horizontal="left" vertical="center" wrapText="1"/>
    </xf>
    <xf numFmtId="0" fontId="160" fillId="20" borderId="142" xfId="2" applyFont="1" applyFill="1" applyBorder="1" applyAlignment="1">
      <alignment horizontal="center" vertical="center" wrapText="1"/>
    </xf>
    <xf numFmtId="0" fontId="97" fillId="18" borderId="0" xfId="0" applyFont="1" applyFill="1" applyAlignment="1">
      <alignment horizontal="center" vertical="center" wrapText="1"/>
    </xf>
    <xf numFmtId="14" fontId="12" fillId="18" borderId="128" xfId="17" applyNumberFormat="1" applyFont="1" applyFill="1" applyBorder="1" applyAlignment="1">
      <alignment horizontal="center" vertical="center" wrapText="1"/>
    </xf>
    <xf numFmtId="0" fontId="156" fillId="18" borderId="0" xfId="0" applyFont="1" applyFill="1" applyAlignment="1">
      <alignment vertical="center" wrapText="1"/>
    </xf>
    <xf numFmtId="0" fontId="110" fillId="18" borderId="205" xfId="0" applyFont="1" applyFill="1" applyBorder="1" applyAlignment="1">
      <alignment horizontal="center" vertical="center"/>
    </xf>
    <xf numFmtId="0" fontId="25" fillId="18" borderId="0" xfId="19" applyFont="1" applyFill="1" applyAlignment="1">
      <alignment horizontal="left" vertical="center"/>
    </xf>
    <xf numFmtId="0" fontId="110" fillId="18" borderId="239" xfId="0" applyFont="1" applyFill="1" applyBorder="1" applyAlignment="1">
      <alignment horizontal="left" vertical="center"/>
    </xf>
    <xf numFmtId="0" fontId="110" fillId="18" borderId="47" xfId="0" applyFont="1" applyFill="1" applyBorder="1" applyAlignment="1">
      <alignment horizontal="left" vertical="center"/>
    </xf>
    <xf numFmtId="14" fontId="110" fillId="18" borderId="47" xfId="0" applyNumberFormat="1" applyFont="1" applyFill="1" applyBorder="1" applyAlignment="1">
      <alignment horizontal="center" vertical="center"/>
    </xf>
    <xf numFmtId="14" fontId="110" fillId="18" borderId="240" xfId="0" applyNumberFormat="1" applyFont="1" applyFill="1" applyBorder="1" applyAlignment="1">
      <alignment horizontal="center" vertical="center"/>
    </xf>
    <xf numFmtId="0" fontId="162" fillId="22" borderId="180" xfId="2" applyFont="1" applyFill="1" applyBorder="1" applyAlignment="1">
      <alignment horizontal="center" vertical="center" wrapText="1"/>
    </xf>
    <xf numFmtId="0" fontId="34" fillId="0" borderId="192" xfId="1" applyFont="1" applyBorder="1" applyAlignment="1" applyProtection="1">
      <alignment horizontal="left" vertical="top" wrapText="1"/>
    </xf>
    <xf numFmtId="0" fontId="69" fillId="18" borderId="241" xfId="0" applyFont="1" applyFill="1" applyBorder="1" applyAlignment="1">
      <alignment horizontal="center" vertical="center" wrapText="1"/>
    </xf>
    <xf numFmtId="0" fontId="34" fillId="30" borderId="0" xfId="2" applyFont="1" applyFill="1">
      <alignment vertical="center"/>
    </xf>
    <xf numFmtId="0" fontId="164" fillId="0" borderId="0" xfId="0" applyFont="1">
      <alignment vertical="center"/>
    </xf>
    <xf numFmtId="0" fontId="118" fillId="0" borderId="0" xfId="2" applyFont="1" applyAlignment="1">
      <alignment vertical="top" wrapText="1"/>
    </xf>
    <xf numFmtId="0" fontId="165" fillId="0" borderId="0" xfId="0" applyFont="1" applyAlignment="1">
      <alignment horizontal="left" vertical="center" wrapText="1"/>
    </xf>
    <xf numFmtId="0" fontId="6" fillId="20" borderId="0" xfId="2" applyFill="1">
      <alignment vertical="center"/>
    </xf>
    <xf numFmtId="56" fontId="6" fillId="20" borderId="0" xfId="2" applyNumberFormat="1" applyFill="1">
      <alignment vertical="center"/>
    </xf>
    <xf numFmtId="0" fontId="0" fillId="22" borderId="0" xfId="0" applyFill="1">
      <alignment vertical="center"/>
    </xf>
    <xf numFmtId="0" fontId="69" fillId="22" borderId="0" xfId="0" applyFont="1" applyFill="1">
      <alignment vertical="center"/>
    </xf>
    <xf numFmtId="0" fontId="0" fillId="26" borderId="0" xfId="0" applyFill="1">
      <alignment vertical="center"/>
    </xf>
    <xf numFmtId="0" fontId="69" fillId="22" borderId="0" xfId="0" applyFont="1" applyFill="1" applyAlignment="1">
      <alignment vertical="top"/>
    </xf>
    <xf numFmtId="0" fontId="170" fillId="0" borderId="0" xfId="0" applyFont="1">
      <alignment vertical="center"/>
    </xf>
    <xf numFmtId="0" fontId="85" fillId="20" borderId="178" xfId="1" applyFont="1" applyFill="1" applyBorder="1" applyAlignment="1" applyProtection="1">
      <alignment horizontal="center" vertical="center"/>
    </xf>
    <xf numFmtId="0" fontId="171" fillId="20" borderId="142" xfId="2" applyFont="1" applyFill="1" applyBorder="1" applyAlignment="1">
      <alignment horizontal="center" vertical="center" wrapText="1"/>
    </xf>
    <xf numFmtId="0" fontId="72" fillId="0" borderId="0" xfId="0" applyFont="1" applyAlignment="1">
      <alignment horizontal="left" vertical="center" wrapText="1"/>
    </xf>
    <xf numFmtId="0" fontId="76" fillId="0" borderId="0" xfId="0" applyFont="1" applyAlignment="1">
      <alignment horizontal="left" vertical="center" wrapText="1"/>
    </xf>
    <xf numFmtId="0" fontId="75" fillId="0" borderId="0" xfId="0" applyFont="1" applyAlignment="1">
      <alignment horizontal="left" vertical="center" wrapText="1"/>
    </xf>
    <xf numFmtId="0" fontId="76" fillId="0" borderId="0" xfId="0" applyFont="1" applyAlignment="1">
      <alignment horizontal="left" vertical="top" wrapText="1"/>
    </xf>
    <xf numFmtId="0" fontId="72" fillId="0" borderId="0" xfId="0" applyFont="1" applyAlignment="1">
      <alignment horizontal="left" vertical="top" wrapText="1"/>
    </xf>
    <xf numFmtId="0" fontId="73" fillId="0" borderId="0" xfId="0" applyFont="1" applyAlignment="1">
      <alignment horizontal="left" vertical="center" wrapText="1"/>
    </xf>
    <xf numFmtId="0" fontId="6" fillId="0" borderId="64" xfId="0" applyFont="1" applyBorder="1" applyAlignment="1">
      <alignment horizontal="left" vertical="center"/>
    </xf>
    <xf numFmtId="0" fontId="6" fillId="0" borderId="0" xfId="0" applyFont="1" applyAlignment="1">
      <alignment horizontal="left" vertical="center"/>
    </xf>
    <xf numFmtId="0" fontId="6" fillId="0" borderId="66" xfId="0" applyFont="1" applyBorder="1" applyAlignment="1">
      <alignment horizontal="left" vertical="center"/>
    </xf>
    <xf numFmtId="0" fontId="102" fillId="5" borderId="0" xfId="0" applyFont="1" applyFill="1" applyAlignment="1">
      <alignment horizontal="left" vertical="center" wrapText="1"/>
    </xf>
    <xf numFmtId="0" fontId="102" fillId="5" borderId="66" xfId="0" applyFont="1" applyFill="1" applyBorder="1" applyAlignment="1">
      <alignment horizontal="left" vertical="center" wrapText="1"/>
    </xf>
    <xf numFmtId="0" fontId="102" fillId="5" borderId="0" xfId="0" applyFont="1" applyFill="1" applyAlignment="1">
      <alignment horizontal="left" vertical="center"/>
    </xf>
    <xf numFmtId="0" fontId="102" fillId="5" borderId="0" xfId="0" applyFont="1" applyFill="1" applyAlignment="1">
      <alignment horizontal="left" vertical="top" wrapText="1"/>
    </xf>
    <xf numFmtId="0" fontId="8" fillId="0" borderId="0" xfId="1" applyAlignment="1" applyProtection="1">
      <alignment horizontal="center" vertical="center" wrapText="1"/>
    </xf>
    <xf numFmtId="0" fontId="69" fillId="22" borderId="0" xfId="0" applyFont="1" applyFill="1" applyAlignment="1">
      <alignment horizontal="left" vertical="center" wrapText="1"/>
    </xf>
    <xf numFmtId="0" fontId="69" fillId="26" borderId="0" xfId="0" applyFont="1" applyFill="1" applyAlignment="1">
      <alignment horizontal="left" vertical="top" wrapText="1"/>
    </xf>
    <xf numFmtId="0" fontId="166" fillId="22" borderId="0" xfId="0" applyFont="1" applyFill="1" applyAlignment="1">
      <alignment horizontal="left" vertical="top" wrapText="1"/>
    </xf>
    <xf numFmtId="0" fontId="168" fillId="26" borderId="0" xfId="0" applyFont="1" applyFill="1" applyAlignment="1">
      <alignment horizontal="center" vertical="center"/>
    </xf>
    <xf numFmtId="0" fontId="169" fillId="22" borderId="0" xfId="0" applyFont="1" applyFill="1" applyAlignment="1">
      <alignment horizontal="center" vertical="center"/>
    </xf>
    <xf numFmtId="0" fontId="49" fillId="18" borderId="44" xfId="17" applyFont="1" applyFill="1" applyBorder="1" applyAlignment="1">
      <alignment horizontal="center" vertical="center"/>
    </xf>
    <xf numFmtId="0" fontId="49" fillId="18" borderId="45" xfId="17" applyFont="1" applyFill="1" applyBorder="1" applyAlignment="1">
      <alignment horizontal="center" vertical="center"/>
    </xf>
    <xf numFmtId="0" fontId="49" fillId="0" borderId="45" xfId="17" applyFont="1" applyBorder="1" applyAlignment="1">
      <alignment horizontal="center" vertical="center"/>
    </xf>
    <xf numFmtId="0" fontId="49" fillId="0" borderId="46" xfId="17" applyFont="1" applyBorder="1" applyAlignment="1">
      <alignment horizontal="center" vertical="center"/>
    </xf>
    <xf numFmtId="0" fontId="1" fillId="0" borderId="71" xfId="17" applyBorder="1" applyAlignment="1">
      <alignment horizontal="center" vertical="center"/>
    </xf>
    <xf numFmtId="0" fontId="1" fillId="0" borderId="72" xfId="17" applyBorder="1" applyAlignment="1">
      <alignment horizontal="center" vertical="center"/>
    </xf>
    <xf numFmtId="0" fontId="1" fillId="0" borderId="73" xfId="17" applyBorder="1" applyAlignment="1">
      <alignment horizontal="center" vertical="center"/>
    </xf>
    <xf numFmtId="0" fontId="37" fillId="0" borderId="74" xfId="17" applyFont="1" applyBorder="1" applyAlignment="1">
      <alignment horizontal="center" vertical="center" wrapText="1"/>
    </xf>
    <xf numFmtId="0" fontId="37" fillId="0" borderId="40" xfId="17" applyFont="1" applyBorder="1" applyAlignment="1">
      <alignment horizontal="center" vertical="center" wrapText="1"/>
    </xf>
    <xf numFmtId="0" fontId="33" fillId="16" borderId="0" xfId="17" applyFont="1" applyFill="1" applyAlignment="1">
      <alignment horizontal="center" vertical="center"/>
    </xf>
    <xf numFmtId="179" fontId="133" fillId="0" borderId="75" xfId="17" applyNumberFormat="1" applyFont="1" applyBorder="1" applyAlignment="1">
      <alignment horizontal="center" vertical="center" shrinkToFit="1"/>
    </xf>
    <xf numFmtId="179" fontId="133" fillId="0" borderId="76" xfId="17" applyNumberFormat="1" applyFont="1" applyBorder="1" applyAlignment="1">
      <alignment horizontal="center" vertical="center" shrinkToFit="1"/>
    </xf>
    <xf numFmtId="0" fontId="47" fillId="0" borderId="77" xfId="17" applyFont="1" applyBorder="1" applyAlignment="1">
      <alignment horizontal="center" vertical="center"/>
    </xf>
    <xf numFmtId="0" fontId="47" fillId="0" borderId="78" xfId="17" applyFont="1" applyBorder="1" applyAlignment="1">
      <alignment horizontal="center" vertical="center"/>
    </xf>
    <xf numFmtId="0" fontId="10" fillId="6" borderId="188" xfId="17" applyFont="1" applyFill="1" applyBorder="1" applyAlignment="1">
      <alignment horizontal="center" vertical="center" wrapText="1"/>
    </xf>
    <xf numFmtId="0" fontId="10" fillId="6" borderId="186" xfId="17" applyFont="1" applyFill="1" applyBorder="1" applyAlignment="1">
      <alignment horizontal="center" vertical="center" wrapText="1"/>
    </xf>
    <xf numFmtId="0" fontId="10" fillId="6" borderId="189" xfId="17" applyFont="1" applyFill="1" applyBorder="1" applyAlignment="1">
      <alignment horizontal="center" vertical="center" wrapText="1"/>
    </xf>
    <xf numFmtId="0" fontId="36" fillId="18" borderId="146" xfId="17" applyFont="1" applyFill="1" applyBorder="1" applyAlignment="1">
      <alignment horizontal="left" vertical="top" wrapText="1"/>
    </xf>
    <xf numFmtId="0" fontId="36" fillId="18" borderId="147" xfId="17" applyFont="1" applyFill="1" applyBorder="1" applyAlignment="1">
      <alignment horizontal="left" vertical="top" wrapText="1"/>
    </xf>
    <xf numFmtId="0" fontId="36" fillId="18" borderId="148" xfId="17" applyFont="1" applyFill="1" applyBorder="1" applyAlignment="1">
      <alignment horizontal="left" vertical="top" wrapText="1"/>
    </xf>
    <xf numFmtId="0" fontId="36" fillId="18" borderId="79" xfId="18" applyFont="1" applyFill="1" applyBorder="1" applyAlignment="1">
      <alignment horizontal="center" vertical="center"/>
    </xf>
    <xf numFmtId="0" fontId="36" fillId="18" borderId="80" xfId="18" applyFont="1" applyFill="1" applyBorder="1" applyAlignment="1">
      <alignment horizontal="center" vertical="center"/>
    </xf>
    <xf numFmtId="0" fontId="11" fillId="0" borderId="116" xfId="17" applyFont="1" applyBorder="1" applyAlignment="1">
      <alignment horizontal="center" vertical="center" wrapText="1"/>
    </xf>
    <xf numFmtId="0" fontId="11" fillId="0" borderId="117" xfId="17" applyFont="1" applyBorder="1" applyAlignment="1">
      <alignment horizontal="center" vertical="center" wrapText="1"/>
    </xf>
    <xf numFmtId="0" fontId="11" fillId="0" borderId="118" xfId="17" applyFont="1" applyBorder="1" applyAlignment="1">
      <alignment horizontal="center" vertical="center" wrapText="1"/>
    </xf>
    <xf numFmtId="0" fontId="54" fillId="18" borderId="120" xfId="17" applyFont="1" applyFill="1" applyBorder="1" applyAlignment="1">
      <alignment horizontal="center" vertical="center"/>
    </xf>
    <xf numFmtId="0" fontId="54" fillId="18" borderId="121" xfId="17" applyFont="1" applyFill="1" applyBorder="1" applyAlignment="1">
      <alignment horizontal="center" vertical="center"/>
    </xf>
    <xf numFmtId="0" fontId="54" fillId="18" borderId="122" xfId="17" applyFont="1" applyFill="1" applyBorder="1" applyAlignment="1">
      <alignment horizontal="center" vertical="center"/>
    </xf>
    <xf numFmtId="0" fontId="36" fillId="18" borderId="199" xfId="17" applyFont="1" applyFill="1" applyBorder="1" applyAlignment="1">
      <alignment horizontal="left" vertical="top" wrapText="1"/>
    </xf>
    <xf numFmtId="0" fontId="36" fillId="18" borderId="197" xfId="17" applyFont="1" applyFill="1" applyBorder="1" applyAlignment="1">
      <alignment horizontal="left" vertical="top" wrapText="1"/>
    </xf>
    <xf numFmtId="0" fontId="36" fillId="18" borderId="198" xfId="17" applyFont="1" applyFill="1" applyBorder="1" applyAlignment="1">
      <alignment horizontal="left" vertical="top" wrapText="1"/>
    </xf>
    <xf numFmtId="0" fontId="106" fillId="18" borderId="196" xfId="17" applyFont="1" applyFill="1" applyBorder="1" applyAlignment="1">
      <alignment horizontal="left" vertical="top" wrapText="1"/>
    </xf>
    <xf numFmtId="0" fontId="106" fillId="18" borderId="197" xfId="17" applyFont="1" applyFill="1" applyBorder="1" applyAlignment="1">
      <alignment horizontal="left" vertical="top" wrapText="1"/>
    </xf>
    <xf numFmtId="0" fontId="106" fillId="18" borderId="198" xfId="17" applyFont="1" applyFill="1" applyBorder="1" applyAlignment="1">
      <alignment horizontal="left" vertical="top" wrapText="1"/>
    </xf>
    <xf numFmtId="0" fontId="12" fillId="18" borderId="146" xfId="17" applyFont="1" applyFill="1" applyBorder="1" applyAlignment="1">
      <alignment horizontal="left" vertical="top" wrapText="1"/>
    </xf>
    <xf numFmtId="0" fontId="12" fillId="18" borderId="147" xfId="17" applyFont="1" applyFill="1" applyBorder="1" applyAlignment="1">
      <alignment horizontal="left" vertical="top" wrapText="1"/>
    </xf>
    <xf numFmtId="0" fontId="12" fillId="18" borderId="148" xfId="17" applyFont="1" applyFill="1" applyBorder="1" applyAlignment="1">
      <alignment horizontal="left" vertical="top" wrapText="1"/>
    </xf>
    <xf numFmtId="0" fontId="36" fillId="18" borderId="168" xfId="17" applyFont="1" applyFill="1" applyBorder="1" applyAlignment="1">
      <alignment horizontal="left" vertical="top" wrapText="1"/>
    </xf>
    <xf numFmtId="0" fontId="36" fillId="18" borderId="127" xfId="17" applyFont="1" applyFill="1" applyBorder="1" applyAlignment="1">
      <alignment horizontal="left" vertical="top" wrapText="1"/>
    </xf>
    <xf numFmtId="0" fontId="91" fillId="18" borderId="146" xfId="17" applyFont="1" applyFill="1" applyBorder="1" applyAlignment="1">
      <alignment horizontal="left" vertical="top" wrapText="1"/>
    </xf>
    <xf numFmtId="0" fontId="91" fillId="18" borderId="147" xfId="17" applyFont="1" applyFill="1" applyBorder="1" applyAlignment="1">
      <alignment horizontal="left" vertical="top" wrapText="1"/>
    </xf>
    <xf numFmtId="0" fontId="91" fillId="18" borderId="148" xfId="17" applyFont="1" applyFill="1" applyBorder="1" applyAlignment="1">
      <alignment horizontal="left" vertical="top" wrapText="1"/>
    </xf>
    <xf numFmtId="0" fontId="12" fillId="18" borderId="146" xfId="2" applyFont="1" applyFill="1" applyBorder="1" applyAlignment="1">
      <alignment horizontal="left" vertical="top" wrapText="1"/>
    </xf>
    <xf numFmtId="0" fontId="12" fillId="18" borderId="147" xfId="2" applyFont="1" applyFill="1" applyBorder="1" applyAlignment="1">
      <alignment horizontal="left" vertical="top" wrapText="1"/>
    </xf>
    <xf numFmtId="0" fontId="12" fillId="18" borderId="148" xfId="2" applyFont="1" applyFill="1" applyBorder="1" applyAlignment="1">
      <alignment horizontal="left" vertical="top" wrapText="1"/>
    </xf>
    <xf numFmtId="0" fontId="59" fillId="11" borderId="54" xfId="17" applyFont="1" applyFill="1" applyBorder="1" applyAlignment="1">
      <alignment horizontal="right" vertical="center" wrapText="1"/>
    </xf>
    <xf numFmtId="0" fontId="60" fillId="11" borderId="54" xfId="0" applyFont="1" applyFill="1" applyBorder="1" applyAlignment="1">
      <alignment horizontal="right" vertical="center"/>
    </xf>
    <xf numFmtId="0" fontId="0" fillId="11" borderId="54" xfId="0" applyFill="1" applyBorder="1" applyAlignment="1">
      <alignment horizontal="right" vertical="center"/>
    </xf>
    <xf numFmtId="180" fontId="59" fillId="11" borderId="54" xfId="17" applyNumberFormat="1" applyFont="1" applyFill="1" applyBorder="1" applyAlignment="1">
      <alignment horizontal="center" vertical="center" wrapText="1"/>
    </xf>
    <xf numFmtId="180" fontId="0" fillId="11" borderId="54" xfId="0" applyNumberFormat="1" applyFill="1" applyBorder="1" applyAlignment="1">
      <alignment horizontal="center" vertical="center" wrapText="1"/>
    </xf>
    <xf numFmtId="0" fontId="61" fillId="12" borderId="55" xfId="17" applyFont="1" applyFill="1" applyBorder="1" applyAlignment="1">
      <alignment horizontal="center" vertical="center" wrapText="1"/>
    </xf>
    <xf numFmtId="0" fontId="62" fillId="12" borderId="55" xfId="0" applyFont="1" applyFill="1" applyBorder="1" applyAlignment="1">
      <alignment horizontal="center" vertical="center"/>
    </xf>
    <xf numFmtId="0" fontId="61" fillId="9" borderId="55" xfId="0" applyFont="1" applyFill="1" applyBorder="1" applyAlignment="1">
      <alignment horizontal="center" vertical="center"/>
    </xf>
    <xf numFmtId="0" fontId="64" fillId="9" borderId="55" xfId="0" applyFont="1" applyFill="1" applyBorder="1" applyAlignment="1">
      <alignment horizontal="center" vertical="center"/>
    </xf>
    <xf numFmtId="0" fontId="66" fillId="17" borderId="103" xfId="16" applyFont="1" applyFill="1" applyBorder="1" applyAlignment="1">
      <alignment horizontal="center" vertical="center"/>
    </xf>
    <xf numFmtId="0" fontId="66" fillId="17" borderId="108" xfId="16" applyFont="1" applyFill="1" applyBorder="1" applyAlignment="1">
      <alignment horizontal="center" vertical="center"/>
    </xf>
    <xf numFmtId="0" fontId="66" fillId="17" borderId="110" xfId="16" applyFont="1" applyFill="1" applyBorder="1" applyAlignment="1">
      <alignment horizontal="center" vertical="center"/>
    </xf>
    <xf numFmtId="0" fontId="67" fillId="2" borderId="104" xfId="16" applyFont="1" applyFill="1" applyBorder="1" applyAlignment="1">
      <alignment vertical="center" wrapText="1"/>
    </xf>
    <xf numFmtId="0" fontId="67" fillId="2" borderId="105" xfId="16" applyFont="1" applyFill="1" applyBorder="1" applyAlignment="1">
      <alignment vertical="center" wrapText="1"/>
    </xf>
    <xf numFmtId="0" fontId="67" fillId="2" borderId="106" xfId="16" applyFont="1" applyFill="1" applyBorder="1" applyAlignment="1">
      <alignment vertical="center" wrapText="1"/>
    </xf>
    <xf numFmtId="0" fontId="67" fillId="2" borderId="95" xfId="16" applyFont="1" applyFill="1" applyBorder="1" applyAlignment="1">
      <alignment vertical="center" wrapText="1"/>
    </xf>
    <xf numFmtId="0" fontId="67" fillId="2" borderId="0" xfId="16" applyFont="1" applyFill="1" applyAlignment="1">
      <alignment vertical="center" wrapText="1"/>
    </xf>
    <xf numFmtId="0" fontId="67" fillId="2" borderId="96" xfId="16" applyFont="1" applyFill="1" applyBorder="1" applyAlignment="1">
      <alignment vertical="center" wrapText="1"/>
    </xf>
    <xf numFmtId="0" fontId="67" fillId="2" borderId="111" xfId="16" applyFont="1" applyFill="1" applyBorder="1" applyAlignment="1">
      <alignment vertical="center" wrapText="1"/>
    </xf>
    <xf numFmtId="0" fontId="67" fillId="2" borderId="112" xfId="16" applyFont="1" applyFill="1" applyBorder="1" applyAlignment="1">
      <alignment vertical="center" wrapText="1"/>
    </xf>
    <xf numFmtId="0" fontId="67" fillId="2" borderId="113" xfId="16" applyFont="1" applyFill="1" applyBorder="1" applyAlignment="1">
      <alignment vertical="center" wrapText="1"/>
    </xf>
    <xf numFmtId="0" fontId="67" fillId="2" borderId="104" xfId="16" applyFont="1" applyFill="1" applyBorder="1" applyAlignment="1">
      <alignment horizontal="left" vertical="center" wrapText="1"/>
    </xf>
    <xf numFmtId="0" fontId="67" fillId="2" borderId="105" xfId="16" applyFont="1" applyFill="1" applyBorder="1" applyAlignment="1">
      <alignment horizontal="left" vertical="center" wrapText="1"/>
    </xf>
    <xf numFmtId="0" fontId="67" fillId="2" borderId="107" xfId="16" applyFont="1" applyFill="1" applyBorder="1" applyAlignment="1">
      <alignment horizontal="left" vertical="center" wrapText="1"/>
    </xf>
    <xf numFmtId="0" fontId="67" fillId="2" borderId="95"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109" xfId="16" applyFont="1" applyFill="1" applyBorder="1" applyAlignment="1">
      <alignment horizontal="left" vertical="center" wrapText="1"/>
    </xf>
    <xf numFmtId="0" fontId="67" fillId="2" borderId="111" xfId="16" applyFont="1" applyFill="1" applyBorder="1" applyAlignment="1">
      <alignment horizontal="left" vertical="center" wrapText="1"/>
    </xf>
    <xf numFmtId="0" fontId="67" fillId="2" borderId="112" xfId="16" applyFont="1" applyFill="1" applyBorder="1" applyAlignment="1">
      <alignment horizontal="left" vertical="center" wrapText="1"/>
    </xf>
    <xf numFmtId="0" fontId="67" fillId="2" borderId="114" xfId="16" applyFont="1" applyFill="1" applyBorder="1" applyAlignment="1">
      <alignment horizontal="left" vertical="center" wrapText="1"/>
    </xf>
    <xf numFmtId="0" fontId="7" fillId="5" borderId="34" xfId="17" applyFont="1" applyFill="1" applyBorder="1" applyAlignment="1">
      <alignment horizontal="center" vertical="center" wrapText="1"/>
    </xf>
    <xf numFmtId="0" fontId="59" fillId="24" borderId="68" xfId="17" applyFont="1" applyFill="1" applyBorder="1" applyAlignment="1">
      <alignment horizontal="center" vertical="center" wrapText="1"/>
    </xf>
    <xf numFmtId="0" fontId="57" fillId="15" borderId="68" xfId="17" applyFont="1" applyFill="1" applyBorder="1" applyAlignment="1">
      <alignment horizontal="center" vertical="center" wrapText="1"/>
    </xf>
    <xf numFmtId="0" fontId="0" fillId="15" borderId="68" xfId="0" applyFill="1" applyBorder="1" applyAlignment="1">
      <alignment horizontal="center" vertical="center" wrapText="1"/>
    </xf>
    <xf numFmtId="180" fontId="59" fillId="3" borderId="69" xfId="17" applyNumberFormat="1" applyFont="1" applyFill="1" applyBorder="1" applyAlignment="1">
      <alignment horizontal="center" vertical="center" wrapText="1"/>
    </xf>
    <xf numFmtId="180" fontId="59" fillId="3" borderId="70" xfId="17" applyNumberFormat="1" applyFont="1" applyFill="1" applyBorder="1" applyAlignment="1">
      <alignment horizontal="center" vertical="center" wrapText="1"/>
    </xf>
    <xf numFmtId="0" fontId="67" fillId="3" borderId="69" xfId="17" applyFont="1" applyFill="1" applyBorder="1" applyAlignment="1">
      <alignment horizontal="center" vertical="center" wrapText="1"/>
    </xf>
    <xf numFmtId="0" fontId="67" fillId="3" borderId="169" xfId="17" applyFont="1" applyFill="1" applyBorder="1" applyAlignment="1">
      <alignment horizontal="center" vertical="center" wrapText="1"/>
    </xf>
    <xf numFmtId="0" fontId="67" fillId="3" borderId="70" xfId="17" applyFont="1" applyFill="1" applyBorder="1" applyAlignment="1">
      <alignment horizontal="center" vertical="center" wrapText="1"/>
    </xf>
    <xf numFmtId="0" fontId="42" fillId="18" borderId="0" xfId="17" applyFont="1" applyFill="1" applyAlignment="1">
      <alignment horizontal="left" vertical="center"/>
    </xf>
    <xf numFmtId="0" fontId="93" fillId="18" borderId="146" xfId="2" applyFont="1" applyFill="1" applyBorder="1" applyAlignment="1">
      <alignment horizontal="left" vertical="top" wrapText="1"/>
    </xf>
    <xf numFmtId="0" fontId="93" fillId="18" borderId="147" xfId="2" applyFont="1" applyFill="1" applyBorder="1" applyAlignment="1">
      <alignment horizontal="left" vertical="top" wrapText="1"/>
    </xf>
    <xf numFmtId="0" fontId="93" fillId="18" borderId="148" xfId="2" applyFont="1" applyFill="1" applyBorder="1" applyAlignment="1">
      <alignment horizontal="left" vertical="top" wrapText="1"/>
    </xf>
    <xf numFmtId="0" fontId="22" fillId="0" borderId="0" xfId="4" applyFont="1" applyAlignment="1">
      <alignment horizontal="left" vertical="center" wrapText="1"/>
    </xf>
    <xf numFmtId="0" fontId="22" fillId="0" borderId="0" xfId="2" applyFont="1" applyAlignment="1">
      <alignment horizontal="left" vertical="center" wrapText="1"/>
    </xf>
    <xf numFmtId="0" fontId="6" fillId="0" borderId="0" xfId="2">
      <alignment vertical="center"/>
    </xf>
    <xf numFmtId="0" fontId="85" fillId="0" borderId="0" xfId="2" applyFont="1" applyAlignment="1">
      <alignment horizontal="center" vertical="center"/>
    </xf>
    <xf numFmtId="0" fontId="20" fillId="0" borderId="0" xfId="2" applyFont="1" applyAlignment="1">
      <alignment horizontal="center" vertical="center"/>
    </xf>
    <xf numFmtId="0" fontId="145" fillId="0" borderId="0" xfId="2" applyFont="1">
      <alignment vertical="center"/>
    </xf>
    <xf numFmtId="14" fontId="85" fillId="20" borderId="160" xfId="2" applyNumberFormat="1" applyFont="1" applyFill="1" applyBorder="1" applyAlignment="1">
      <alignment horizontal="center" vertical="center" wrapText="1" shrinkToFit="1"/>
    </xf>
    <xf numFmtId="14" fontId="85" fillId="20" borderId="1" xfId="2" applyNumberFormat="1" applyFont="1" applyFill="1" applyBorder="1" applyAlignment="1">
      <alignment horizontal="center" vertical="center" wrapText="1" shrinkToFit="1"/>
    </xf>
    <xf numFmtId="14" fontId="85" fillId="20" borderId="1" xfId="2" applyNumberFormat="1" applyFont="1" applyFill="1" applyBorder="1" applyAlignment="1">
      <alignment horizontal="center" vertical="center" shrinkToFit="1"/>
    </xf>
    <xf numFmtId="14" fontId="85" fillId="20" borderId="131" xfId="2" applyNumberFormat="1" applyFont="1" applyFill="1" applyBorder="1" applyAlignment="1">
      <alignment horizontal="center" vertical="center" shrinkToFit="1"/>
    </xf>
    <xf numFmtId="14" fontId="85" fillId="20" borderId="160" xfId="2" applyNumberFormat="1" applyFont="1" applyFill="1" applyBorder="1" applyAlignment="1">
      <alignment horizontal="center" vertical="center" shrinkToFit="1"/>
    </xf>
    <xf numFmtId="14" fontId="85" fillId="20" borderId="209" xfId="1" applyNumberFormat="1" applyFont="1" applyFill="1" applyBorder="1" applyAlignment="1" applyProtection="1">
      <alignment horizontal="center" vertical="center" wrapText="1"/>
    </xf>
    <xf numFmtId="14" fontId="85" fillId="20" borderId="158" xfId="1" applyNumberFormat="1" applyFont="1" applyFill="1" applyBorder="1" applyAlignment="1" applyProtection="1">
      <alignment horizontal="center" vertical="center" wrapText="1"/>
    </xf>
    <xf numFmtId="14" fontId="85" fillId="20" borderId="210" xfId="1" applyNumberFormat="1" applyFont="1" applyFill="1" applyBorder="1" applyAlignment="1" applyProtection="1">
      <alignment horizontal="center" vertical="center" wrapText="1"/>
    </xf>
    <xf numFmtId="14" fontId="85" fillId="20" borderId="160" xfId="1" applyNumberFormat="1" applyFont="1" applyFill="1" applyBorder="1" applyAlignment="1" applyProtection="1">
      <alignment horizontal="center" vertical="center" shrinkToFit="1"/>
    </xf>
    <xf numFmtId="14" fontId="85" fillId="20" borderId="1" xfId="1" applyNumberFormat="1" applyFont="1" applyFill="1" applyBorder="1" applyAlignment="1" applyProtection="1">
      <alignment horizontal="center" vertical="center" shrinkToFit="1"/>
    </xf>
    <xf numFmtId="14" fontId="85" fillId="20" borderId="131" xfId="1" applyNumberFormat="1" applyFont="1" applyFill="1" applyBorder="1" applyAlignment="1" applyProtection="1">
      <alignment horizontal="center" vertical="center" shrinkToFit="1"/>
    </xf>
    <xf numFmtId="0" fontId="6" fillId="0" borderId="0" xfId="2" applyAlignment="1">
      <alignment horizontal="center" vertical="center" wrapText="1"/>
    </xf>
    <xf numFmtId="0" fontId="79" fillId="32" borderId="0" xfId="2" applyFont="1" applyFill="1" applyAlignment="1">
      <alignment horizontal="left" vertical="center" wrapText="1"/>
    </xf>
    <xf numFmtId="0" fontId="79" fillId="32" borderId="0" xfId="2" applyFont="1" applyFill="1" applyAlignment="1">
      <alignment horizontal="left" vertical="center"/>
    </xf>
    <xf numFmtId="0" fontId="1" fillId="14" borderId="62" xfId="2" applyFont="1" applyFill="1" applyBorder="1" applyAlignment="1">
      <alignment vertical="top" wrapText="1"/>
    </xf>
    <xf numFmtId="0" fontId="6" fillId="0" borderId="58" xfId="2" applyBorder="1" applyAlignment="1">
      <alignment vertical="top" wrapText="1"/>
    </xf>
    <xf numFmtId="0" fontId="142" fillId="0" borderId="0" xfId="1" applyFont="1" applyAlignment="1" applyProtection="1">
      <alignment vertical="center"/>
    </xf>
    <xf numFmtId="0" fontId="6" fillId="23" borderId="50" xfId="2" applyFill="1" applyBorder="1" applyAlignment="1">
      <alignment horizontal="left" vertical="top" wrapText="1"/>
    </xf>
    <xf numFmtId="0" fontId="6" fillId="23" borderId="119" xfId="2" applyFill="1" applyBorder="1" applyAlignment="1">
      <alignment horizontal="left" vertical="top" wrapText="1"/>
    </xf>
    <xf numFmtId="0" fontId="6" fillId="23" borderId="133" xfId="2" applyFill="1" applyBorder="1" applyAlignment="1">
      <alignment horizontal="left" vertical="top" wrapText="1"/>
    </xf>
    <xf numFmtId="0" fontId="1" fillId="27" borderId="50" xfId="2" applyFont="1" applyFill="1" applyBorder="1" applyAlignment="1">
      <alignment horizontal="left" vertical="top" wrapText="1"/>
    </xf>
    <xf numFmtId="0" fontId="1" fillId="27" borderId="61" xfId="2" applyFont="1" applyFill="1" applyBorder="1" applyAlignment="1">
      <alignment horizontal="lef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6" fillId="2" borderId="67" xfId="2" applyFill="1" applyBorder="1" applyAlignment="1">
      <alignment vertical="top" wrapText="1"/>
    </xf>
    <xf numFmtId="0" fontId="14" fillId="2" borderId="58" xfId="0" applyFont="1" applyFill="1" applyBorder="1" applyAlignment="1">
      <alignment vertical="top" wrapText="1"/>
    </xf>
    <xf numFmtId="0" fontId="1" fillId="2" borderId="67" xfId="2" applyFont="1" applyFill="1" applyBorder="1" applyAlignment="1">
      <alignment horizontal="left" vertical="top" wrapText="1"/>
    </xf>
    <xf numFmtId="0" fontId="1" fillId="2" borderId="58" xfId="2" applyFont="1" applyFill="1" applyBorder="1" applyAlignment="1">
      <alignment horizontal="left" vertical="top" wrapText="1"/>
    </xf>
    <xf numFmtId="0" fontId="13" fillId="5" borderId="174" xfId="2" applyFont="1" applyFill="1" applyBorder="1" applyAlignment="1">
      <alignment horizontal="center" vertical="center" wrapText="1"/>
    </xf>
    <xf numFmtId="0" fontId="13" fillId="5" borderId="175" xfId="2" applyFont="1" applyFill="1" applyBorder="1" applyAlignment="1">
      <alignment horizontal="center" vertical="center" wrapText="1"/>
    </xf>
    <xf numFmtId="0" fontId="13" fillId="5" borderId="176" xfId="2" applyFont="1" applyFill="1" applyBorder="1" applyAlignment="1">
      <alignment horizontal="center" vertical="center" wrapText="1"/>
    </xf>
    <xf numFmtId="0" fontId="6" fillId="5" borderId="81" xfId="2" applyFill="1" applyBorder="1">
      <alignment vertical="center"/>
    </xf>
    <xf numFmtId="0" fontId="6" fillId="5" borderId="23" xfId="2" applyFill="1" applyBorder="1">
      <alignment vertical="center"/>
    </xf>
    <xf numFmtId="0" fontId="6" fillId="5" borderId="82" xfId="2" applyFill="1" applyBorder="1">
      <alignment vertical="center"/>
    </xf>
    <xf numFmtId="0" fontId="6" fillId="5" borderId="83" xfId="2" applyFill="1" applyBorder="1">
      <alignment vertical="center"/>
    </xf>
    <xf numFmtId="0" fontId="6" fillId="5" borderId="84" xfId="2" applyFill="1" applyBorder="1">
      <alignment vertical="center"/>
    </xf>
    <xf numFmtId="0" fontId="6" fillId="5" borderId="85" xfId="2" applyFill="1" applyBorder="1">
      <alignment vertical="center"/>
    </xf>
    <xf numFmtId="0" fontId="21" fillId="5" borderId="86" xfId="2" applyFont="1" applyFill="1" applyBorder="1" applyAlignment="1">
      <alignment horizontal="center" vertical="top" wrapText="1"/>
    </xf>
    <xf numFmtId="0" fontId="21" fillId="5" borderId="78" xfId="2" applyFont="1" applyFill="1" applyBorder="1" applyAlignment="1">
      <alignment horizontal="center" vertical="top" wrapText="1"/>
    </xf>
    <xf numFmtId="0" fontId="21" fillId="5" borderId="87" xfId="2" applyFont="1" applyFill="1" applyBorder="1" applyAlignment="1">
      <alignment horizontal="center" vertical="top" wrapText="1"/>
    </xf>
    <xf numFmtId="0" fontId="21" fillId="5" borderId="88" xfId="2" applyFont="1" applyFill="1" applyBorder="1" applyAlignment="1">
      <alignment horizontal="center" vertical="top" wrapText="1"/>
    </xf>
    <xf numFmtId="0" fontId="21" fillId="5" borderId="89" xfId="2" applyFont="1" applyFill="1" applyBorder="1" applyAlignment="1">
      <alignment horizontal="center" vertical="top" wrapText="1"/>
    </xf>
    <xf numFmtId="0" fontId="1" fillId="5" borderId="13" xfId="2" applyFont="1" applyFill="1" applyBorder="1" applyAlignment="1">
      <alignment vertical="top" wrapText="1"/>
    </xf>
    <xf numFmtId="0" fontId="6" fillId="5" borderId="0" xfId="2" applyFill="1" applyAlignment="1">
      <alignment vertical="top" wrapText="1"/>
    </xf>
    <xf numFmtId="0" fontId="6" fillId="5" borderId="14" xfId="2" applyFill="1" applyBorder="1" applyAlignment="1">
      <alignment vertical="top" wrapText="1"/>
    </xf>
    <xf numFmtId="0" fontId="159" fillId="5" borderId="232" xfId="2" applyFont="1" applyFill="1" applyBorder="1" applyAlignment="1">
      <alignment horizontal="center" vertical="center" shrinkToFit="1"/>
    </xf>
    <xf numFmtId="0" fontId="159" fillId="5" borderId="3" xfId="2" applyFont="1" applyFill="1" applyBorder="1" applyAlignment="1">
      <alignment horizontal="center" vertical="center" shrinkToFit="1"/>
    </xf>
    <xf numFmtId="0" fontId="79" fillId="5" borderId="233" xfId="2" applyFont="1" applyFill="1" applyBorder="1" applyAlignment="1">
      <alignment horizontal="center" vertical="center"/>
    </xf>
    <xf numFmtId="0" fontId="79" fillId="5" borderId="234" xfId="2" applyFont="1" applyFill="1" applyBorder="1" applyAlignment="1">
      <alignment horizontal="center" vertical="center"/>
    </xf>
    <xf numFmtId="0" fontId="79" fillId="5" borderId="235" xfId="2" applyFont="1" applyFill="1" applyBorder="1" applyAlignment="1">
      <alignment horizontal="center" vertical="center"/>
    </xf>
    <xf numFmtId="0" fontId="25" fillId="18" borderId="0" xfId="19" applyFont="1" applyFill="1" applyAlignment="1">
      <alignment vertical="center" wrapText="1"/>
    </xf>
    <xf numFmtId="0" fontId="25" fillId="18" borderId="0" xfId="19" applyFont="1" applyFill="1" applyAlignment="1">
      <alignment horizontal="left" vertical="center" wrapText="1"/>
    </xf>
    <xf numFmtId="0" fontId="69" fillId="22" borderId="138" xfId="0" applyFont="1" applyFill="1" applyBorder="1" applyAlignment="1">
      <alignment horizontal="center" vertical="center"/>
    </xf>
    <xf numFmtId="0" fontId="69" fillId="22" borderId="140" xfId="0" applyFont="1" applyFill="1" applyBorder="1" applyAlignment="1">
      <alignment horizontal="center" vertical="center"/>
    </xf>
    <xf numFmtId="0" fontId="69" fillId="28" borderId="138" xfId="0" applyFont="1" applyFill="1" applyBorder="1" applyAlignment="1">
      <alignment horizontal="center" vertical="center"/>
    </xf>
    <xf numFmtId="0" fontId="69" fillId="28" borderId="140" xfId="0" applyFont="1" applyFill="1" applyBorder="1" applyAlignment="1">
      <alignment horizontal="center" vertical="center"/>
    </xf>
    <xf numFmtId="0" fontId="69" fillId="28" borderId="141" xfId="0" applyFont="1" applyFill="1" applyBorder="1" applyAlignment="1">
      <alignment horizontal="center" vertical="center"/>
    </xf>
    <xf numFmtId="0" fontId="69" fillId="37" borderId="215" xfId="0" applyFont="1" applyFill="1" applyBorder="1" applyAlignment="1">
      <alignment horizontal="center" vertical="center"/>
    </xf>
    <xf numFmtId="0" fontId="69" fillId="37" borderId="216" xfId="0" applyFont="1" applyFill="1" applyBorder="1" applyAlignment="1">
      <alignment horizontal="center" vertical="center"/>
    </xf>
    <xf numFmtId="0" fontId="69" fillId="22" borderId="215" xfId="0" applyFont="1" applyFill="1" applyBorder="1" applyAlignment="1">
      <alignment horizontal="center" vertical="center"/>
    </xf>
    <xf numFmtId="0" fontId="69" fillId="22" borderId="217" xfId="0" applyFont="1" applyFill="1" applyBorder="1" applyAlignment="1">
      <alignment horizontal="center" vertical="center"/>
    </xf>
    <xf numFmtId="0" fontId="69" fillId="22" borderId="221" xfId="0" applyFont="1" applyFill="1" applyBorder="1" applyAlignment="1">
      <alignment horizontal="center" vertical="center"/>
    </xf>
    <xf numFmtId="0" fontId="69" fillId="28" borderId="215" xfId="0" applyFont="1" applyFill="1" applyBorder="1" applyAlignment="1">
      <alignment horizontal="center" vertical="center"/>
    </xf>
    <xf numFmtId="0" fontId="69" fillId="28" borderId="217" xfId="0" applyFont="1" applyFill="1" applyBorder="1" applyAlignment="1">
      <alignment horizontal="center" vertical="center"/>
    </xf>
    <xf numFmtId="0" fontId="69" fillId="28" borderId="216" xfId="0" applyFont="1" applyFill="1" applyBorder="1" applyAlignment="1">
      <alignment horizontal="center" vertical="center"/>
    </xf>
    <xf numFmtId="0" fontId="27" fillId="20" borderId="93" xfId="2" applyFont="1" applyFill="1" applyBorder="1" applyAlignment="1">
      <alignment horizontal="center" vertical="center" shrinkToFit="1"/>
    </xf>
    <xf numFmtId="0" fontId="17" fillId="20" borderId="27" xfId="2" applyFont="1" applyFill="1" applyBorder="1" applyAlignment="1">
      <alignment horizontal="center" vertical="center" shrinkToFit="1"/>
    </xf>
    <xf numFmtId="0" fontId="17" fillId="20" borderId="94" xfId="2" applyFont="1" applyFill="1" applyBorder="1" applyAlignment="1">
      <alignment horizontal="center" vertical="center" shrinkToFit="1"/>
    </xf>
    <xf numFmtId="0" fontId="112" fillId="18" borderId="93" xfId="2" applyFont="1" applyFill="1" applyBorder="1" applyAlignment="1">
      <alignment horizontal="center" vertical="center" wrapText="1" shrinkToFit="1"/>
    </xf>
    <xf numFmtId="0" fontId="31" fillId="18" borderId="27" xfId="2" applyFont="1" applyFill="1" applyBorder="1" applyAlignment="1">
      <alignment horizontal="center" vertical="center" shrinkToFit="1"/>
    </xf>
    <xf numFmtId="0" fontId="31" fillId="18" borderId="94" xfId="2" applyFont="1" applyFill="1" applyBorder="1" applyAlignment="1">
      <alignment horizontal="center" vertical="center" shrinkToFit="1"/>
    </xf>
    <xf numFmtId="0" fontId="112" fillId="28" borderId="93" xfId="2" applyFont="1" applyFill="1" applyBorder="1" applyAlignment="1">
      <alignment horizontal="center" vertical="center" wrapText="1" shrinkToFit="1"/>
    </xf>
    <xf numFmtId="0" fontId="17" fillId="28" borderId="27" xfId="2" applyFont="1" applyFill="1" applyBorder="1" applyAlignment="1">
      <alignment horizontal="center" vertical="center" shrinkToFit="1"/>
    </xf>
    <xf numFmtId="0" fontId="17" fillId="28" borderId="94" xfId="2" applyFont="1" applyFill="1" applyBorder="1" applyAlignment="1">
      <alignment horizontal="center" vertical="center" shrinkToFit="1"/>
    </xf>
    <xf numFmtId="0" fontId="120" fillId="28" borderId="182" xfId="1" applyFont="1" applyFill="1" applyBorder="1" applyAlignment="1" applyProtection="1">
      <alignment horizontal="left" vertical="top" wrapText="1"/>
    </xf>
    <xf numFmtId="0" fontId="120" fillId="28" borderId="101" xfId="1" applyFont="1" applyFill="1" applyBorder="1" applyAlignment="1" applyProtection="1">
      <alignment horizontal="left" vertical="top" wrapText="1"/>
    </xf>
    <xf numFmtId="0" fontId="120" fillId="28" borderId="183" xfId="1" applyFont="1" applyFill="1" applyBorder="1" applyAlignment="1" applyProtection="1">
      <alignment horizontal="left" vertical="top" wrapText="1"/>
    </xf>
    <xf numFmtId="0" fontId="130" fillId="18" borderId="182" xfId="1" applyFont="1" applyFill="1" applyBorder="1" applyAlignment="1" applyProtection="1">
      <alignment horizontal="left" vertical="top" wrapText="1"/>
    </xf>
    <xf numFmtId="0" fontId="118" fillId="18" borderId="211" xfId="1" applyFont="1" applyFill="1" applyBorder="1" applyAlignment="1" applyProtection="1">
      <alignment horizontal="left" vertical="top" wrapText="1"/>
    </xf>
    <xf numFmtId="0" fontId="118" fillId="18" borderId="183" xfId="1" applyFont="1" applyFill="1" applyBorder="1" applyAlignment="1" applyProtection="1">
      <alignment horizontal="left" vertical="top" wrapText="1"/>
    </xf>
    <xf numFmtId="0" fontId="17" fillId="18" borderId="135" xfId="1" applyFont="1" applyFill="1" applyBorder="1" applyAlignment="1" applyProtection="1">
      <alignment horizontal="center" vertical="center" wrapText="1" shrinkToFit="1"/>
    </xf>
    <xf numFmtId="0" fontId="27" fillId="18" borderId="136" xfId="2" applyFont="1" applyFill="1" applyBorder="1" applyAlignment="1">
      <alignment horizontal="center" vertical="center" wrapText="1" shrinkToFit="1"/>
    </xf>
    <xf numFmtId="0" fontId="27" fillId="18" borderId="137" xfId="2" applyFont="1" applyFill="1" applyBorder="1" applyAlignment="1">
      <alignment horizontal="center" vertical="center" wrapText="1" shrinkToFit="1"/>
    </xf>
    <xf numFmtId="0" fontId="120" fillId="18" borderId="51" xfId="2" applyFont="1" applyFill="1" applyBorder="1" applyAlignment="1">
      <alignment horizontal="left" vertical="top" wrapText="1" shrinkToFit="1"/>
    </xf>
    <xf numFmtId="0" fontId="19" fillId="18" borderId="52" xfId="2" applyFont="1" applyFill="1" applyBorder="1" applyAlignment="1">
      <alignment horizontal="left" vertical="top" wrapText="1" shrinkToFit="1"/>
    </xf>
    <xf numFmtId="0" fontId="19" fillId="18" borderId="53"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7" fillId="0" borderId="52" xfId="2" applyFont="1" applyBorder="1">
      <alignment vertical="center"/>
    </xf>
    <xf numFmtId="0" fontId="10" fillId="0" borderId="52" xfId="2" applyFont="1" applyBorder="1">
      <alignment vertical="center"/>
    </xf>
    <xf numFmtId="0" fontId="27" fillId="28" borderId="135" xfId="2" applyFont="1" applyFill="1" applyBorder="1" applyAlignment="1">
      <alignment horizontal="center" vertical="center" wrapText="1" shrinkToFit="1"/>
    </xf>
    <xf numFmtId="0" fontId="27" fillId="28" borderId="136" xfId="2" applyFont="1" applyFill="1" applyBorder="1" applyAlignment="1">
      <alignment horizontal="center" vertical="center" wrapText="1" shrinkToFit="1"/>
    </xf>
    <xf numFmtId="0" fontId="27" fillId="28" borderId="137" xfId="2" applyFont="1" applyFill="1" applyBorder="1" applyAlignment="1">
      <alignment horizontal="center" vertical="center" wrapText="1" shrinkToFit="1"/>
    </xf>
    <xf numFmtId="0" fontId="130" fillId="28" borderId="51" xfId="2" applyFont="1" applyFill="1" applyBorder="1" applyAlignment="1">
      <alignment horizontal="left" vertical="top" wrapText="1" shrinkToFit="1"/>
    </xf>
    <xf numFmtId="0" fontId="130" fillId="28" borderId="52" xfId="2" applyFont="1" applyFill="1" applyBorder="1" applyAlignment="1">
      <alignment horizontal="left" vertical="top" wrapText="1" shrinkToFit="1"/>
    </xf>
    <xf numFmtId="0" fontId="130" fillId="28" borderId="53" xfId="2" applyFont="1" applyFill="1" applyBorder="1" applyAlignment="1">
      <alignment horizontal="left" vertical="top" wrapText="1" shrinkToFit="1"/>
    </xf>
    <xf numFmtId="0" fontId="118" fillId="18" borderId="90" xfId="1" applyFont="1" applyFill="1" applyBorder="1" applyAlignment="1" applyProtection="1">
      <alignment vertical="top" wrapText="1"/>
    </xf>
    <xf numFmtId="0" fontId="20" fillId="18" borderId="91" xfId="2" applyFont="1" applyFill="1" applyBorder="1" applyAlignment="1">
      <alignment vertical="top" wrapText="1"/>
    </xf>
    <xf numFmtId="0" fontId="20" fillId="18" borderId="92" xfId="2" applyFont="1" applyFill="1" applyBorder="1" applyAlignment="1">
      <alignment vertical="top" wrapText="1"/>
    </xf>
    <xf numFmtId="178" fontId="26" fillId="3" borderId="1" xfId="2" applyNumberFormat="1" applyFont="1" applyFill="1" applyBorder="1" applyAlignment="1">
      <alignment horizontal="center" vertical="center"/>
    </xf>
    <xf numFmtId="178" fontId="26" fillId="3" borderId="1" xfId="0" applyNumberFormat="1" applyFont="1" applyFill="1" applyBorder="1" applyAlignment="1">
      <alignment horizontal="center" vertical="center"/>
    </xf>
    <xf numFmtId="0" fontId="31" fillId="20" borderId="242" xfId="2" applyFont="1" applyFill="1" applyBorder="1" applyAlignment="1">
      <alignment horizontal="center" vertical="center" wrapText="1"/>
    </xf>
    <xf numFmtId="0" fontId="22" fillId="20" borderId="205" xfId="2" applyFont="1" applyFill="1" applyBorder="1" applyAlignment="1">
      <alignment horizontal="center" vertical="center" wrapText="1"/>
    </xf>
    <xf numFmtId="0" fontId="142" fillId="20" borderId="205" xfId="2" applyFont="1" applyFill="1" applyBorder="1" applyAlignment="1">
      <alignment horizontal="center" vertical="center" wrapText="1"/>
    </xf>
    <xf numFmtId="0" fontId="22" fillId="20" borderId="205" xfId="2" applyFont="1" applyFill="1" applyBorder="1" applyAlignment="1">
      <alignment horizontal="left" vertical="center" shrinkToFit="1"/>
    </xf>
    <xf numFmtId="14" fontId="22" fillId="20" borderId="205" xfId="2" applyNumberFormat="1" applyFont="1" applyFill="1" applyBorder="1" applyAlignment="1">
      <alignment horizontal="center" vertical="center"/>
    </xf>
    <xf numFmtId="14" fontId="22" fillId="20" borderId="206" xfId="2" applyNumberFormat="1" applyFont="1" applyFill="1" applyBorder="1" applyAlignment="1">
      <alignment horizontal="center" vertical="center"/>
    </xf>
    <xf numFmtId="0" fontId="22" fillId="20" borderId="237" xfId="2" applyFont="1" applyFill="1" applyBorder="1" applyAlignment="1">
      <alignment horizontal="center" vertical="center" wrapText="1"/>
    </xf>
    <xf numFmtId="0" fontId="142" fillId="20" borderId="237" xfId="2" applyFont="1" applyFill="1" applyBorder="1" applyAlignment="1">
      <alignment horizontal="center" vertical="center" wrapText="1"/>
    </xf>
    <xf numFmtId="0" fontId="22" fillId="20" borderId="237" xfId="2" applyFont="1" applyFill="1" applyBorder="1" applyAlignment="1">
      <alignment horizontal="left" vertical="center" shrinkToFit="1"/>
    </xf>
    <xf numFmtId="14" fontId="22" fillId="20" borderId="237" xfId="2" applyNumberFormat="1" applyFont="1" applyFill="1" applyBorder="1" applyAlignment="1">
      <alignment horizontal="center" vertical="center"/>
    </xf>
    <xf numFmtId="14" fontId="22" fillId="20" borderId="238" xfId="2" applyNumberFormat="1" applyFont="1" applyFill="1" applyBorder="1" applyAlignment="1">
      <alignment horizontal="center" vertical="center"/>
    </xf>
    <xf numFmtId="0" fontId="110" fillId="20" borderId="204" xfId="0" applyFont="1" applyFill="1" applyBorder="1" applyAlignment="1">
      <alignment horizontal="center" vertical="center"/>
    </xf>
    <xf numFmtId="0" fontId="110" fillId="20" borderId="205" xfId="0" applyFont="1" applyFill="1" applyBorder="1" applyAlignment="1">
      <alignment horizontal="center" vertical="center"/>
    </xf>
    <xf numFmtId="0" fontId="110" fillId="20" borderId="205" xfId="0" applyFont="1" applyFill="1" applyBorder="1" applyAlignment="1">
      <alignment horizontal="left" vertical="center"/>
    </xf>
    <xf numFmtId="14" fontId="110" fillId="20" borderId="205" xfId="0" applyNumberFormat="1" applyFont="1" applyFill="1" applyBorder="1" applyAlignment="1">
      <alignment horizontal="center" vertical="center"/>
    </xf>
    <xf numFmtId="14" fontId="110" fillId="20" borderId="206" xfId="0" applyNumberFormat="1" applyFont="1" applyFill="1" applyBorder="1" applyAlignment="1">
      <alignment horizontal="center" vertical="center"/>
    </xf>
    <xf numFmtId="0" fontId="22" fillId="28" borderId="205" xfId="2" applyFont="1" applyFill="1" applyBorder="1" applyAlignment="1">
      <alignment horizontal="center" vertical="center" wrapText="1"/>
    </xf>
    <xf numFmtId="0" fontId="142" fillId="28" borderId="205" xfId="2" applyFont="1" applyFill="1" applyBorder="1" applyAlignment="1">
      <alignment horizontal="center" vertical="center" wrapText="1"/>
    </xf>
    <xf numFmtId="0" fontId="22" fillId="28" borderId="205" xfId="2" applyFont="1" applyFill="1" applyBorder="1" applyAlignment="1">
      <alignment horizontal="left" vertical="center" shrinkToFit="1"/>
    </xf>
    <xf numFmtId="14" fontId="22" fillId="28" borderId="205" xfId="2" applyNumberFormat="1" applyFont="1" applyFill="1" applyBorder="1" applyAlignment="1">
      <alignment horizontal="center" vertical="center"/>
    </xf>
    <xf numFmtId="14" fontId="22" fillId="28" borderId="206" xfId="2" applyNumberFormat="1" applyFont="1" applyFill="1" applyBorder="1" applyAlignment="1">
      <alignment horizontal="center" vertical="center"/>
    </xf>
    <xf numFmtId="0" fontId="110" fillId="28" borderId="204" xfId="0" applyFont="1" applyFill="1" applyBorder="1" applyAlignment="1">
      <alignment horizontal="center" vertical="center"/>
    </xf>
    <xf numFmtId="0" fontId="110" fillId="28" borderId="205" xfId="0" applyFont="1" applyFill="1" applyBorder="1" applyAlignment="1">
      <alignment horizontal="center" vertical="center"/>
    </xf>
    <xf numFmtId="0" fontId="110" fillId="28" borderId="205" xfId="0" applyFont="1" applyFill="1" applyBorder="1" applyAlignment="1">
      <alignment horizontal="left" vertical="center"/>
    </xf>
    <xf numFmtId="14" fontId="110" fillId="28" borderId="205" xfId="0" applyNumberFormat="1" applyFont="1" applyFill="1" applyBorder="1" applyAlignment="1">
      <alignment horizontal="center" vertical="center"/>
    </xf>
    <xf numFmtId="14" fontId="110" fillId="28" borderId="206" xfId="0" applyNumberFormat="1" applyFont="1" applyFill="1" applyBorder="1" applyAlignment="1">
      <alignment horizontal="center" vertical="center"/>
    </xf>
    <xf numFmtId="0" fontId="22" fillId="27" borderId="205" xfId="2" applyFont="1" applyFill="1" applyBorder="1" applyAlignment="1">
      <alignment horizontal="center" vertical="center" wrapText="1"/>
    </xf>
    <xf numFmtId="0" fontId="142" fillId="27" borderId="205" xfId="2" applyFont="1" applyFill="1" applyBorder="1" applyAlignment="1">
      <alignment horizontal="center" vertical="center" wrapText="1"/>
    </xf>
    <xf numFmtId="0" fontId="22" fillId="27" borderId="205" xfId="2" applyFont="1" applyFill="1" applyBorder="1" applyAlignment="1">
      <alignment horizontal="left" vertical="center" shrinkToFit="1"/>
    </xf>
    <xf numFmtId="14" fontId="22" fillId="27" borderId="205" xfId="2" applyNumberFormat="1" applyFont="1" applyFill="1" applyBorder="1" applyAlignment="1">
      <alignment horizontal="center" vertical="center"/>
    </xf>
    <xf numFmtId="14" fontId="22" fillId="27" borderId="206" xfId="2" applyNumberFormat="1" applyFont="1" applyFill="1" applyBorder="1" applyAlignment="1">
      <alignment horizontal="center" vertical="center"/>
    </xf>
    <xf numFmtId="0" fontId="22" fillId="38" borderId="205" xfId="2" applyFont="1" applyFill="1" applyBorder="1" applyAlignment="1">
      <alignment horizontal="center" vertical="center" wrapText="1"/>
    </xf>
    <xf numFmtId="0" fontId="142" fillId="38" borderId="205" xfId="2" applyFont="1" applyFill="1" applyBorder="1" applyAlignment="1">
      <alignment horizontal="center" vertical="center" wrapText="1"/>
    </xf>
    <xf numFmtId="0" fontId="22" fillId="38" borderId="205" xfId="2" applyFont="1" applyFill="1" applyBorder="1" applyAlignment="1">
      <alignment horizontal="left" vertical="center" shrinkToFit="1"/>
    </xf>
    <xf numFmtId="14" fontId="22" fillId="38" borderId="205" xfId="2" applyNumberFormat="1" applyFont="1" applyFill="1" applyBorder="1" applyAlignment="1">
      <alignment horizontal="center" vertical="center"/>
    </xf>
    <xf numFmtId="14" fontId="22" fillId="38" borderId="206" xfId="2" applyNumberFormat="1" applyFont="1" applyFill="1" applyBorder="1" applyAlignment="1">
      <alignment horizontal="center" vertical="center"/>
    </xf>
    <xf numFmtId="0" fontId="22" fillId="39" borderId="205" xfId="2" applyFont="1" applyFill="1" applyBorder="1" applyAlignment="1">
      <alignment horizontal="center" vertical="center" wrapText="1"/>
    </xf>
    <xf numFmtId="0" fontId="142" fillId="39" borderId="205" xfId="2" applyFont="1" applyFill="1" applyBorder="1" applyAlignment="1">
      <alignment horizontal="center" vertical="center" wrapText="1"/>
    </xf>
    <xf numFmtId="0" fontId="22" fillId="39" borderId="205" xfId="2" applyFont="1" applyFill="1" applyBorder="1" applyAlignment="1">
      <alignment horizontal="left" vertical="center" shrinkToFit="1"/>
    </xf>
    <xf numFmtId="14" fontId="22" fillId="39" borderId="205" xfId="2" applyNumberFormat="1" applyFont="1" applyFill="1" applyBorder="1" applyAlignment="1">
      <alignment horizontal="center" vertical="center"/>
    </xf>
    <xf numFmtId="14" fontId="22" fillId="39" borderId="206" xfId="2" applyNumberFormat="1" applyFont="1" applyFill="1" applyBorder="1" applyAlignment="1">
      <alignment horizontal="center" vertical="center"/>
    </xf>
    <xf numFmtId="0" fontId="22" fillId="40" borderId="205" xfId="2" applyFont="1" applyFill="1" applyBorder="1" applyAlignment="1">
      <alignment horizontal="center" vertical="center" wrapText="1"/>
    </xf>
    <xf numFmtId="0" fontId="142" fillId="40" borderId="205" xfId="2" applyFont="1" applyFill="1" applyBorder="1" applyAlignment="1">
      <alignment horizontal="center" vertical="center" wrapText="1"/>
    </xf>
    <xf numFmtId="0" fontId="22" fillId="40" borderId="205" xfId="2" applyFont="1" applyFill="1" applyBorder="1" applyAlignment="1">
      <alignment horizontal="left" vertical="center" shrinkToFit="1"/>
    </xf>
    <xf numFmtId="14" fontId="22" fillId="40" borderId="205" xfId="2" applyNumberFormat="1" applyFont="1" applyFill="1" applyBorder="1" applyAlignment="1">
      <alignment horizontal="center" vertical="center"/>
    </xf>
    <xf numFmtId="14" fontId="22" fillId="40" borderId="206" xfId="2" applyNumberFormat="1" applyFont="1" applyFill="1" applyBorder="1" applyAlignment="1">
      <alignment horizontal="center" vertical="center"/>
    </xf>
    <xf numFmtId="0" fontId="134" fillId="41" borderId="0" xfId="2" applyFont="1" applyFill="1" applyAlignment="1">
      <alignment horizontal="center" vertical="center"/>
    </xf>
    <xf numFmtId="0" fontId="6" fillId="41" borderId="0" xfId="2" applyFill="1">
      <alignment vertical="center"/>
    </xf>
    <xf numFmtId="0" fontId="172" fillId="42" borderId="0" xfId="2" applyFont="1" applyFill="1" applyAlignment="1">
      <alignment horizontal="center" vertical="center" wrapText="1" shrinkToFit="1"/>
    </xf>
    <xf numFmtId="0" fontId="16" fillId="42" borderId="0" xfId="2" applyFont="1" applyFill="1" applyAlignment="1">
      <alignment horizontal="center" vertical="center" wrapText="1" shrinkToFit="1"/>
    </xf>
    <xf numFmtId="0" fontId="7" fillId="0" borderId="0" xfId="2" applyFont="1" applyAlignment="1">
      <alignment horizontal="center" vertical="center"/>
    </xf>
    <xf numFmtId="0" fontId="14" fillId="0" borderId="0" xfId="2" applyFont="1" applyAlignment="1">
      <alignment horizontal="center" vertical="center"/>
    </xf>
    <xf numFmtId="0" fontId="7" fillId="9" borderId="0" xfId="4" applyFont="1" applyFill="1" applyAlignment="1">
      <alignment vertical="top"/>
    </xf>
    <xf numFmtId="0" fontId="7" fillId="9" borderId="0" xfId="2" applyFont="1" applyFill="1" applyAlignment="1">
      <alignment vertical="top"/>
    </xf>
    <xf numFmtId="0" fontId="140" fillId="2" borderId="0" xfId="2" applyFont="1" applyFill="1" applyAlignment="1">
      <alignment vertical="top" wrapText="1"/>
    </xf>
    <xf numFmtId="0" fontId="141" fillId="2" borderId="0" xfId="2" applyFont="1" applyFill="1" applyAlignment="1">
      <alignment vertical="top" wrapText="1"/>
    </xf>
    <xf numFmtId="0" fontId="33" fillId="43" borderId="0" xfId="2" applyFont="1" applyFill="1" applyAlignment="1">
      <alignment horizontal="left" vertical="center" wrapText="1" indent="1"/>
    </xf>
    <xf numFmtId="0" fontId="157" fillId="43" borderId="0" xfId="2" applyFont="1" applyFill="1" applyAlignment="1">
      <alignment horizontal="left" vertical="center" wrapText="1" indent="1"/>
    </xf>
    <xf numFmtId="0" fontId="141" fillId="0" borderId="0" xfId="2" applyFont="1" applyAlignment="1">
      <alignment vertical="top" wrapText="1"/>
    </xf>
    <xf numFmtId="0" fontId="138" fillId="9" borderId="0" xfId="2" applyFont="1" applyFill="1" applyAlignment="1">
      <alignment vertical="top"/>
    </xf>
    <xf numFmtId="0" fontId="33" fillId="9" borderId="0" xfId="2" applyFont="1" applyFill="1" applyAlignment="1">
      <alignment vertical="top"/>
    </xf>
    <xf numFmtId="0" fontId="6" fillId="0" borderId="0" xfId="2" applyAlignment="1">
      <alignment vertical="top" wrapText="1"/>
    </xf>
    <xf numFmtId="0" fontId="34" fillId="11" borderId="0" xfId="4" applyFont="1" applyFill="1"/>
    <xf numFmtId="0" fontId="161" fillId="11" borderId="0" xfId="4" applyFont="1" applyFill="1"/>
    <xf numFmtId="0" fontId="6" fillId="11" borderId="0" xfId="4" applyFill="1"/>
    <xf numFmtId="0" fontId="67" fillId="11" borderId="243" xfId="4" applyFont="1" applyFill="1" applyBorder="1" applyAlignment="1">
      <alignment horizontal="left" vertical="center" wrapText="1" indent="1"/>
    </xf>
    <xf numFmtId="0" fontId="12" fillId="11" borderId="244" xfId="4" applyFont="1" applyFill="1" applyBorder="1" applyAlignment="1">
      <alignment horizontal="left" vertical="center" wrapText="1" indent="1"/>
    </xf>
    <xf numFmtId="0" fontId="12" fillId="11" borderId="245" xfId="4" applyFont="1" applyFill="1" applyBorder="1" applyAlignment="1">
      <alignment horizontal="left" vertical="center" wrapText="1" indent="1"/>
    </xf>
    <xf numFmtId="0" fontId="12" fillId="11" borderId="246" xfId="4" applyFont="1" applyFill="1" applyBorder="1" applyAlignment="1">
      <alignment horizontal="left" vertical="center" wrapText="1" indent="1"/>
    </xf>
    <xf numFmtId="0" fontId="12" fillId="11" borderId="0" xfId="4" applyFont="1" applyFill="1" applyAlignment="1">
      <alignment horizontal="left" vertical="center" wrapText="1" indent="1"/>
    </xf>
    <xf numFmtId="0" fontId="12" fillId="11" borderId="247" xfId="4" applyFont="1" applyFill="1" applyBorder="1" applyAlignment="1">
      <alignment horizontal="left" vertical="center" wrapText="1" indent="1"/>
    </xf>
    <xf numFmtId="0" fontId="12" fillId="11" borderId="248" xfId="4" applyFont="1" applyFill="1" applyBorder="1" applyAlignment="1">
      <alignment horizontal="left" vertical="center" wrapText="1" indent="1"/>
    </xf>
    <xf numFmtId="0" fontId="12" fillId="11" borderId="249" xfId="4" applyFont="1" applyFill="1" applyBorder="1" applyAlignment="1">
      <alignment horizontal="left" vertical="center" wrapText="1" indent="1"/>
    </xf>
    <xf numFmtId="0" fontId="12" fillId="11" borderId="250" xfId="4" applyFont="1" applyFill="1" applyBorder="1" applyAlignment="1">
      <alignment horizontal="left" vertical="center" wrapText="1" indent="1"/>
    </xf>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12">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s>
  <tableStyles count="0" defaultTableStyle="TableStyleMedium2" defaultPivotStyle="PivotStyleLight16"/>
  <colors>
    <mruColors>
      <color rgb="FF6DDDF7"/>
      <color rgb="FF6EF729"/>
      <color rgb="FF3399FF"/>
      <color rgb="FFFFB5A3"/>
      <color rgb="FF97FBF9"/>
      <color rgb="FFF0FBFE"/>
      <color rgb="FFB7EEFB"/>
      <color rgb="FF00CC00"/>
      <color rgb="FFFFFFCC"/>
      <color rgb="FFFAFE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046500620739576"/>
          <c:y val="1.4668189385450073E-2"/>
          <c:w val="0.77210613690956476"/>
          <c:h val="0.60984543598716823"/>
        </c:manualLayout>
      </c:layout>
      <c:lineChart>
        <c:grouping val="standard"/>
        <c:varyColors val="0"/>
        <c:ser>
          <c:idx val="9"/>
          <c:order val="0"/>
          <c:tx>
            <c:strRef>
              <c:f>'28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'28　感染症統計'!$B$7:$M$7</c:f>
              <c:numCache>
                <c:formatCode>General</c:formatCode>
                <c:ptCount val="12"/>
                <c:pt idx="0">
                  <c:v>102</c:v>
                </c:pt>
                <c:pt idx="1">
                  <c:v>102</c:v>
                </c:pt>
                <c:pt idx="2">
                  <c:v>115</c:v>
                </c:pt>
                <c:pt idx="3">
                  <c:v>122</c:v>
                </c:pt>
                <c:pt idx="4">
                  <c:v>256</c:v>
                </c:pt>
                <c:pt idx="5">
                  <c:v>304</c:v>
                </c:pt>
                <c:pt idx="6">
                  <c:v>129</c:v>
                </c:pt>
              </c:numCache>
            </c:numRef>
          </c:val>
          <c:smooth val="0"/>
          <c:extLst>
            <c:ext xmlns:c16="http://schemas.microsoft.com/office/drawing/2014/chart" uri="{C3380CC4-5D6E-409C-BE32-E72D297353CC}">
              <c16:uniqueId val="{00000008-9549-4A62-BF04-398DC0EE804A}"/>
            </c:ext>
          </c:extLst>
        </c:ser>
        <c:ser>
          <c:idx val="6"/>
          <c:order val="1"/>
          <c:tx>
            <c:strRef>
              <c:f>'28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'28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'28　感染症統計'!$A$9</c:f>
              <c:strCache>
                <c:ptCount val="1"/>
                <c:pt idx="0">
                  <c:v>2022年</c:v>
                </c:pt>
              </c:strCache>
            </c:strRef>
          </c:tx>
          <c:spPr>
            <a:ln w="28575" cap="rnd">
              <a:solidFill>
                <a:schemeClr val="accent1"/>
              </a:solidFill>
              <a:round/>
            </a:ln>
            <a:effectLst/>
          </c:spPr>
          <c:marker>
            <c:symbol val="none"/>
          </c:marker>
          <c:val>
            <c:numRef>
              <c:f>'28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'28　感染症統計'!$A$10</c:f>
              <c:strCache>
                <c:ptCount val="1"/>
                <c:pt idx="0">
                  <c:v>2021年</c:v>
                </c:pt>
              </c:strCache>
            </c:strRef>
          </c:tx>
          <c:spPr>
            <a:ln w="28575" cap="rnd">
              <a:solidFill>
                <a:schemeClr val="accent2"/>
              </a:solidFill>
              <a:round/>
            </a:ln>
            <a:effectLst/>
          </c:spPr>
          <c:marker>
            <c:symbol val="none"/>
          </c:marker>
          <c:val>
            <c:numRef>
              <c:f>'28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'28　感染症統計'!$A$11</c:f>
              <c:strCache>
                <c:ptCount val="1"/>
                <c:pt idx="0">
                  <c:v>2020年</c:v>
                </c:pt>
              </c:strCache>
            </c:strRef>
          </c:tx>
          <c:spPr>
            <a:ln w="28575" cap="rnd">
              <a:solidFill>
                <a:schemeClr val="accent3"/>
              </a:solidFill>
              <a:round/>
            </a:ln>
            <a:effectLst/>
          </c:spPr>
          <c:marker>
            <c:symbol val="none"/>
          </c:marker>
          <c:val>
            <c:numRef>
              <c:f>'28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'28　感染症統計'!$A$12</c:f>
              <c:strCache>
                <c:ptCount val="1"/>
                <c:pt idx="0">
                  <c:v>2019年</c:v>
                </c:pt>
              </c:strCache>
            </c:strRef>
          </c:tx>
          <c:spPr>
            <a:ln w="28575" cap="rnd">
              <a:solidFill>
                <a:schemeClr val="accent4"/>
              </a:solidFill>
              <a:round/>
            </a:ln>
            <a:effectLst/>
          </c:spPr>
          <c:marker>
            <c:symbol val="none"/>
          </c:marker>
          <c:val>
            <c:numRef>
              <c:f>'28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'28　感染症統計'!$A$13</c:f>
              <c:strCache>
                <c:ptCount val="1"/>
                <c:pt idx="0">
                  <c:v>2018年</c:v>
                </c:pt>
              </c:strCache>
            </c:strRef>
          </c:tx>
          <c:spPr>
            <a:ln w="28575" cap="rnd">
              <a:solidFill>
                <a:schemeClr val="accent5"/>
              </a:solidFill>
              <a:round/>
            </a:ln>
            <a:effectLst/>
          </c:spPr>
          <c:marker>
            <c:symbol val="none"/>
          </c:marker>
          <c:val>
            <c:numRef>
              <c:f>'28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76972496693E-2"/>
          <c:y val="0.15513360601198112"/>
          <c:w val="0.71832911183304882"/>
          <c:h val="0.62589415129079018"/>
        </c:manualLayout>
      </c:layout>
      <c:lineChart>
        <c:grouping val="standard"/>
        <c:varyColors val="0"/>
        <c:ser>
          <c:idx val="6"/>
          <c:order val="0"/>
          <c:tx>
            <c:strRef>
              <c:f>'28　感染症統計'!$P$7</c:f>
              <c:strCache>
                <c:ptCount val="1"/>
                <c:pt idx="0">
                  <c:v>2024年</c:v>
                </c:pt>
              </c:strCache>
            </c:strRef>
          </c:tx>
          <c:spPr>
            <a:ln w="63500" cap="rnd">
              <a:solidFill>
                <a:srgbClr val="FF0000"/>
              </a:solidFill>
              <a:round/>
            </a:ln>
            <a:effectLst/>
          </c:spPr>
          <c:marker>
            <c:symbol val="none"/>
          </c:marker>
          <c:val>
            <c:numRef>
              <c:f>'28　感染症統計'!$Q$7:$AB$7</c:f>
              <c:numCache>
                <c:formatCode>General</c:formatCode>
                <c:ptCount val="12"/>
                <c:pt idx="0" formatCode="#,##0_ ">
                  <c:v>4</c:v>
                </c:pt>
                <c:pt idx="1">
                  <c:v>4</c:v>
                </c:pt>
                <c:pt idx="2">
                  <c:v>4</c:v>
                </c:pt>
                <c:pt idx="3">
                  <c:v>8</c:v>
                </c:pt>
                <c:pt idx="4">
                  <c:v>1</c:v>
                </c:pt>
                <c:pt idx="5">
                  <c:v>2</c:v>
                </c:pt>
                <c:pt idx="6">
                  <c:v>1</c:v>
                </c:pt>
              </c:numCache>
            </c:numRef>
          </c:val>
          <c:smooth val="0"/>
          <c:extLst>
            <c:ext xmlns:c16="http://schemas.microsoft.com/office/drawing/2014/chart" uri="{C3380CC4-5D6E-409C-BE32-E72D297353CC}">
              <c16:uniqueId val="{00000000-691A-4A61-BF12-3A5977548A2F}"/>
            </c:ext>
          </c:extLst>
        </c:ser>
        <c:ser>
          <c:idx val="0"/>
          <c:order val="1"/>
          <c:tx>
            <c:strRef>
              <c:f>'28　感染症統計'!$P$8</c:f>
              <c:strCache>
                <c:ptCount val="1"/>
                <c:pt idx="0">
                  <c:v>2023年</c:v>
                </c:pt>
              </c:strCache>
            </c:strRef>
          </c:tx>
          <c:spPr>
            <a:ln w="28575" cap="rnd">
              <a:solidFill>
                <a:schemeClr val="accent1"/>
              </a:solidFill>
              <a:round/>
            </a:ln>
            <a:effectLst/>
          </c:spPr>
          <c:marker>
            <c:symbol val="none"/>
          </c:marker>
          <c:val>
            <c:numRef>
              <c:f>'28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'28　感染症統計'!$P$9</c:f>
              <c:strCache>
                <c:ptCount val="1"/>
                <c:pt idx="0">
                  <c:v>2022年</c:v>
                </c:pt>
              </c:strCache>
            </c:strRef>
          </c:tx>
          <c:spPr>
            <a:ln w="28575" cap="rnd">
              <a:solidFill>
                <a:schemeClr val="accent2"/>
              </a:solidFill>
              <a:round/>
            </a:ln>
            <a:effectLst/>
          </c:spPr>
          <c:marker>
            <c:symbol val="none"/>
          </c:marker>
          <c:val>
            <c:numRef>
              <c:f>'28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'28　感染症統計'!$P$10</c:f>
              <c:strCache>
                <c:ptCount val="1"/>
                <c:pt idx="0">
                  <c:v>2021年</c:v>
                </c:pt>
              </c:strCache>
            </c:strRef>
          </c:tx>
          <c:spPr>
            <a:ln w="28575" cap="rnd">
              <a:solidFill>
                <a:schemeClr val="accent3"/>
              </a:solidFill>
              <a:round/>
            </a:ln>
            <a:effectLst/>
          </c:spPr>
          <c:marker>
            <c:symbol val="none"/>
          </c:marker>
          <c:val>
            <c:numRef>
              <c:f>'28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'28　感染症統計'!$P$11</c:f>
              <c:strCache>
                <c:ptCount val="1"/>
                <c:pt idx="0">
                  <c:v>2020年</c:v>
                </c:pt>
              </c:strCache>
            </c:strRef>
          </c:tx>
          <c:spPr>
            <a:ln w="28575" cap="rnd">
              <a:solidFill>
                <a:schemeClr val="accent4"/>
              </a:solidFill>
              <a:round/>
            </a:ln>
            <a:effectLst/>
          </c:spPr>
          <c:marker>
            <c:symbol val="none"/>
          </c:marker>
          <c:val>
            <c:numRef>
              <c:f>'28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'28　感染症統計'!$P$12</c:f>
              <c:strCache>
                <c:ptCount val="1"/>
                <c:pt idx="0">
                  <c:v>2019年</c:v>
                </c:pt>
              </c:strCache>
            </c:strRef>
          </c:tx>
          <c:spPr>
            <a:ln w="28575" cap="rnd">
              <a:solidFill>
                <a:schemeClr val="accent5"/>
              </a:solidFill>
              <a:round/>
            </a:ln>
            <a:effectLst/>
          </c:spPr>
          <c:marker>
            <c:symbol val="none"/>
          </c:marker>
          <c:val>
            <c:numRef>
              <c:f>'28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'28　感染症統計'!$P$13</c:f>
              <c:strCache>
                <c:ptCount val="1"/>
                <c:pt idx="0">
                  <c:v>2018年</c:v>
                </c:pt>
              </c:strCache>
            </c:strRef>
          </c:tx>
          <c:spPr>
            <a:ln w="28575" cap="rnd">
              <a:solidFill>
                <a:schemeClr val="accent6"/>
              </a:solidFill>
              <a:round/>
            </a:ln>
            <a:effectLst/>
          </c:spPr>
          <c:marker>
            <c:symbol val="none"/>
          </c:marker>
          <c:val>
            <c:numRef>
              <c:f>'28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gi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gif"/><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hyperlink" Target="http://www.google.com/imgres?imgurl=http://www.kyocera.co.jp/news/2009/images/0101.jpg&amp;imgrefurl=http://www.kyocera.co.jp/news/2009/0101.html&amp;h=336&amp;w=480&amp;tbnid=SD-Y1ZugGeFTqM:&amp;zoom=1&amp;docid=rqzbgXKNLpcoNM&amp;hl=ja&amp;ei=M2LMU9T1EYvn8AWb0oLAAw&amp;tbm=isch&amp;ved=0CCgQMygGMAY&amp;iact=rc&amp;uact=3&amp;dur=546&amp;page=1&amp;start=0&amp;ndsp=12" TargetMode="External"/><Relationship Id="rId2" Type="http://schemas.openxmlformats.org/officeDocument/2006/relationships/hyperlink" Target="http://www.google.com/imgres?imgurl=http://www.kyocera.co.jp/news/2009/images/0101.jpg&amp;imgrefurl=http://www.kyocera.co.jp/news/2009/0101.html&amp;h=336&amp;w=480&amp;tbnid=SD-Y1ZugGeFTqM:&amp;zoom=1&amp;docid=rqzbgXKNLpcoNM&amp;hl=ja&amp;ei=M2LMU9T1EYvn8AWb0oLAAw&amp;tbm=isch&amp;ved=0CCgQMygGMAY&amp;iact=rc&amp;uact=3&amp;dur=323&amp;page=1&amp;start=0&amp;ndsp=12" TargetMode="External"/><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hyperlink" Target="http://www.google.com/imgres?imgurl=http://t.pimg.jp/002/314/501/1/2314501.jpg&amp;imgrefurl=http://pixta.jp/illustration/2314501&amp;h=450&amp;w=403&amp;tbnid=g8e9hKY8WtvDpM:&amp;zoom=1&amp;docid=iPZhJz2EOLrt7M&amp;hl=ja&amp;ei=SXboU7D5FIq78gWok4HoAw&amp;tbm=isch&amp;ved=0CB0QMygCMAI&amp;iact=rc&amp;uact=3&amp;dur=191&amp;page=1&amp;start=0&amp;ndsp=15"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22504</xdr:rowOff>
    </xdr:from>
    <xdr:to>
      <xdr:col>8</xdr:col>
      <xdr:colOff>481068</xdr:colOff>
      <xdr:row>18</xdr:row>
      <xdr:rowOff>23792</xdr:rowOff>
    </xdr:to>
    <xdr:pic>
      <xdr:nvPicPr>
        <xdr:cNvPr id="15" name="図 14">
          <a:extLst>
            <a:ext uri="{FF2B5EF4-FFF2-40B4-BE49-F238E27FC236}">
              <a16:creationId xmlns:a16="http://schemas.microsoft.com/office/drawing/2014/main" id="{97485217-763A-0A46-F64B-550FF9B40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504"/>
          <a:ext cx="5357868" cy="8053841"/>
        </a:xfrm>
        <a:prstGeom prst="rect">
          <a:avLst/>
        </a:prstGeom>
      </xdr:spPr>
    </xdr:pic>
    <xdr:clientData/>
  </xdr:twoCellAnchor>
  <xdr:twoCellAnchor editAs="oneCell">
    <xdr:from>
      <xdr:col>8</xdr:col>
      <xdr:colOff>609599</xdr:colOff>
      <xdr:row>10</xdr:row>
      <xdr:rowOff>3048000</xdr:rowOff>
    </xdr:from>
    <xdr:to>
      <xdr:col>12</xdr:col>
      <xdr:colOff>949820</xdr:colOff>
      <xdr:row>10</xdr:row>
      <xdr:rowOff>3911941</xdr:rowOff>
    </xdr:to>
    <xdr:pic>
      <xdr:nvPicPr>
        <xdr:cNvPr id="16" name="図 15">
          <a:extLst>
            <a:ext uri="{FF2B5EF4-FFF2-40B4-BE49-F238E27FC236}">
              <a16:creationId xmlns:a16="http://schemas.microsoft.com/office/drawing/2014/main" id="{A3342435-0376-5D8E-E287-37C40438C4EC}"/>
            </a:ext>
          </a:extLst>
        </xdr:cNvPr>
        <xdr:cNvPicPr>
          <a:picLocks noChangeAspect="1"/>
        </xdr:cNvPicPr>
      </xdr:nvPicPr>
      <xdr:blipFill>
        <a:blip xmlns:r="http://schemas.openxmlformats.org/officeDocument/2006/relationships" r:embed="rId2"/>
        <a:stretch>
          <a:fillRect/>
        </a:stretch>
      </xdr:blipFill>
      <xdr:spPr>
        <a:xfrm>
          <a:off x="5486399" y="4724400"/>
          <a:ext cx="2778621" cy="863941"/>
        </a:xfrm>
        <a:prstGeom prst="rect">
          <a:avLst/>
        </a:prstGeom>
      </xdr:spPr>
    </xdr:pic>
    <xdr:clientData/>
  </xdr:twoCellAnchor>
  <xdr:twoCellAnchor editAs="oneCell">
    <xdr:from>
      <xdr:col>13</xdr:col>
      <xdr:colOff>22861</xdr:colOff>
      <xdr:row>10</xdr:row>
      <xdr:rowOff>2819400</xdr:rowOff>
    </xdr:from>
    <xdr:to>
      <xdr:col>17</xdr:col>
      <xdr:colOff>1239461</xdr:colOff>
      <xdr:row>10</xdr:row>
      <xdr:rowOff>3870960</xdr:rowOff>
    </xdr:to>
    <xdr:pic>
      <xdr:nvPicPr>
        <xdr:cNvPr id="17" name="図 16">
          <a:extLst>
            <a:ext uri="{FF2B5EF4-FFF2-40B4-BE49-F238E27FC236}">
              <a16:creationId xmlns:a16="http://schemas.microsoft.com/office/drawing/2014/main" id="{8F212607-3A46-FD6F-3C41-356D8E8B2004}"/>
            </a:ext>
          </a:extLst>
        </xdr:cNvPr>
        <xdr:cNvPicPr>
          <a:picLocks noChangeAspect="1"/>
        </xdr:cNvPicPr>
      </xdr:nvPicPr>
      <xdr:blipFill>
        <a:blip xmlns:r="http://schemas.openxmlformats.org/officeDocument/2006/relationships" r:embed="rId3"/>
        <a:stretch>
          <a:fillRect/>
        </a:stretch>
      </xdr:blipFill>
      <xdr:spPr>
        <a:xfrm>
          <a:off x="8290561" y="4495800"/>
          <a:ext cx="3395920" cy="1051560"/>
        </a:xfrm>
        <a:prstGeom prst="rect">
          <a:avLst/>
        </a:prstGeom>
      </xdr:spPr>
    </xdr:pic>
    <xdr:clientData/>
  </xdr:twoCellAnchor>
  <xdr:twoCellAnchor editAs="oneCell">
    <xdr:from>
      <xdr:col>13</xdr:col>
      <xdr:colOff>30480</xdr:colOff>
      <xdr:row>10</xdr:row>
      <xdr:rowOff>3901440</xdr:rowOff>
    </xdr:from>
    <xdr:to>
      <xdr:col>17</xdr:col>
      <xdr:colOff>1238044</xdr:colOff>
      <xdr:row>10</xdr:row>
      <xdr:rowOff>5051778</xdr:rowOff>
    </xdr:to>
    <xdr:pic>
      <xdr:nvPicPr>
        <xdr:cNvPr id="18" name="図 17">
          <a:extLst>
            <a:ext uri="{FF2B5EF4-FFF2-40B4-BE49-F238E27FC236}">
              <a16:creationId xmlns:a16="http://schemas.microsoft.com/office/drawing/2014/main" id="{F3ACF75D-1BEB-0AA9-290C-F0E815EC3AE5}"/>
            </a:ext>
          </a:extLst>
        </xdr:cNvPr>
        <xdr:cNvPicPr>
          <a:picLocks noChangeAspect="1"/>
        </xdr:cNvPicPr>
      </xdr:nvPicPr>
      <xdr:blipFill>
        <a:blip xmlns:r="http://schemas.openxmlformats.org/officeDocument/2006/relationships" r:embed="rId4"/>
        <a:stretch>
          <a:fillRect/>
        </a:stretch>
      </xdr:blipFill>
      <xdr:spPr>
        <a:xfrm>
          <a:off x="8318406" y="5594773"/>
          <a:ext cx="3390082" cy="1150338"/>
        </a:xfrm>
        <a:prstGeom prst="rect">
          <a:avLst/>
        </a:prstGeom>
      </xdr:spPr>
    </xdr:pic>
    <xdr:clientData/>
  </xdr:twoCellAnchor>
  <xdr:twoCellAnchor editAs="oneCell">
    <xdr:from>
      <xdr:col>13</xdr:col>
      <xdr:colOff>4</xdr:colOff>
      <xdr:row>10</xdr:row>
      <xdr:rowOff>5061191</xdr:rowOff>
    </xdr:from>
    <xdr:to>
      <xdr:col>17</xdr:col>
      <xdr:colOff>1298225</xdr:colOff>
      <xdr:row>20</xdr:row>
      <xdr:rowOff>157535</xdr:rowOff>
    </xdr:to>
    <xdr:pic>
      <xdr:nvPicPr>
        <xdr:cNvPr id="19" name="図 18">
          <a:extLst>
            <a:ext uri="{FF2B5EF4-FFF2-40B4-BE49-F238E27FC236}">
              <a16:creationId xmlns:a16="http://schemas.microsoft.com/office/drawing/2014/main" id="{BA46CB9F-13F8-8D39-15F4-21AA670C410C}"/>
            </a:ext>
          </a:extLst>
        </xdr:cNvPr>
        <xdr:cNvPicPr>
          <a:picLocks noChangeAspect="1"/>
        </xdr:cNvPicPr>
      </xdr:nvPicPr>
      <xdr:blipFill>
        <a:blip xmlns:r="http://schemas.openxmlformats.org/officeDocument/2006/relationships" r:embed="rId5"/>
        <a:stretch>
          <a:fillRect/>
        </a:stretch>
      </xdr:blipFill>
      <xdr:spPr>
        <a:xfrm>
          <a:off x="8287930" y="6754524"/>
          <a:ext cx="3480739" cy="1822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15552</xdr:colOff>
      <xdr:row>4</xdr:row>
      <xdr:rowOff>1</xdr:rowOff>
    </xdr:from>
    <xdr:to>
      <xdr:col>13</xdr:col>
      <xdr:colOff>163287</xdr:colOff>
      <xdr:row>18</xdr:row>
      <xdr:rowOff>7775</xdr:rowOff>
    </xdr:to>
    <xdr:pic>
      <xdr:nvPicPr>
        <xdr:cNvPr id="36" name="図 35" descr="感染性胃腸炎患者報告数　直近5シーズン">
          <a:extLst>
            <a:ext uri="{FF2B5EF4-FFF2-40B4-BE49-F238E27FC236}">
              <a16:creationId xmlns:a16="http://schemas.microsoft.com/office/drawing/2014/main" id="{F80EBB96-C093-FB00-BF3C-674D889CF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6450" y="979715"/>
          <a:ext cx="7363408" cy="2853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8577" y="2018812"/>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1</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1</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3.71</a:t>
          </a:r>
          <a:endParaRPr lang="ja-JP" altLang="en-US" sz="2000" b="1" i="0" u="none" strike="noStrike" baseline="0">
            <a:solidFill>
              <a:srgbClr val="FF0000"/>
            </a:solidFill>
            <a:latin typeface="ＭＳ Ｐゴシック"/>
            <a:ea typeface="ＭＳ Ｐゴシック"/>
          </a:endParaRPr>
        </a:p>
        <a:p>
          <a:pPr algn="ctr" rtl="0">
            <a:defRPr sz="1000"/>
          </a:pP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615142</xdr:colOff>
      <xdr:row>4</xdr:row>
      <xdr:rowOff>129911</xdr:rowOff>
    </xdr:from>
    <xdr:to>
      <xdr:col>13</xdr:col>
      <xdr:colOff>748871</xdr:colOff>
      <xdr:row>8</xdr:row>
      <xdr:rowOff>183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906877" y="1109625"/>
          <a:ext cx="2598565" cy="601170"/>
        </a:xfrm>
        <a:prstGeom prst="borderCallout2">
          <a:avLst>
            <a:gd name="adj1" fmla="val 101279"/>
            <a:gd name="adj2" fmla="val 51060"/>
            <a:gd name="adj3" fmla="val 210486"/>
            <a:gd name="adj4" fmla="val 51057"/>
            <a:gd name="adj5" fmla="val 315350"/>
            <a:gd name="adj6" fmla="val 29019"/>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400" b="1" i="0" u="none" strike="noStrike" baseline="0">
              <a:solidFill>
                <a:srgbClr val="FF0000"/>
              </a:solidFill>
              <a:latin typeface="ＭＳ Ｐゴシック"/>
              <a:ea typeface="ＭＳ Ｐゴシック"/>
            </a:rPr>
            <a:t>今週ですが、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1</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11</xdr:col>
      <xdr:colOff>1144813</xdr:colOff>
      <xdr:row>14</xdr:row>
      <xdr:rowOff>130316</xdr:rowOff>
    </xdr:from>
    <xdr:to>
      <xdr:col>11</xdr:col>
      <xdr:colOff>1470769</xdr:colOff>
      <xdr:row>16</xdr:row>
      <xdr:rowOff>99836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10436548" y="2867296"/>
          <a:ext cx="325956" cy="311642"/>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31104</xdr:colOff>
      <xdr:row>2</xdr:row>
      <xdr:rowOff>7776</xdr:rowOff>
    </xdr:from>
    <xdr:to>
      <xdr:col>6</xdr:col>
      <xdr:colOff>759252</xdr:colOff>
      <xdr:row>16</xdr:row>
      <xdr:rowOff>7776</xdr:rowOff>
    </xdr:to>
    <xdr:pic>
      <xdr:nvPicPr>
        <xdr:cNvPr id="34" name="図 33">
          <a:extLst>
            <a:ext uri="{FF2B5EF4-FFF2-40B4-BE49-F238E27FC236}">
              <a16:creationId xmlns:a16="http://schemas.microsoft.com/office/drawing/2014/main" id="{A1717D02-8048-202A-4F90-0904660B82BA}"/>
            </a:ext>
          </a:extLst>
        </xdr:cNvPr>
        <xdr:cNvPicPr>
          <a:picLocks noChangeAspect="1"/>
        </xdr:cNvPicPr>
      </xdr:nvPicPr>
      <xdr:blipFill>
        <a:blip xmlns:r="http://schemas.openxmlformats.org/officeDocument/2006/relationships" r:embed="rId3"/>
        <a:stretch>
          <a:fillRect/>
        </a:stretch>
      </xdr:blipFill>
      <xdr:spPr>
        <a:xfrm>
          <a:off x="2892492" y="552062"/>
          <a:ext cx="1630107" cy="2534816"/>
        </a:xfrm>
        <a:prstGeom prst="rect">
          <a:avLst/>
        </a:prstGeom>
      </xdr:spPr>
    </xdr:pic>
    <xdr:clientData/>
  </xdr:twoCellAnchor>
  <xdr:twoCellAnchor editAs="oneCell">
    <xdr:from>
      <xdr:col>0</xdr:col>
      <xdr:colOff>0</xdr:colOff>
      <xdr:row>2</xdr:row>
      <xdr:rowOff>0</xdr:rowOff>
    </xdr:from>
    <xdr:to>
      <xdr:col>3</xdr:col>
      <xdr:colOff>144985</xdr:colOff>
      <xdr:row>16</xdr:row>
      <xdr:rowOff>0</xdr:rowOff>
    </xdr:to>
    <xdr:pic>
      <xdr:nvPicPr>
        <xdr:cNvPr id="32" name="図 31">
          <a:extLst>
            <a:ext uri="{FF2B5EF4-FFF2-40B4-BE49-F238E27FC236}">
              <a16:creationId xmlns:a16="http://schemas.microsoft.com/office/drawing/2014/main" id="{C3D14574-F121-4AE6-98D0-B285B57F1835}"/>
            </a:ext>
          </a:extLst>
        </xdr:cNvPr>
        <xdr:cNvPicPr>
          <a:picLocks noChangeAspect="1"/>
        </xdr:cNvPicPr>
      </xdr:nvPicPr>
      <xdr:blipFill>
        <a:blip xmlns:r="http://schemas.openxmlformats.org/officeDocument/2006/relationships" r:embed="rId3"/>
        <a:stretch>
          <a:fillRect/>
        </a:stretch>
      </xdr:blipFill>
      <xdr:spPr>
        <a:xfrm>
          <a:off x="0" y="544286"/>
          <a:ext cx="1630107" cy="2534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16</xdr:row>
      <xdr:rowOff>0</xdr:rowOff>
    </xdr:from>
    <xdr:ext cx="304800" cy="310092"/>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B97EC84D-85F2-4393-8614-A68AABB0F317}"/>
            </a:ext>
          </a:extLst>
        </xdr:cNvPr>
        <xdr:cNvSpPr>
          <a:spLocks noChangeAspect="1" noChangeArrowheads="1"/>
        </xdr:cNvSpPr>
      </xdr:nvSpPr>
      <xdr:spPr bwMode="auto">
        <a:xfrm>
          <a:off x="4655820" y="4358640"/>
          <a:ext cx="304800" cy="310092"/>
        </a:xfrm>
        <a:prstGeom prst="rect">
          <a:avLst/>
        </a:prstGeom>
        <a:noFill/>
        <a:ln w="9525">
          <a:noFill/>
          <a:miter lim="800000"/>
          <a:headEnd/>
          <a:tailEnd/>
        </a:ln>
      </xdr:spPr>
    </xdr:sp>
    <xdr:clientData/>
  </xdr:oneCellAnchor>
  <xdr:twoCellAnchor>
    <xdr:from>
      <xdr:col>5</xdr:col>
      <xdr:colOff>257175</xdr:colOff>
      <xdr:row>7</xdr:row>
      <xdr:rowOff>228600</xdr:rowOff>
    </xdr:from>
    <xdr:to>
      <xdr:col>6</xdr:col>
      <xdr:colOff>485775</xdr:colOff>
      <xdr:row>11</xdr:row>
      <xdr:rowOff>28575</xdr:rowOff>
    </xdr:to>
    <xdr:sp macro="" textlink="">
      <xdr:nvSpPr>
        <xdr:cNvPr id="3" name="右矢印 2">
          <a:extLst>
            <a:ext uri="{FF2B5EF4-FFF2-40B4-BE49-F238E27FC236}">
              <a16:creationId xmlns:a16="http://schemas.microsoft.com/office/drawing/2014/main" id="{7C6AF439-A9E9-47D3-AF3A-A3730824D77E}"/>
            </a:ext>
          </a:extLst>
        </xdr:cNvPr>
        <xdr:cNvSpPr>
          <a:spLocks noChangeArrowheads="1"/>
        </xdr:cNvSpPr>
      </xdr:nvSpPr>
      <xdr:spPr bwMode="auto">
        <a:xfrm>
          <a:off x="3061335" y="2179320"/>
          <a:ext cx="845820" cy="897255"/>
        </a:xfrm>
        <a:prstGeom prst="rightArrow">
          <a:avLst>
            <a:gd name="adj1" fmla="val 50000"/>
            <a:gd name="adj2" fmla="val 49825"/>
          </a:avLst>
        </a:prstGeom>
        <a:solidFill>
          <a:srgbClr val="C0C0C0"/>
        </a:solidFill>
        <a:ln w="25400" algn="ctr">
          <a:solidFill>
            <a:srgbClr val="C0C0C0"/>
          </a:solidFill>
          <a:miter lim="800000"/>
          <a:headEnd/>
          <a:tailEnd/>
        </a:ln>
        <a:effectLst>
          <a:outerShdw dist="38100" dir="2700000" sx="108000" sy="108000" algn="tl" rotWithShape="0">
            <a:srgbClr val="FFFFFF">
              <a:alpha val="93999"/>
            </a:srgbClr>
          </a:outerShdw>
        </a:effectLst>
      </xdr:spPr>
      <xdr:txBody>
        <a:bodyPr/>
        <a:lstStyle/>
        <a:p>
          <a:endParaRPr lang="ja-JP" altLang="en-US"/>
        </a:p>
      </xdr:txBody>
    </xdr:sp>
    <xdr:clientData/>
  </xdr:twoCellAnchor>
  <xdr:oneCellAnchor>
    <xdr:from>
      <xdr:col>14</xdr:col>
      <xdr:colOff>0</xdr:colOff>
      <xdr:row>11</xdr:row>
      <xdr:rowOff>0</xdr:rowOff>
    </xdr:from>
    <xdr:ext cx="304800" cy="303742"/>
    <xdr:sp macro="" textlink="">
      <xdr:nvSpPr>
        <xdr:cNvPr id="4" name="AutoShape 180"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2"/>
          <a:extLst>
            <a:ext uri="{FF2B5EF4-FFF2-40B4-BE49-F238E27FC236}">
              <a16:creationId xmlns:a16="http://schemas.microsoft.com/office/drawing/2014/main" id="{2853D761-6FB5-4B29-B279-24CC0B8F5D90}"/>
            </a:ext>
          </a:extLst>
        </xdr:cNvPr>
        <xdr:cNvSpPr>
          <a:spLocks noChangeAspect="1" noChangeArrowheads="1"/>
        </xdr:cNvSpPr>
      </xdr:nvSpPr>
      <xdr:spPr bwMode="auto">
        <a:xfrm>
          <a:off x="10668000" y="3048000"/>
          <a:ext cx="304800" cy="303742"/>
        </a:xfrm>
        <a:prstGeom prst="rect">
          <a:avLst/>
        </a:prstGeom>
        <a:noFill/>
        <a:ln w="9525">
          <a:noFill/>
          <a:miter lim="800000"/>
          <a:headEnd/>
          <a:tailEnd/>
        </a:ln>
      </xdr:spPr>
    </xdr:sp>
    <xdr:clientData/>
  </xdr:oneCellAnchor>
  <xdr:oneCellAnchor>
    <xdr:from>
      <xdr:col>14</xdr:col>
      <xdr:colOff>0</xdr:colOff>
      <xdr:row>11</xdr:row>
      <xdr:rowOff>0</xdr:rowOff>
    </xdr:from>
    <xdr:ext cx="304800" cy="303742"/>
    <xdr:sp macro="" textlink="">
      <xdr:nvSpPr>
        <xdr:cNvPr id="5" name="AutoShape 181"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2"/>
          <a:extLst>
            <a:ext uri="{FF2B5EF4-FFF2-40B4-BE49-F238E27FC236}">
              <a16:creationId xmlns:a16="http://schemas.microsoft.com/office/drawing/2014/main" id="{3094994D-A9E6-4D99-8B01-D8FBB526FBCC}"/>
            </a:ext>
          </a:extLst>
        </xdr:cNvPr>
        <xdr:cNvSpPr>
          <a:spLocks noChangeAspect="1" noChangeArrowheads="1"/>
        </xdr:cNvSpPr>
      </xdr:nvSpPr>
      <xdr:spPr bwMode="auto">
        <a:xfrm>
          <a:off x="10668000" y="3048000"/>
          <a:ext cx="304800" cy="303742"/>
        </a:xfrm>
        <a:prstGeom prst="rect">
          <a:avLst/>
        </a:prstGeom>
        <a:noFill/>
        <a:ln w="9525">
          <a:noFill/>
          <a:miter lim="800000"/>
          <a:headEnd/>
          <a:tailEnd/>
        </a:ln>
      </xdr:spPr>
    </xdr:sp>
    <xdr:clientData/>
  </xdr:oneCellAnchor>
  <xdr:oneCellAnchor>
    <xdr:from>
      <xdr:col>14</xdr:col>
      <xdr:colOff>0</xdr:colOff>
      <xdr:row>11</xdr:row>
      <xdr:rowOff>0</xdr:rowOff>
    </xdr:from>
    <xdr:ext cx="304800" cy="303742"/>
    <xdr:sp macro="" textlink="">
      <xdr:nvSpPr>
        <xdr:cNvPr id="6" name="AutoShape 182"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3"/>
          <a:extLst>
            <a:ext uri="{FF2B5EF4-FFF2-40B4-BE49-F238E27FC236}">
              <a16:creationId xmlns:a16="http://schemas.microsoft.com/office/drawing/2014/main" id="{35B60D2B-9A13-4E3D-86A6-4EF5BF242D7B}"/>
            </a:ext>
          </a:extLst>
        </xdr:cNvPr>
        <xdr:cNvSpPr>
          <a:spLocks noChangeAspect="1" noChangeArrowheads="1"/>
        </xdr:cNvSpPr>
      </xdr:nvSpPr>
      <xdr:spPr bwMode="auto">
        <a:xfrm>
          <a:off x="10668000" y="3048000"/>
          <a:ext cx="304800" cy="303742"/>
        </a:xfrm>
        <a:prstGeom prst="rect">
          <a:avLst/>
        </a:prstGeom>
        <a:noFill/>
        <a:ln w="9525">
          <a:noFill/>
          <a:miter lim="800000"/>
          <a:headEnd/>
          <a:tailEnd/>
        </a:ln>
      </xdr:spPr>
    </xdr:sp>
    <xdr:clientData/>
  </xdr:oneCellAnchor>
  <xdr:oneCellAnchor>
    <xdr:from>
      <xdr:col>17</xdr:col>
      <xdr:colOff>0</xdr:colOff>
      <xdr:row>5</xdr:row>
      <xdr:rowOff>0</xdr:rowOff>
    </xdr:from>
    <xdr:ext cx="304800" cy="303742"/>
    <xdr:sp macro="" textlink="">
      <xdr:nvSpPr>
        <xdr:cNvPr id="7" name="AutoShape 285" descr="Z">
          <a:hlinkClick xmlns:r="http://schemas.openxmlformats.org/officeDocument/2006/relationships" r:id="rId4"/>
          <a:extLst>
            <a:ext uri="{FF2B5EF4-FFF2-40B4-BE49-F238E27FC236}">
              <a16:creationId xmlns:a16="http://schemas.microsoft.com/office/drawing/2014/main" id="{2646BD6E-5BE2-4C2A-A017-155C8035D5CF}"/>
            </a:ext>
          </a:extLst>
        </xdr:cNvPr>
        <xdr:cNvSpPr>
          <a:spLocks noChangeAspect="1" noChangeArrowheads="1"/>
        </xdr:cNvSpPr>
      </xdr:nvSpPr>
      <xdr:spPr bwMode="auto">
        <a:xfrm>
          <a:off x="12519660" y="1402080"/>
          <a:ext cx="304800" cy="303742"/>
        </a:xfrm>
        <a:prstGeom prst="rect">
          <a:avLst/>
        </a:prstGeom>
        <a:noFill/>
        <a:ln w="9525">
          <a:noFill/>
          <a:miter lim="800000"/>
          <a:headEnd/>
          <a:tailEnd/>
        </a:ln>
      </xdr:spPr>
    </xdr:sp>
    <xdr:clientData/>
  </xdr:oneCellAnchor>
  <xdr:oneCellAnchor>
    <xdr:from>
      <xdr:col>1</xdr:col>
      <xdr:colOff>9525</xdr:colOff>
      <xdr:row>5</xdr:row>
      <xdr:rowOff>9525</xdr:rowOff>
    </xdr:from>
    <xdr:ext cx="1985433" cy="2466975"/>
    <xdr:pic>
      <xdr:nvPicPr>
        <xdr:cNvPr id="8" name="Picture 287" descr="ANd9GcS2bYmAiUGlBVFdnjlAHIHtB6HuH_RFM568G7qTQnuUXQtg9ENW">
          <a:extLst>
            <a:ext uri="{FF2B5EF4-FFF2-40B4-BE49-F238E27FC236}">
              <a16:creationId xmlns:a16="http://schemas.microsoft.com/office/drawing/2014/main" id="{4F553087-F06E-43E7-80C6-85C6F01A4829}"/>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44805" y="1411605"/>
          <a:ext cx="1985433" cy="2466975"/>
        </a:xfrm>
        <a:prstGeom prst="rect">
          <a:avLst/>
        </a:prstGeom>
        <a:noFill/>
        <a:ln w="9525">
          <a:noFill/>
          <a:miter lim="800000"/>
          <a:headEnd/>
          <a:tailEnd/>
        </a:ln>
      </xdr:spPr>
    </xdr:pic>
    <xdr:clientData/>
  </xdr:oneCellAnchor>
  <xdr:oneCellAnchor>
    <xdr:from>
      <xdr:col>3</xdr:col>
      <xdr:colOff>76200</xdr:colOff>
      <xdr:row>10</xdr:row>
      <xdr:rowOff>9525</xdr:rowOff>
    </xdr:from>
    <xdr:ext cx="1278467" cy="1054100"/>
    <xdr:pic>
      <xdr:nvPicPr>
        <xdr:cNvPr id="9" name="Picture 284" descr="ANd9GcRAaIzAPSlqu1lEXcOos_xFNAcOM5fW838WCtxI7lvzCwfIyQGB">
          <a:extLst>
            <a:ext uri="{FF2B5EF4-FFF2-40B4-BE49-F238E27FC236}">
              <a16:creationId xmlns:a16="http://schemas.microsoft.com/office/drawing/2014/main" id="{690627FC-B909-4220-89BD-9104B710C4D5}"/>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45920" y="2783205"/>
          <a:ext cx="1278467" cy="1054100"/>
        </a:xfrm>
        <a:prstGeom prst="rect">
          <a:avLst/>
        </a:prstGeom>
        <a:noFill/>
        <a:ln w="9525">
          <a:noFill/>
          <a:miter lim="800000"/>
          <a:headEnd/>
          <a:tailEnd/>
        </a:ln>
      </xdr:spPr>
    </xdr:pic>
    <xdr:clientData/>
  </xdr:oneCellAnchor>
  <xdr:twoCellAnchor>
    <xdr:from>
      <xdr:col>1</xdr:col>
      <xdr:colOff>0</xdr:colOff>
      <xdr:row>5</xdr:row>
      <xdr:rowOff>0</xdr:rowOff>
    </xdr:from>
    <xdr:to>
      <xdr:col>5</xdr:col>
      <xdr:colOff>0</xdr:colOff>
      <xdr:row>14</xdr:row>
      <xdr:rowOff>0</xdr:rowOff>
    </xdr:to>
    <xdr:sp macro="" textlink="">
      <xdr:nvSpPr>
        <xdr:cNvPr id="10" name="Rectangle 10">
          <a:extLst>
            <a:ext uri="{FF2B5EF4-FFF2-40B4-BE49-F238E27FC236}">
              <a16:creationId xmlns:a16="http://schemas.microsoft.com/office/drawing/2014/main" id="{1078C6DB-C12E-4FD6-8399-2DCD8657C582}"/>
            </a:ext>
          </a:extLst>
        </xdr:cNvPr>
        <xdr:cNvSpPr>
          <a:spLocks noChangeArrowheads="1"/>
        </xdr:cNvSpPr>
      </xdr:nvSpPr>
      <xdr:spPr bwMode="auto">
        <a:xfrm>
          <a:off x="335280" y="1402080"/>
          <a:ext cx="2468880" cy="2468880"/>
        </a:xfrm>
        <a:prstGeom prst="rect">
          <a:avLst/>
        </a:prstGeom>
        <a:noFill/>
        <a:ln w="9525">
          <a:solidFill>
            <a:srgbClr val="000000"/>
          </a:solidFill>
          <a:miter lim="800000"/>
          <a:headEnd/>
          <a:tailEnd/>
        </a:ln>
        <a:effectLst>
          <a:outerShdw dist="107763" dir="2700000" algn="ctr" rotWithShape="0">
            <a:srgbClr val="808080">
              <a:alpha val="50000"/>
            </a:srgbClr>
          </a:outerShdw>
        </a:effectLst>
      </xdr:spPr>
      <xdr:txBody>
        <a:bodyP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38100</xdr:colOff>
      <xdr:row>14</xdr:row>
      <xdr:rowOff>30435</xdr:rowOff>
    </xdr:from>
    <xdr:to>
      <xdr:col>2</xdr:col>
      <xdr:colOff>4114800</xdr:colOff>
      <xdr:row>32</xdr:row>
      <xdr:rowOff>139813</xdr:rowOff>
    </xdr:to>
    <xdr:pic>
      <xdr:nvPicPr>
        <xdr:cNvPr id="3" name="図 2">
          <a:extLst>
            <a:ext uri="{FF2B5EF4-FFF2-40B4-BE49-F238E27FC236}">
              <a16:creationId xmlns:a16="http://schemas.microsoft.com/office/drawing/2014/main" id="{99C938BA-E7B3-FD98-C430-2777BF696AFF}"/>
            </a:ext>
          </a:extLst>
        </xdr:cNvPr>
        <xdr:cNvPicPr>
          <a:picLocks noChangeAspect="1"/>
        </xdr:cNvPicPr>
      </xdr:nvPicPr>
      <xdr:blipFill>
        <a:blip xmlns:r="http://schemas.openxmlformats.org/officeDocument/2006/relationships" r:embed="rId2"/>
        <a:stretch>
          <a:fillRect/>
        </a:stretch>
      </xdr:blipFill>
      <xdr:spPr>
        <a:xfrm>
          <a:off x="2148840" y="6751275"/>
          <a:ext cx="4076700" cy="32564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94288" y="2672244"/>
          <a:ext cx="3476583" cy="452812"/>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98620" y="3023429"/>
          <a:ext cx="2370740" cy="805836"/>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75389" y="3125056"/>
          <a:ext cx="1765528" cy="704208"/>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495544</xdr:colOff>
      <xdr:row>47</xdr:row>
      <xdr:rowOff>144457</xdr:rowOff>
    </xdr:from>
    <xdr:ext cx="4397692"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644897" y="8093163"/>
          <a:ext cx="4397692" cy="261674"/>
        </a:xfrm>
        <a:prstGeom prst="rect">
          <a:avLst/>
        </a:prstGeom>
      </xdr:spPr>
    </xdr:pic>
    <xdr:clientData/>
  </xdr:oneCellAnchor>
  <xdr:twoCellAnchor>
    <xdr:from>
      <xdr:col>18</xdr:col>
      <xdr:colOff>18887</xdr:colOff>
      <xdr:row>24</xdr:row>
      <xdr:rowOff>24319</xdr:rowOff>
    </xdr:from>
    <xdr:to>
      <xdr:col>20</xdr:col>
      <xdr:colOff>51371</xdr:colOff>
      <xdr:row>43</xdr:row>
      <xdr:rowOff>162674</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657741" y="4082611"/>
          <a:ext cx="957158" cy="3451771"/>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30398</xdr:colOff>
      <xdr:row>24</xdr:row>
      <xdr:rowOff>28447</xdr:rowOff>
    </xdr:from>
    <xdr:to>
      <xdr:col>7</xdr:col>
      <xdr:colOff>410966</xdr:colOff>
      <xdr:row>40</xdr:row>
      <xdr:rowOff>162674</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1991050" y="4086739"/>
          <a:ext cx="1767579" cy="2933935"/>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91340</xdr:colOff>
      <xdr:row>24</xdr:row>
      <xdr:rowOff>69276</xdr:rowOff>
    </xdr:from>
    <xdr:to>
      <xdr:col>16</xdr:col>
      <xdr:colOff>72713</xdr:colOff>
      <xdr:row>29</xdr:row>
      <xdr:rowOff>3982</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35164" y="4140747"/>
          <a:ext cx="2969608" cy="734059"/>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1</xdr:col>
      <xdr:colOff>372534</xdr:colOff>
      <xdr:row>54</xdr:row>
      <xdr:rowOff>93135</xdr:rowOff>
    </xdr:from>
    <xdr:ext cx="5009237" cy="287866"/>
    <xdr:pic>
      <xdr:nvPicPr>
        <xdr:cNvPr id="25" name="図 24">
          <a:extLst>
            <a:ext uri="{FF2B5EF4-FFF2-40B4-BE49-F238E27FC236}">
              <a16:creationId xmlns:a16="http://schemas.microsoft.com/office/drawing/2014/main" id="{47EB66A0-2030-4501-95D6-8B95473086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7" y="9338735"/>
          <a:ext cx="5009237" cy="2878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1357744</xdr:colOff>
      <xdr:row>29</xdr:row>
      <xdr:rowOff>20781</xdr:rowOff>
    </xdr:from>
    <xdr:to>
      <xdr:col>2</xdr:col>
      <xdr:colOff>5604164</xdr:colOff>
      <xdr:row>31</xdr:row>
      <xdr:rowOff>118703</xdr:rowOff>
    </xdr:to>
    <xdr:pic>
      <xdr:nvPicPr>
        <xdr:cNvPr id="2" name="図 1">
          <a:extLst>
            <a:ext uri="{FF2B5EF4-FFF2-40B4-BE49-F238E27FC236}">
              <a16:creationId xmlns:a16="http://schemas.microsoft.com/office/drawing/2014/main" id="{B945CD16-4A2A-8A98-F0FF-139ED43D8C61}"/>
            </a:ext>
          </a:extLst>
        </xdr:cNvPr>
        <xdr:cNvPicPr>
          <a:picLocks noChangeAspect="1"/>
        </xdr:cNvPicPr>
      </xdr:nvPicPr>
      <xdr:blipFill>
        <a:blip xmlns:r="http://schemas.openxmlformats.org/officeDocument/2006/relationships" r:embed="rId1"/>
        <a:stretch>
          <a:fillRect/>
        </a:stretch>
      </xdr:blipFill>
      <xdr:spPr>
        <a:xfrm>
          <a:off x="2819399" y="9213272"/>
          <a:ext cx="5604165" cy="59668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28:C29" totalsRowShown="0" headerRowDxfId="11" dataDxfId="9" headerRowBorderDxfId="10" tableBorderDxfId="8" totalsRowBorderDxfId="7">
  <autoFilter ref="C28:C29" xr:uid="{9807841D-8FC2-43DF-96B5-3B91945092C3}"/>
  <tableColumns count="1">
    <tableColumn id="1" xr3:uid="{6E006F73-B265-4EE3-8391-E71F4B22D1F6}" name="　"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pssj2.jp/overview/semina/bunseki_24.html" TargetMode="External"/><Relationship Id="rId1" Type="http://schemas.openxmlformats.org/officeDocument/2006/relationships/hyperlink" Target="https://ifas.mhlw.go.jp/faspub/_link.do?i=IO_S020502&amp;p=RCL20240183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nordot.app/1187248263238025611?c=768367547562557440" TargetMode="External"/><Relationship Id="rId3" Type="http://schemas.openxmlformats.org/officeDocument/2006/relationships/hyperlink" Target="mailto:dr@6t:y" TargetMode="External"/><Relationship Id="rId7" Type="http://schemas.openxmlformats.org/officeDocument/2006/relationships/hyperlink" Target="https://news.yahoo.co.jp/articles/ff41097435428a4394df3b051af6f84c9cf5ac10" TargetMode="External"/><Relationship Id="rId2" Type="http://schemas.openxmlformats.org/officeDocument/2006/relationships/hyperlink" Target="https://news.yahoo.co.jp/articles/a072d007aab88e9b782e80e0e4e77e3735e4ca7c" TargetMode="External"/><Relationship Id="rId1" Type="http://schemas.openxmlformats.org/officeDocument/2006/relationships/hyperlink" Target="https://www.city.oita.oita.jp/o095/shokuhin/shokucyuudoku20240719.html" TargetMode="External"/><Relationship Id="rId6" Type="http://schemas.openxmlformats.org/officeDocument/2006/relationships/hyperlink" Target="https://bunshun.jp/articles/-/72060" TargetMode="External"/><Relationship Id="rId5" Type="http://schemas.openxmlformats.org/officeDocument/2006/relationships/hyperlink" Target="https://amanaimages.com/info/infoRM.aspx?SearchKey=32203018417&amp;GroupCD=0&amp;no=&amp;rtm=likeimage" TargetMode="External"/><Relationship Id="rId10" Type="http://schemas.openxmlformats.org/officeDocument/2006/relationships/printerSettings" Target="../printerSettings/printerSettings5.bin"/><Relationship Id="rId4" Type="http://schemas.openxmlformats.org/officeDocument/2006/relationships/hyperlink" Target="https://topics.smt.docomo.ne.jp/article/kahoku/nation/kahoku-20240717khn000034?fm=latestnews" TargetMode="External"/><Relationship Id="rId9" Type="http://schemas.openxmlformats.org/officeDocument/2006/relationships/hyperlink" Target="https://www.nikkan-gendai.com/articles/view/life/357779"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ews.nifty.com/article/world/korea/12211-3209769/" TargetMode="External"/><Relationship Id="rId3" Type="http://schemas.openxmlformats.org/officeDocument/2006/relationships/hyperlink" Target="https://www3.nhk.or.jp/news/html/20240716/k10014512851000.html" TargetMode="External"/><Relationship Id="rId7" Type="http://schemas.openxmlformats.org/officeDocument/2006/relationships/hyperlink" Target="https://news.yahoo.co.jp/articles/30885f769c97b3b09acf4ba27c0e023a80351490" TargetMode="External"/><Relationship Id="rId2" Type="http://schemas.openxmlformats.org/officeDocument/2006/relationships/hyperlink" Target="https://nikkantb.com/food/357764/" TargetMode="External"/><Relationship Id="rId1" Type="http://schemas.openxmlformats.org/officeDocument/2006/relationships/hyperlink" Target="https://www.bbc.com/japanese/articles/cx024z551zxo" TargetMode="External"/><Relationship Id="rId6" Type="http://schemas.openxmlformats.org/officeDocument/2006/relationships/hyperlink" Target="https://news.yahoo.co.jp/articles/dd82dc729f1cc972559d2b740366ce7236b54d90" TargetMode="External"/><Relationship Id="rId5" Type="http://schemas.openxmlformats.org/officeDocument/2006/relationships/hyperlink" Target="https://finance.yahoo.co.jp/news/detail/be5853010381d72daac962f136a2c9537c93eec2" TargetMode="External"/><Relationship Id="rId4" Type="http://schemas.openxmlformats.org/officeDocument/2006/relationships/hyperlink" Target="https://www.jetro.go.jp/biznews/2024/07/1cb49c9610b74fd5.html"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A16" sqref="A16:G17"/>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31" t="s">
        <v>185</v>
      </c>
      <c r="B1" s="132"/>
      <c r="C1" s="132" t="s">
        <v>158</v>
      </c>
      <c r="D1" s="132"/>
      <c r="E1" s="132"/>
      <c r="F1" s="132"/>
      <c r="G1" s="132"/>
      <c r="H1" s="132"/>
      <c r="I1" s="99"/>
    </row>
    <row r="2" spans="1:9">
      <c r="A2" s="133" t="s">
        <v>113</v>
      </c>
      <c r="B2" s="134"/>
      <c r="C2" s="134"/>
      <c r="D2" s="134"/>
      <c r="E2" s="134"/>
      <c r="F2" s="134"/>
      <c r="G2" s="134"/>
      <c r="H2" s="134"/>
      <c r="I2" s="99"/>
    </row>
    <row r="3" spans="1:9" ht="15.75" customHeight="1">
      <c r="A3" s="521" t="s">
        <v>26</v>
      </c>
      <c r="B3" s="522"/>
      <c r="C3" s="522"/>
      <c r="D3" s="522"/>
      <c r="E3" s="522"/>
      <c r="F3" s="522"/>
      <c r="G3" s="522"/>
      <c r="H3" s="523"/>
      <c r="I3" s="99"/>
    </row>
    <row r="4" spans="1:9">
      <c r="A4" s="133" t="s">
        <v>175</v>
      </c>
      <c r="B4" s="134"/>
      <c r="C4" s="134"/>
      <c r="D4" s="134"/>
      <c r="E4" s="134"/>
      <c r="F4" s="134"/>
      <c r="G4" s="134"/>
      <c r="H4" s="134"/>
      <c r="I4" s="99"/>
    </row>
    <row r="5" spans="1:9">
      <c r="A5" s="133" t="s">
        <v>114</v>
      </c>
      <c r="B5" s="134"/>
      <c r="C5" s="134"/>
      <c r="D5" s="134"/>
      <c r="E5" s="134"/>
      <c r="F5" s="134"/>
      <c r="G5" s="134"/>
      <c r="H5" s="134"/>
      <c r="I5" s="99"/>
    </row>
    <row r="6" spans="1:9">
      <c r="A6" s="135" t="s">
        <v>113</v>
      </c>
      <c r="B6" s="136"/>
      <c r="C6" s="136"/>
      <c r="D6" s="136"/>
      <c r="E6" s="136"/>
      <c r="F6" s="136"/>
      <c r="G6" s="136"/>
      <c r="H6" s="136"/>
      <c r="I6" s="99"/>
    </row>
    <row r="7" spans="1:9">
      <c r="A7" s="135"/>
      <c r="B7" s="136"/>
      <c r="C7" s="136"/>
      <c r="D7" s="136"/>
      <c r="E7" s="136"/>
      <c r="F7" s="136"/>
      <c r="G7" s="136"/>
      <c r="H7" s="136"/>
      <c r="I7" s="99"/>
    </row>
    <row r="8" spans="1:9">
      <c r="A8" s="135" t="s">
        <v>115</v>
      </c>
      <c r="B8" s="136"/>
      <c r="C8" s="136"/>
      <c r="D8" s="136"/>
      <c r="E8" s="136"/>
      <c r="F8" s="136"/>
      <c r="G8" s="136"/>
      <c r="H8" s="136"/>
      <c r="I8" s="99"/>
    </row>
    <row r="9" spans="1:9">
      <c r="A9" s="137" t="s">
        <v>116</v>
      </c>
      <c r="B9" s="138"/>
      <c r="C9" s="138"/>
      <c r="D9" s="138"/>
      <c r="E9" s="138"/>
      <c r="F9" s="138"/>
      <c r="G9" s="138"/>
      <c r="H9" s="138"/>
      <c r="I9" s="99"/>
    </row>
    <row r="10" spans="1:9" ht="15" customHeight="1">
      <c r="A10" s="308" t="s">
        <v>166</v>
      </c>
      <c r="B10" s="159" t="str">
        <f>+'28　食中毒記事等 '!A2</f>
        <v>食中毒の発生についてお知らせします (大分市O157)</v>
      </c>
      <c r="C10" s="159"/>
      <c r="D10" s="161"/>
      <c r="E10" s="159"/>
      <c r="F10" s="162"/>
      <c r="G10" s="160"/>
      <c r="H10" s="160"/>
      <c r="I10" s="99"/>
    </row>
    <row r="11" spans="1:9" ht="15" customHeight="1">
      <c r="A11" s="308" t="s">
        <v>167</v>
      </c>
      <c r="B11" s="159" t="str">
        <f>+'28　ノロウイルス関連情報 '!H72</f>
        <v>管理レベル「1」　</v>
      </c>
      <c r="C11" s="159"/>
      <c r="D11" s="159" t="s">
        <v>168</v>
      </c>
      <c r="E11" s="159"/>
      <c r="F11" s="161">
        <f>+'28　ノロウイルス関連情報 '!G73</f>
        <v>3.71</v>
      </c>
      <c r="G11" s="159">
        <f>+'28　ノロウイルス関連情報 '!H73</f>
        <v>0</v>
      </c>
      <c r="H11" s="339">
        <f>+'28　ノロウイルス関連情報 '!I73</f>
        <v>-0.24000000000000021</v>
      </c>
      <c r="I11" s="99"/>
    </row>
    <row r="12" spans="1:9" s="110" customFormat="1" ht="15" customHeight="1">
      <c r="A12" s="163" t="s">
        <v>117</v>
      </c>
      <c r="B12" s="527" t="str">
        <f>+'28　残留農薬　等 '!A2</f>
        <v xml:space="preserve">【回収】大正だいこん 一部残留農薬基準値超過(ID:50016) - リコールプラス </v>
      </c>
      <c r="C12" s="527"/>
      <c r="D12" s="527"/>
      <c r="E12" s="527"/>
      <c r="F12" s="527"/>
      <c r="G12" s="527"/>
      <c r="H12" s="164"/>
      <c r="I12" s="109"/>
    </row>
    <row r="13" spans="1:9" ht="15" customHeight="1">
      <c r="A13" s="158" t="s">
        <v>118</v>
      </c>
      <c r="B13" s="527" t="str">
        <f>+'28　食品表示'!A2</f>
        <v xml:space="preserve">機能性表示食品、販売前に専門家会議が安全性確認…「紅麹」サプリ問題を受け月内にも新設へ 　読売新聞オンライン </v>
      </c>
      <c r="C13" s="527"/>
      <c r="D13" s="527"/>
      <c r="E13" s="527"/>
      <c r="F13" s="527"/>
      <c r="G13" s="527"/>
      <c r="H13" s="160"/>
      <c r="I13" s="99"/>
    </row>
    <row r="14" spans="1:9" ht="15" customHeight="1">
      <c r="A14" s="158" t="s">
        <v>119</v>
      </c>
      <c r="B14" s="160" t="str">
        <f>+'28 海外情報'!A2</f>
        <v xml:space="preserve">バンコク高級ホテルのスイートルームで6人死亡、毒殺の可能性 不可解な点も - BBC </v>
      </c>
      <c r="D14" s="160"/>
      <c r="E14" s="160"/>
      <c r="F14" s="160"/>
      <c r="G14" s="160"/>
      <c r="H14" s="160"/>
      <c r="I14" s="99"/>
    </row>
    <row r="15" spans="1:9" ht="15" customHeight="1">
      <c r="A15" s="165" t="s">
        <v>120</v>
      </c>
      <c r="B15" s="166" t="str">
        <f>+'28 海外情報'!A5</f>
        <v xml:space="preserve">ベタグロ、植物肉食品の新商品を発売 | タイ経済・ビジネスニュース </v>
      </c>
      <c r="C15" s="524" t="s">
        <v>171</v>
      </c>
      <c r="D15" s="524"/>
      <c r="E15" s="524"/>
      <c r="F15" s="524"/>
      <c r="G15" s="524"/>
      <c r="H15" s="525"/>
      <c r="I15" s="99"/>
    </row>
    <row r="16" spans="1:9" ht="15" customHeight="1">
      <c r="A16" s="158" t="s">
        <v>121</v>
      </c>
      <c r="B16" s="159" t="str">
        <f>+'26　感染症情報'!B2</f>
        <v>2024年第26週（6月24日〜6月30日）</v>
      </c>
      <c r="C16" s="160"/>
      <c r="D16" s="159" t="s">
        <v>19</v>
      </c>
      <c r="E16" s="160"/>
      <c r="F16" s="160"/>
      <c r="G16" s="160"/>
      <c r="H16" s="160"/>
      <c r="I16" s="99"/>
    </row>
    <row r="17" spans="1:16" ht="15" customHeight="1">
      <c r="A17" s="158" t="s">
        <v>122</v>
      </c>
      <c r="B17" s="526" t="str">
        <f>+'26　感染症情報'!B2</f>
        <v>2024年第26週（6月24日〜6月30日）</v>
      </c>
      <c r="C17" s="526"/>
      <c r="D17" s="526"/>
      <c r="E17" s="526"/>
      <c r="F17" s="526"/>
      <c r="G17" s="526"/>
      <c r="H17" s="160"/>
      <c r="I17" s="99"/>
    </row>
    <row r="18" spans="1:16" ht="15" customHeight="1">
      <c r="A18" s="158" t="s">
        <v>156</v>
      </c>
      <c r="B18" s="265" t="str">
        <f>+'28  衛生訓話'!A2</f>
        <v>今週のお題　(検便でサルモネラ菌が見つかったら？)</v>
      </c>
      <c r="C18" s="160"/>
      <c r="D18" s="160"/>
      <c r="E18" s="160"/>
      <c r="F18" s="167"/>
      <c r="G18" s="160"/>
      <c r="H18" s="160"/>
      <c r="I18" s="99"/>
    </row>
    <row r="19" spans="1:16" ht="15" customHeight="1">
      <c r="A19" s="158" t="s">
        <v>173</v>
      </c>
      <c r="B19" s="265" t="s">
        <v>240</v>
      </c>
      <c r="C19" s="160"/>
      <c r="D19" s="160"/>
      <c r="E19" s="160"/>
      <c r="F19" s="160" t="s">
        <v>19</v>
      </c>
      <c r="G19" s="160"/>
      <c r="H19" s="160"/>
      <c r="I19" s="99"/>
      <c r="P19" t="s">
        <v>162</v>
      </c>
    </row>
    <row r="20" spans="1:16" ht="15" customHeight="1">
      <c r="A20" s="158" t="s">
        <v>19</v>
      </c>
      <c r="C20" s="160"/>
      <c r="D20" s="160"/>
      <c r="E20" s="160"/>
      <c r="F20" s="160"/>
      <c r="G20" s="160"/>
      <c r="H20" s="160"/>
      <c r="I20" s="99"/>
      <c r="L20" t="s">
        <v>171</v>
      </c>
    </row>
    <row r="21" spans="1:16">
      <c r="A21" s="137" t="s">
        <v>116</v>
      </c>
      <c r="B21" s="138"/>
      <c r="C21" s="138"/>
      <c r="D21" s="138"/>
      <c r="E21" s="138"/>
      <c r="F21" s="138"/>
      <c r="G21" s="138"/>
      <c r="H21" s="138"/>
      <c r="I21" s="99"/>
    </row>
    <row r="22" spans="1:16">
      <c r="A22" s="135" t="s">
        <v>19</v>
      </c>
      <c r="B22" s="136"/>
      <c r="C22" s="136"/>
      <c r="D22" s="136"/>
      <c r="E22" s="136"/>
      <c r="F22" s="136"/>
      <c r="G22" s="136"/>
      <c r="H22" s="136"/>
      <c r="I22" s="99"/>
    </row>
    <row r="23" spans="1:16">
      <c r="A23" s="100" t="s">
        <v>123</v>
      </c>
      <c r="I23" s="99"/>
    </row>
    <row r="24" spans="1:16">
      <c r="A24" s="99"/>
      <c r="I24" s="99"/>
    </row>
    <row r="25" spans="1:16">
      <c r="A25" s="99"/>
      <c r="I25" s="99"/>
    </row>
    <row r="26" spans="1:16">
      <c r="A26" s="99"/>
      <c r="I26" s="99"/>
    </row>
    <row r="27" spans="1:16">
      <c r="A27" s="99"/>
      <c r="I27" s="99"/>
    </row>
    <row r="28" spans="1:16">
      <c r="A28" s="99"/>
      <c r="I28" s="99"/>
    </row>
    <row r="29" spans="1:16">
      <c r="A29" s="99"/>
      <c r="I29" s="99"/>
    </row>
    <row r="30" spans="1:16">
      <c r="A30" s="99"/>
      <c r="H30" t="s">
        <v>164</v>
      </c>
      <c r="I30" s="99"/>
    </row>
    <row r="31" spans="1:16">
      <c r="A31" s="99"/>
      <c r="I31" s="99"/>
    </row>
    <row r="32" spans="1:16">
      <c r="A32" s="99"/>
      <c r="I32" s="99"/>
    </row>
    <row r="33" spans="1:9">
      <c r="A33" s="99"/>
      <c r="I33" s="99"/>
    </row>
    <row r="34" spans="1:9" ht="13.8" thickBot="1">
      <c r="A34" s="101"/>
      <c r="B34" s="102"/>
      <c r="C34" s="102"/>
      <c r="D34" s="102"/>
      <c r="E34" s="102"/>
      <c r="F34" s="102"/>
      <c r="G34" s="102"/>
      <c r="H34" s="102"/>
      <c r="I34" s="99"/>
    </row>
    <row r="35" spans="1:9" ht="13.8" thickTop="1"/>
    <row r="38" spans="1:9" ht="24.6">
      <c r="A38" s="114" t="s">
        <v>126</v>
      </c>
    </row>
    <row r="39" spans="1:9" ht="40.5" customHeight="1">
      <c r="A39" s="528" t="s">
        <v>127</v>
      </c>
      <c r="B39" s="528"/>
      <c r="C39" s="528"/>
      <c r="D39" s="528"/>
      <c r="E39" s="528"/>
      <c r="F39" s="528"/>
      <c r="G39" s="528"/>
    </row>
    <row r="40" spans="1:9" ht="30.75" customHeight="1">
      <c r="A40" s="520" t="s">
        <v>128</v>
      </c>
      <c r="B40" s="520"/>
      <c r="C40" s="520"/>
      <c r="D40" s="520"/>
      <c r="E40" s="520"/>
      <c r="F40" s="520"/>
      <c r="G40" s="520"/>
    </row>
    <row r="41" spans="1:9" ht="15">
      <c r="A41" s="115"/>
    </row>
    <row r="42" spans="1:9" ht="69.75" customHeight="1">
      <c r="A42" s="515" t="s">
        <v>136</v>
      </c>
      <c r="B42" s="515"/>
      <c r="C42" s="515"/>
      <c r="D42" s="515"/>
      <c r="E42" s="515"/>
      <c r="F42" s="515"/>
      <c r="G42" s="515"/>
    </row>
    <row r="43" spans="1:9" ht="35.25" customHeight="1">
      <c r="A43" s="520" t="s">
        <v>129</v>
      </c>
      <c r="B43" s="520"/>
      <c r="C43" s="520"/>
      <c r="D43" s="520"/>
      <c r="E43" s="520"/>
      <c r="F43" s="520"/>
      <c r="G43" s="520"/>
    </row>
    <row r="44" spans="1:9" ht="59.25" customHeight="1">
      <c r="A44" s="515" t="s">
        <v>130</v>
      </c>
      <c r="B44" s="515"/>
      <c r="C44" s="515"/>
      <c r="D44" s="515"/>
      <c r="E44" s="515"/>
      <c r="F44" s="515"/>
      <c r="G44" s="515"/>
    </row>
    <row r="45" spans="1:9" ht="15">
      <c r="A45" s="116"/>
    </row>
    <row r="46" spans="1:9" ht="27.75" customHeight="1">
      <c r="A46" s="517" t="s">
        <v>131</v>
      </c>
      <c r="B46" s="517"/>
      <c r="C46" s="517"/>
      <c r="D46" s="517"/>
      <c r="E46" s="517"/>
      <c r="F46" s="517"/>
      <c r="G46" s="517"/>
    </row>
    <row r="47" spans="1:9" ht="53.25" customHeight="1">
      <c r="A47" s="516" t="s">
        <v>137</v>
      </c>
      <c r="B47" s="515"/>
      <c r="C47" s="515"/>
      <c r="D47" s="515"/>
      <c r="E47" s="515"/>
      <c r="F47" s="515"/>
      <c r="G47" s="515"/>
    </row>
    <row r="48" spans="1:9" ht="15">
      <c r="A48" s="116"/>
    </row>
    <row r="49" spans="1:7" ht="32.25" customHeight="1">
      <c r="A49" s="517" t="s">
        <v>132</v>
      </c>
      <c r="B49" s="517"/>
      <c r="C49" s="517"/>
      <c r="D49" s="517"/>
      <c r="E49" s="517"/>
      <c r="F49" s="517"/>
      <c r="G49" s="517"/>
    </row>
    <row r="50" spans="1:7" ht="15">
      <c r="A50" s="115"/>
    </row>
    <row r="51" spans="1:7" ht="87" customHeight="1">
      <c r="A51" s="516" t="s">
        <v>138</v>
      </c>
      <c r="B51" s="515"/>
      <c r="C51" s="515"/>
      <c r="D51" s="515"/>
      <c r="E51" s="515"/>
      <c r="F51" s="515"/>
      <c r="G51" s="515"/>
    </row>
    <row r="52" spans="1:7" ht="15">
      <c r="A52" s="116"/>
    </row>
    <row r="53" spans="1:7" ht="32.25" customHeight="1">
      <c r="A53" s="517" t="s">
        <v>133</v>
      </c>
      <c r="B53" s="517"/>
      <c r="C53" s="517"/>
      <c r="D53" s="517"/>
      <c r="E53" s="517"/>
      <c r="F53" s="517"/>
      <c r="G53" s="517"/>
    </row>
    <row r="54" spans="1:7" ht="29.25" customHeight="1">
      <c r="A54" s="515" t="s">
        <v>134</v>
      </c>
      <c r="B54" s="515"/>
      <c r="C54" s="515"/>
      <c r="D54" s="515"/>
      <c r="E54" s="515"/>
      <c r="F54" s="515"/>
      <c r="G54" s="515"/>
    </row>
    <row r="55" spans="1:7" ht="15">
      <c r="A55" s="116"/>
    </row>
    <row r="56" spans="1:7" s="110" customFormat="1" ht="110.25" customHeight="1">
      <c r="A56" s="518" t="s">
        <v>139</v>
      </c>
      <c r="B56" s="519"/>
      <c r="C56" s="519"/>
      <c r="D56" s="519"/>
      <c r="E56" s="519"/>
      <c r="F56" s="519"/>
      <c r="G56" s="519"/>
    </row>
    <row r="57" spans="1:7" ht="34.5" customHeight="1">
      <c r="A57" s="520" t="s">
        <v>135</v>
      </c>
      <c r="B57" s="520"/>
      <c r="C57" s="520"/>
      <c r="D57" s="520"/>
      <c r="E57" s="520"/>
      <c r="F57" s="520"/>
      <c r="G57" s="520"/>
    </row>
    <row r="58" spans="1:7" ht="114" customHeight="1">
      <c r="A58" s="516" t="s">
        <v>140</v>
      </c>
      <c r="B58" s="515"/>
      <c r="C58" s="515"/>
      <c r="D58" s="515"/>
      <c r="E58" s="515"/>
      <c r="F58" s="515"/>
      <c r="G58" s="515"/>
    </row>
    <row r="59" spans="1:7" ht="109.5" customHeight="1">
      <c r="A59" s="515"/>
      <c r="B59" s="515"/>
      <c r="C59" s="515"/>
      <c r="D59" s="515"/>
      <c r="E59" s="515"/>
      <c r="F59" s="515"/>
      <c r="G59" s="515"/>
    </row>
    <row r="60" spans="1:7" ht="15">
      <c r="A60" s="116"/>
    </row>
    <row r="61" spans="1:7" s="113" customFormat="1" ht="57.75" customHeight="1">
      <c r="A61" s="515"/>
      <c r="B61" s="515"/>
      <c r="C61" s="515"/>
      <c r="D61" s="515"/>
      <c r="E61" s="515"/>
      <c r="F61" s="515"/>
      <c r="G61" s="515"/>
    </row>
  </sheetData>
  <mergeCells count="21">
    <mergeCell ref="A3:H3"/>
    <mergeCell ref="C15:H15"/>
    <mergeCell ref="B17:G17"/>
    <mergeCell ref="B12:G12"/>
    <mergeCell ref="A39:G39"/>
    <mergeCell ref="B13:G13"/>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2"/>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DDE2-1344-4366-A123-9BB84F5F343F}">
  <sheetPr codeName="Sheet13"/>
  <dimension ref="A1:Z24"/>
  <sheetViews>
    <sheetView workbookViewId="0">
      <selection activeCell="J19" sqref="J19"/>
    </sheetView>
  </sheetViews>
  <sheetFormatPr defaultRowHeight="13.2"/>
  <cols>
    <col min="4" max="9" width="7.21875" customWidth="1"/>
    <col min="14" max="14" width="9.5546875" bestFit="1" customWidth="1"/>
  </cols>
  <sheetData>
    <row r="1" spans="1:26">
      <c r="A1" s="503"/>
      <c r="D1" t="s">
        <v>190</v>
      </c>
      <c r="E1" s="435" t="s">
        <v>191</v>
      </c>
      <c r="F1" t="s">
        <v>192</v>
      </c>
      <c r="G1" t="s">
        <v>188</v>
      </c>
      <c r="H1" t="s">
        <v>193</v>
      </c>
      <c r="I1" t="s">
        <v>189</v>
      </c>
      <c r="J1" t="s">
        <v>194</v>
      </c>
    </row>
    <row r="3" spans="1:26">
      <c r="D3" s="464">
        <v>6</v>
      </c>
      <c r="E3" s="464">
        <v>8</v>
      </c>
      <c r="F3" s="432">
        <v>1</v>
      </c>
      <c r="G3" s="459">
        <v>3</v>
      </c>
      <c r="H3" s="432">
        <v>2</v>
      </c>
      <c r="I3" s="432">
        <v>4</v>
      </c>
      <c r="J3" s="432">
        <v>1</v>
      </c>
      <c r="L3" s="436"/>
      <c r="M3">
        <f>SUM(D3:L3)</f>
        <v>25</v>
      </c>
    </row>
    <row r="4" spans="1:26">
      <c r="D4" s="465">
        <f>+D3/$M$3</f>
        <v>0.24</v>
      </c>
      <c r="E4" s="465">
        <f t="shared" ref="E4:J4" si="0">+E3/$M$3</f>
        <v>0.32</v>
      </c>
      <c r="F4" s="433">
        <f t="shared" si="0"/>
        <v>0.04</v>
      </c>
      <c r="G4" s="460">
        <f t="shared" si="0"/>
        <v>0.12</v>
      </c>
      <c r="H4" s="433">
        <f t="shared" si="0"/>
        <v>0.08</v>
      </c>
      <c r="I4" s="433">
        <f t="shared" si="0"/>
        <v>0.16</v>
      </c>
      <c r="J4" s="433">
        <f t="shared" si="0"/>
        <v>0.04</v>
      </c>
    </row>
    <row r="7" spans="1:26" ht="13.8" thickBot="1"/>
    <row r="8" spans="1:26" ht="13.8" thickBot="1">
      <c r="N8" s="685" t="s">
        <v>209</v>
      </c>
      <c r="O8" s="686"/>
      <c r="P8" s="274"/>
      <c r="Q8" s="274"/>
      <c r="R8" s="274"/>
      <c r="S8" s="274"/>
    </row>
    <row r="9" spans="1:26" ht="13.8" thickBot="1">
      <c r="N9" s="687" t="s">
        <v>196</v>
      </c>
      <c r="O9" s="688"/>
      <c r="P9" s="689"/>
      <c r="Q9" s="690" t="s">
        <v>197</v>
      </c>
      <c r="R9" s="691"/>
      <c r="S9" s="692"/>
    </row>
    <row r="10" spans="1:26" ht="13.8" thickBot="1">
      <c r="N10" s="438" t="s">
        <v>198</v>
      </c>
      <c r="O10" s="439" t="s">
        <v>198</v>
      </c>
      <c r="P10" s="441" t="s">
        <v>198</v>
      </c>
      <c r="Q10" s="438" t="s">
        <v>198</v>
      </c>
      <c r="R10" s="439" t="s">
        <v>198</v>
      </c>
      <c r="S10" s="440" t="s">
        <v>198</v>
      </c>
    </row>
    <row r="11" spans="1:26" ht="13.8" thickTop="1">
      <c r="N11" s="446" t="s">
        <v>199</v>
      </c>
      <c r="O11" s="447" t="s">
        <v>200</v>
      </c>
      <c r="P11" s="456" t="s">
        <v>201</v>
      </c>
      <c r="Q11" s="446" t="s">
        <v>199</v>
      </c>
      <c r="R11" s="447" t="s">
        <v>200</v>
      </c>
      <c r="S11" s="448" t="s">
        <v>201</v>
      </c>
    </row>
    <row r="12" spans="1:26" ht="13.8" thickBot="1">
      <c r="N12" s="449">
        <v>809</v>
      </c>
      <c r="O12" s="450">
        <f t="shared" ref="O12:S12" si="1">+V12</f>
        <v>416</v>
      </c>
      <c r="P12" s="457">
        <f t="shared" si="1"/>
        <v>393</v>
      </c>
      <c r="Q12" s="452">
        <f t="shared" si="1"/>
        <v>22754</v>
      </c>
      <c r="R12" s="450">
        <f t="shared" si="1"/>
        <v>11099</v>
      </c>
      <c r="S12" s="451">
        <f t="shared" si="1"/>
        <v>11655</v>
      </c>
      <c r="U12">
        <v>809</v>
      </c>
      <c r="V12">
        <v>416</v>
      </c>
      <c r="W12">
        <v>393</v>
      </c>
      <c r="X12">
        <v>22754</v>
      </c>
      <c r="Y12">
        <v>11099</v>
      </c>
      <c r="Z12">
        <v>11655</v>
      </c>
    </row>
    <row r="14" spans="1:26" ht="13.8" thickBot="1"/>
    <row r="15" spans="1:26" ht="13.8" thickBot="1">
      <c r="N15" s="685" t="s">
        <v>224</v>
      </c>
      <c r="O15" s="686"/>
      <c r="P15" s="274"/>
      <c r="Q15" s="274"/>
      <c r="R15" s="274"/>
      <c r="S15" s="274"/>
    </row>
    <row r="16" spans="1:26" ht="13.8" thickBot="1">
      <c r="N16" s="687" t="s">
        <v>196</v>
      </c>
      <c r="O16" s="688"/>
      <c r="P16" s="689"/>
      <c r="Q16" s="690" t="s">
        <v>197</v>
      </c>
      <c r="R16" s="691"/>
      <c r="S16" s="692"/>
    </row>
    <row r="17" spans="14:26" ht="13.8" thickBot="1">
      <c r="N17" s="438" t="s">
        <v>198</v>
      </c>
      <c r="O17" s="439" t="s">
        <v>198</v>
      </c>
      <c r="P17" s="441" t="s">
        <v>198</v>
      </c>
      <c r="Q17" s="438" t="s">
        <v>198</v>
      </c>
      <c r="R17" s="439" t="s">
        <v>198</v>
      </c>
      <c r="S17" s="440" t="s">
        <v>198</v>
      </c>
    </row>
    <row r="18" spans="14:26" ht="13.8" thickTop="1">
      <c r="N18" s="446" t="s">
        <v>199</v>
      </c>
      <c r="O18" s="447" t="s">
        <v>200</v>
      </c>
      <c r="P18" s="456" t="s">
        <v>201</v>
      </c>
      <c r="Q18" s="446" t="s">
        <v>199</v>
      </c>
      <c r="R18" s="447" t="s">
        <v>200</v>
      </c>
      <c r="S18" s="448" t="s">
        <v>201</v>
      </c>
    </row>
    <row r="19" spans="14:26" ht="13.8" thickBot="1">
      <c r="N19" s="452">
        <f t="shared" ref="N19:S19" si="2">+U19</f>
        <v>966</v>
      </c>
      <c r="O19" s="450">
        <f t="shared" si="2"/>
        <v>489</v>
      </c>
      <c r="P19" s="457">
        <f t="shared" si="2"/>
        <v>477</v>
      </c>
      <c r="Q19" s="452">
        <f t="shared" si="2"/>
        <v>28614</v>
      </c>
      <c r="R19" s="450">
        <f t="shared" si="2"/>
        <v>13887</v>
      </c>
      <c r="S19" s="451">
        <f t="shared" si="2"/>
        <v>14727</v>
      </c>
      <c r="U19">
        <v>966</v>
      </c>
      <c r="V19">
        <v>489</v>
      </c>
      <c r="W19">
        <v>477</v>
      </c>
      <c r="X19">
        <v>28614</v>
      </c>
      <c r="Y19">
        <v>13887</v>
      </c>
      <c r="Z19">
        <v>14727</v>
      </c>
    </row>
    <row r="21" spans="14:26" ht="13.8" thickBot="1"/>
    <row r="22" spans="14:26" ht="13.8" thickBot="1">
      <c r="N22" s="680" t="s">
        <v>196</v>
      </c>
      <c r="O22" s="681"/>
      <c r="P22" s="681"/>
      <c r="Q22" s="682" t="s">
        <v>197</v>
      </c>
      <c r="R22" s="683"/>
      <c r="S22" s="684"/>
    </row>
    <row r="23" spans="14:26">
      <c r="N23" s="442" t="s">
        <v>199</v>
      </c>
      <c r="O23" s="443" t="s">
        <v>200</v>
      </c>
      <c r="P23" s="444" t="s">
        <v>201</v>
      </c>
      <c r="Q23" s="442" t="s">
        <v>199</v>
      </c>
      <c r="R23" s="443" t="s">
        <v>200</v>
      </c>
      <c r="S23" s="445" t="s">
        <v>201</v>
      </c>
    </row>
    <row r="24" spans="14:26" ht="13.8" thickBot="1">
      <c r="N24" s="453">
        <f t="shared" ref="N24:S24" si="3">(N19-N12)/N19</f>
        <v>0.16252587991718426</v>
      </c>
      <c r="O24" s="454">
        <f t="shared" si="3"/>
        <v>0.1492842535787321</v>
      </c>
      <c r="P24" s="458">
        <f t="shared" si="3"/>
        <v>0.1761006289308176</v>
      </c>
      <c r="Q24" s="453">
        <f t="shared" si="3"/>
        <v>0.20479485566505906</v>
      </c>
      <c r="R24" s="454">
        <f t="shared" si="3"/>
        <v>0.20076330380931806</v>
      </c>
      <c r="S24" s="455">
        <f t="shared" si="3"/>
        <v>0.20859645548991648</v>
      </c>
    </row>
  </sheetData>
  <mergeCells count="8">
    <mergeCell ref="N22:P22"/>
    <mergeCell ref="Q22:S22"/>
    <mergeCell ref="N8:O8"/>
    <mergeCell ref="N15:O15"/>
    <mergeCell ref="N9:P9"/>
    <mergeCell ref="Q9:S9"/>
    <mergeCell ref="N16:P16"/>
    <mergeCell ref="Q16:S16"/>
  </mergeCells>
  <phoneticPr fontId="8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5"/>
  <sheetViews>
    <sheetView view="pageBreakPreview" zoomScale="89" zoomScaleNormal="100" zoomScaleSheetLayoutView="89" workbookViewId="0">
      <selection activeCell="A14" sqref="A14:N14"/>
    </sheetView>
  </sheetViews>
  <sheetFormatPr defaultColWidth="9" defaultRowHeight="36" customHeight="1"/>
  <cols>
    <col min="1" max="13" width="9" style="1"/>
    <col min="14" max="14" width="104.6640625" style="1" customWidth="1"/>
    <col min="15" max="15" width="26.88671875" style="10" customWidth="1"/>
    <col min="16" max="16384" width="9" style="1"/>
  </cols>
  <sheetData>
    <row r="1" spans="1:16" ht="46.2" customHeight="1" thickBot="1">
      <c r="A1" s="693" t="s">
        <v>248</v>
      </c>
      <c r="B1" s="694"/>
      <c r="C1" s="694"/>
      <c r="D1" s="694"/>
      <c r="E1" s="694"/>
      <c r="F1" s="694"/>
      <c r="G1" s="694"/>
      <c r="H1" s="694"/>
      <c r="I1" s="694"/>
      <c r="J1" s="694"/>
      <c r="K1" s="694"/>
      <c r="L1" s="694"/>
      <c r="M1" s="694"/>
      <c r="N1" s="695"/>
    </row>
    <row r="2" spans="1:16" ht="40.200000000000003" customHeight="1">
      <c r="A2" s="696" t="s">
        <v>374</v>
      </c>
      <c r="B2" s="697"/>
      <c r="C2" s="697"/>
      <c r="D2" s="697"/>
      <c r="E2" s="697"/>
      <c r="F2" s="697"/>
      <c r="G2" s="697"/>
      <c r="H2" s="697"/>
      <c r="I2" s="697"/>
      <c r="J2" s="697"/>
      <c r="K2" s="697"/>
      <c r="L2" s="697"/>
      <c r="M2" s="697"/>
      <c r="N2" s="698"/>
    </row>
    <row r="3" spans="1:16" ht="247.2" customHeight="1" thickBot="1">
      <c r="A3" s="705" t="s">
        <v>375</v>
      </c>
      <c r="B3" s="706"/>
      <c r="C3" s="706"/>
      <c r="D3" s="706"/>
      <c r="E3" s="706"/>
      <c r="F3" s="706"/>
      <c r="G3" s="706"/>
      <c r="H3" s="706"/>
      <c r="I3" s="706"/>
      <c r="J3" s="706"/>
      <c r="K3" s="706"/>
      <c r="L3" s="706"/>
      <c r="M3" s="706"/>
      <c r="N3" s="707"/>
      <c r="P3" s="273"/>
    </row>
    <row r="4" spans="1:16" ht="42.6" customHeight="1" thickBot="1">
      <c r="A4" s="718" t="s">
        <v>376</v>
      </c>
      <c r="B4" s="719"/>
      <c r="C4" s="719"/>
      <c r="D4" s="719"/>
      <c r="E4" s="719"/>
      <c r="F4" s="719"/>
      <c r="G4" s="719"/>
      <c r="H4" s="719"/>
      <c r="I4" s="719"/>
      <c r="J4" s="719"/>
      <c r="K4" s="719"/>
      <c r="L4" s="719"/>
      <c r="M4" s="719"/>
      <c r="N4" s="720"/>
      <c r="O4" s="45"/>
    </row>
    <row r="5" spans="1:16" ht="56.4" customHeight="1" thickBot="1">
      <c r="A5" s="721" t="s">
        <v>377</v>
      </c>
      <c r="B5" s="722"/>
      <c r="C5" s="722"/>
      <c r="D5" s="722"/>
      <c r="E5" s="722"/>
      <c r="F5" s="722"/>
      <c r="G5" s="722"/>
      <c r="H5" s="722"/>
      <c r="I5" s="722"/>
      <c r="J5" s="722"/>
      <c r="K5" s="722"/>
      <c r="L5" s="722"/>
      <c r="M5" s="722"/>
      <c r="N5" s="723"/>
      <c r="O5" s="45"/>
    </row>
    <row r="6" spans="1:16" ht="45.6" customHeight="1" thickBot="1">
      <c r="A6" s="708" t="s">
        <v>378</v>
      </c>
      <c r="B6" s="709"/>
      <c r="C6" s="709"/>
      <c r="D6" s="709"/>
      <c r="E6" s="709"/>
      <c r="F6" s="709"/>
      <c r="G6" s="709"/>
      <c r="H6" s="709"/>
      <c r="I6" s="709"/>
      <c r="J6" s="709"/>
      <c r="K6" s="709"/>
      <c r="L6" s="709"/>
      <c r="M6" s="709"/>
      <c r="N6" s="710"/>
    </row>
    <row r="7" spans="1:16" ht="55.8" customHeight="1" thickBot="1">
      <c r="A7" s="711" t="s">
        <v>379</v>
      </c>
      <c r="B7" s="712"/>
      <c r="C7" s="712"/>
      <c r="D7" s="712"/>
      <c r="E7" s="712"/>
      <c r="F7" s="712"/>
      <c r="G7" s="712"/>
      <c r="H7" s="712"/>
      <c r="I7" s="712"/>
      <c r="J7" s="712"/>
      <c r="K7" s="712"/>
      <c r="L7" s="712"/>
      <c r="M7" s="712"/>
      <c r="N7" s="713"/>
      <c r="O7" s="42"/>
    </row>
    <row r="8" spans="1:16" ht="47.4" customHeight="1">
      <c r="A8" s="699" t="s">
        <v>380</v>
      </c>
      <c r="B8" s="700"/>
      <c r="C8" s="700"/>
      <c r="D8" s="700"/>
      <c r="E8" s="700"/>
      <c r="F8" s="700"/>
      <c r="G8" s="700"/>
      <c r="H8" s="700"/>
      <c r="I8" s="700"/>
      <c r="J8" s="700"/>
      <c r="K8" s="700"/>
      <c r="L8" s="700"/>
      <c r="M8" s="700"/>
      <c r="N8" s="701"/>
    </row>
    <row r="9" spans="1:16" ht="402.6" customHeight="1" thickBot="1">
      <c r="A9" s="702" t="s">
        <v>381</v>
      </c>
      <c r="B9" s="703"/>
      <c r="C9" s="703"/>
      <c r="D9" s="703"/>
      <c r="E9" s="703"/>
      <c r="F9" s="703"/>
      <c r="G9" s="703"/>
      <c r="H9" s="703"/>
      <c r="I9" s="703"/>
      <c r="J9" s="703"/>
      <c r="K9" s="703"/>
      <c r="L9" s="703"/>
      <c r="M9" s="703"/>
      <c r="N9" s="704"/>
    </row>
    <row r="10" spans="1:16" ht="47.4" customHeight="1">
      <c r="A10" s="696" t="s">
        <v>382</v>
      </c>
      <c r="B10" s="697"/>
      <c r="C10" s="697"/>
      <c r="D10" s="697"/>
      <c r="E10" s="697"/>
      <c r="F10" s="697"/>
      <c r="G10" s="697"/>
      <c r="H10" s="697"/>
      <c r="I10" s="697"/>
      <c r="J10" s="697"/>
      <c r="K10" s="697"/>
      <c r="L10" s="697"/>
      <c r="M10" s="697"/>
      <c r="N10" s="698"/>
    </row>
    <row r="11" spans="1:16" ht="102.6" customHeight="1" thickBot="1">
      <c r="A11" s="724" t="s">
        <v>383</v>
      </c>
      <c r="B11" s="725"/>
      <c r="C11" s="725"/>
      <c r="D11" s="725"/>
      <c r="E11" s="725"/>
      <c r="F11" s="725"/>
      <c r="G11" s="725"/>
      <c r="H11" s="725"/>
      <c r="I11" s="725"/>
      <c r="J11" s="725"/>
      <c r="K11" s="725"/>
      <c r="L11" s="725"/>
      <c r="M11" s="725"/>
      <c r="N11" s="726"/>
      <c r="P11" s="273"/>
    </row>
    <row r="12" spans="1:16" ht="45.6" customHeight="1">
      <c r="A12" s="699" t="s">
        <v>384</v>
      </c>
      <c r="B12" s="700"/>
      <c r="C12" s="700"/>
      <c r="D12" s="700"/>
      <c r="E12" s="700"/>
      <c r="F12" s="700"/>
      <c r="G12" s="700"/>
      <c r="H12" s="700"/>
      <c r="I12" s="700"/>
      <c r="J12" s="700"/>
      <c r="K12" s="700"/>
      <c r="L12" s="700"/>
      <c r="M12" s="700"/>
      <c r="N12" s="701"/>
      <c r="O12" s="1"/>
      <c r="P12" s="406"/>
    </row>
    <row r="13" spans="1:16" ht="118.8" customHeight="1" thickBot="1">
      <c r="A13" s="702" t="s">
        <v>385</v>
      </c>
      <c r="B13" s="703"/>
      <c r="C13" s="703"/>
      <c r="D13" s="703"/>
      <c r="E13" s="703"/>
      <c r="F13" s="703"/>
      <c r="G13" s="703"/>
      <c r="H13" s="703"/>
      <c r="I13" s="703"/>
      <c r="J13" s="703"/>
      <c r="K13" s="703"/>
      <c r="L13" s="703"/>
      <c r="M13" s="703"/>
      <c r="N13" s="704"/>
      <c r="O13" s="1"/>
      <c r="P13" s="406"/>
    </row>
    <row r="14" spans="1:16" ht="36" customHeight="1">
      <c r="A14" s="716"/>
      <c r="B14" s="717"/>
      <c r="C14" s="717"/>
      <c r="D14" s="717"/>
      <c r="E14" s="717"/>
      <c r="F14" s="717"/>
      <c r="G14" s="717"/>
      <c r="H14" s="717"/>
      <c r="I14" s="717"/>
      <c r="J14" s="717"/>
      <c r="K14" s="717"/>
      <c r="L14" s="717"/>
      <c r="M14" s="717"/>
      <c r="N14" s="717"/>
    </row>
    <row r="15" spans="1:16" ht="36" customHeight="1">
      <c r="A15" s="714" t="s">
        <v>25</v>
      </c>
      <c r="B15" s="715"/>
      <c r="C15" s="715"/>
      <c r="D15" s="715"/>
      <c r="E15" s="715"/>
      <c r="F15" s="715"/>
      <c r="G15" s="715"/>
      <c r="H15" s="715"/>
      <c r="I15" s="715"/>
      <c r="J15" s="715"/>
      <c r="K15" s="715"/>
      <c r="L15" s="715"/>
      <c r="M15" s="715"/>
      <c r="N15" s="715"/>
    </row>
  </sheetData>
  <mergeCells count="15">
    <mergeCell ref="A15:N15"/>
    <mergeCell ref="A14:N14"/>
    <mergeCell ref="A4:N4"/>
    <mergeCell ref="A5:N5"/>
    <mergeCell ref="A10:N10"/>
    <mergeCell ref="A11:N11"/>
    <mergeCell ref="A12:N12"/>
    <mergeCell ref="A13:N13"/>
    <mergeCell ref="A1:N1"/>
    <mergeCell ref="A2:N2"/>
    <mergeCell ref="A8:N8"/>
    <mergeCell ref="A9:N9"/>
    <mergeCell ref="A3:N3"/>
    <mergeCell ref="A6:N6"/>
    <mergeCell ref="A7:N7"/>
  </mergeCells>
  <phoneticPr fontId="15"/>
  <pageMargins left="0.7" right="0.7" top="0.75" bottom="0.75" header="0.3" footer="0.3"/>
  <pageSetup paperSize="9" scale="3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6"/>
  <sheetViews>
    <sheetView view="pageBreakPreview" zoomScale="83" zoomScaleNormal="75" zoomScaleSheetLayoutView="83" workbookViewId="0">
      <selection activeCell="A8" sqref="A8:XFD9"/>
    </sheetView>
  </sheetViews>
  <sheetFormatPr defaultColWidth="9" defaultRowHeight="14.4"/>
  <cols>
    <col min="1" max="1" width="225.33203125" style="5" customWidth="1"/>
    <col min="2" max="2" width="33.109375" style="3" hidden="1" customWidth="1"/>
    <col min="3" max="3" width="23.88671875" style="4" customWidth="1"/>
    <col min="4" max="16384" width="9" style="1"/>
  </cols>
  <sheetData>
    <row r="1" spans="1:3" s="40" customFormat="1" ht="46.2" customHeight="1" thickBot="1">
      <c r="A1" s="124" t="s">
        <v>249</v>
      </c>
      <c r="B1" s="43" t="s">
        <v>0</v>
      </c>
      <c r="C1" s="44" t="s">
        <v>2</v>
      </c>
    </row>
    <row r="2" spans="1:3" ht="46.8" customHeight="1">
      <c r="A2" s="277" t="s">
        <v>386</v>
      </c>
      <c r="B2" s="2"/>
      <c r="C2" s="727">
        <v>45491</v>
      </c>
    </row>
    <row r="3" spans="1:3" ht="127.8" customHeight="1">
      <c r="A3" s="500" t="s">
        <v>387</v>
      </c>
      <c r="B3" s="46"/>
      <c r="C3" s="728"/>
    </row>
    <row r="4" spans="1:3" ht="34.799999999999997" customHeight="1" thickBot="1">
      <c r="A4" s="371" t="s">
        <v>388</v>
      </c>
      <c r="B4" s="1"/>
      <c r="C4" s="506"/>
    </row>
    <row r="5" spans="1:3" ht="46.8" customHeight="1">
      <c r="A5" s="277" t="s">
        <v>389</v>
      </c>
      <c r="B5" s="2"/>
      <c r="C5" s="727">
        <v>45492</v>
      </c>
    </row>
    <row r="6" spans="1:3" ht="394.2" customHeight="1">
      <c r="A6" s="370" t="s">
        <v>390</v>
      </c>
      <c r="B6" s="46"/>
      <c r="C6" s="728"/>
    </row>
    <row r="7" spans="1:3" ht="34.799999999999997" customHeight="1" thickBot="1">
      <c r="A7" s="371" t="s">
        <v>391</v>
      </c>
      <c r="B7" s="1"/>
      <c r="C7" s="506"/>
    </row>
    <row r="8" spans="1:3" ht="41.4" hidden="1" customHeight="1">
      <c r="A8" s="350"/>
      <c r="B8" s="2"/>
      <c r="C8" s="727"/>
    </row>
    <row r="9" spans="1:3" ht="148.80000000000001" hidden="1" customHeight="1">
      <c r="A9" s="336"/>
      <c r="B9" s="46"/>
      <c r="C9" s="728"/>
    </row>
    <row r="10" spans="1:3" ht="38.4" hidden="1" customHeight="1">
      <c r="A10" s="505"/>
      <c r="B10" s="1"/>
      <c r="C10" s="507"/>
    </row>
    <row r="11" spans="1:3" ht="43.2" hidden="1" customHeight="1">
      <c r="A11" s="505"/>
      <c r="B11" s="146"/>
      <c r="C11" s="727"/>
    </row>
    <row r="12" spans="1:3" ht="293.39999999999998" hidden="1" customHeight="1">
      <c r="A12" s="505"/>
      <c r="B12" s="147"/>
      <c r="C12" s="728"/>
    </row>
    <row r="13" spans="1:3" ht="36" hidden="1" customHeight="1">
      <c r="A13" s="505"/>
      <c r="B13" s="1"/>
      <c r="C13" s="507" t="s">
        <v>211</v>
      </c>
    </row>
    <row r="14" spans="1:3" s="304" customFormat="1" ht="42.6" hidden="1" customHeight="1">
      <c r="A14" s="373"/>
      <c r="B14" s="374"/>
      <c r="C14" s="374"/>
    </row>
    <row r="15" spans="1:3" ht="136.80000000000001" hidden="1" customHeight="1" thickBot="1">
      <c r="A15" s="337"/>
      <c r="B15" s="305"/>
      <c r="C15" s="305"/>
    </row>
    <row r="16" spans="1:3" s="307" customFormat="1" ht="34.200000000000003" hidden="1" customHeight="1">
      <c r="A16" s="306"/>
    </row>
    <row r="17" spans="1:3" s="377" customFormat="1" ht="46.8" hidden="1" customHeight="1">
      <c r="B17" s="377" t="s">
        <v>183</v>
      </c>
      <c r="C17" s="377" t="s">
        <v>183</v>
      </c>
    </row>
    <row r="18" spans="1:3" ht="247.2" hidden="1" customHeight="1">
      <c r="A18" s="400"/>
      <c r="B18" s="1"/>
      <c r="C18" s="1"/>
    </row>
    <row r="19" spans="1:3" ht="38.4" hidden="1" customHeight="1" thickBot="1">
      <c r="A19" s="402"/>
      <c r="B19" s="401"/>
      <c r="C19" s="401"/>
    </row>
    <row r="20" spans="1:3" ht="38.4" hidden="1" customHeight="1">
      <c r="A20" s="377"/>
      <c r="B20" s="1"/>
      <c r="C20" s="1"/>
    </row>
    <row r="21" spans="1:3" ht="225.6" hidden="1" customHeight="1" thickBot="1">
      <c r="A21" s="372"/>
      <c r="B21" s="1"/>
      <c r="C21" s="1"/>
    </row>
    <row r="22" spans="1:3" ht="64.2" hidden="1" customHeight="1">
      <c r="A22" s="277"/>
      <c r="B22" s="1"/>
      <c r="C22" s="1"/>
    </row>
    <row r="23" spans="1:3" ht="115.8" hidden="1" customHeight="1">
      <c r="A23" s="370"/>
      <c r="B23" s="1"/>
      <c r="C23" s="1"/>
    </row>
    <row r="24" spans="1:3" ht="39" hidden="1" customHeight="1" thickBot="1">
      <c r="A24" s="371"/>
      <c r="B24" s="1"/>
      <c r="C24" s="1"/>
    </row>
    <row r="25" spans="1:3" ht="32.25" hidden="1" customHeight="1">
      <c r="A25" s="303"/>
      <c r="B25" s="1"/>
      <c r="C25" s="1"/>
    </row>
    <row r="26" spans="1:3" ht="36.75" customHeight="1">
      <c r="A26" s="338"/>
    </row>
    <row r="27" spans="1:3" ht="33" customHeight="1">
      <c r="A27" s="1" t="s">
        <v>177</v>
      </c>
    </row>
    <row r="28" spans="1:3" ht="36.75" customHeight="1">
      <c r="A28" s="1" t="s">
        <v>178</v>
      </c>
    </row>
    <row r="29" spans="1:3" ht="36.75" customHeight="1"/>
    <row r="30" spans="1:3" ht="25.5" customHeight="1"/>
    <row r="31" spans="1:3" ht="32.25" customHeight="1"/>
    <row r="32" spans="1:3" ht="30.75" customHeight="1"/>
    <row r="33" spans="1:1" ht="42.75" customHeight="1"/>
    <row r="34" spans="1:1" ht="43.5" customHeight="1"/>
    <row r="35" spans="1:1" ht="27.75" customHeight="1"/>
    <row r="36" spans="1:1" ht="30.75" customHeight="1">
      <c r="A36" s="390"/>
    </row>
    <row r="37" spans="1:1" ht="29.25" customHeight="1"/>
    <row r="38" spans="1:1" ht="27" customHeight="1"/>
    <row r="39" spans="1:1" ht="27" customHeight="1"/>
    <row r="40" spans="1:1" ht="27" customHeight="1"/>
    <row r="41" spans="1:1" ht="27" customHeight="1"/>
    <row r="42" spans="1:1" ht="27" customHeight="1"/>
    <row r="43" spans="1:1" ht="27" customHeight="1"/>
    <row r="44" spans="1:1" ht="27" customHeight="1"/>
    <row r="45" spans="1:1" ht="27" customHeight="1"/>
    <row r="46" spans="1:1" ht="27" customHeight="1"/>
  </sheetData>
  <mergeCells count="4">
    <mergeCell ref="C5:C6"/>
    <mergeCell ref="C8:C9"/>
    <mergeCell ref="C11:C12"/>
    <mergeCell ref="C2:C3"/>
  </mergeCells>
  <phoneticPr fontId="84"/>
  <hyperlinks>
    <hyperlink ref="A4" r:id="rId1" xr:uid="{EE2503A6-E650-45EA-87FA-76F75AE6229C}"/>
    <hyperlink ref="A7" r:id="rId2" xr:uid="{4E100AE3-F16E-407A-8A5E-6729C2536BE6}"/>
  </hyperlinks>
  <pageMargins left="0" right="0" top="0.19685039370078741" bottom="0.39370078740157483" header="0" footer="0.19685039370078741"/>
  <pageSetup paperSize="9" scale="41"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sheetPr codeName="Sheet2"/>
  <dimension ref="A1:AA82"/>
  <sheetViews>
    <sheetView view="pageBreakPreview" zoomScale="81" zoomScaleNormal="100" zoomScaleSheetLayoutView="81" workbookViewId="0">
      <selection activeCell="X8" sqref="X8"/>
    </sheetView>
  </sheetViews>
  <sheetFormatPr defaultRowHeight="13.2"/>
  <cols>
    <col min="13" max="13" width="13.88671875" customWidth="1"/>
    <col min="15" max="15" width="5.109375" customWidth="1"/>
    <col min="18" max="18" width="19.109375" customWidth="1"/>
    <col min="21" max="21" width="4.21875" customWidth="1"/>
    <col min="22" max="22" width="5.33203125" customWidth="1"/>
    <col min="23" max="25" width="8.88671875" customWidth="1"/>
    <col min="26" max="26" width="0.21875" customWidth="1"/>
    <col min="27" max="27" width="9.33203125" customWidth="1"/>
  </cols>
  <sheetData>
    <row r="1" spans="1:27">
      <c r="A1" s="104"/>
      <c r="B1" s="104"/>
      <c r="C1" s="104"/>
      <c r="D1" s="104"/>
      <c r="E1" s="104"/>
      <c r="F1" s="104"/>
      <c r="G1" s="104"/>
      <c r="H1" s="104"/>
      <c r="I1" s="104"/>
      <c r="J1" s="533" t="s">
        <v>239</v>
      </c>
      <c r="K1" s="533"/>
      <c r="L1" s="533"/>
      <c r="M1" s="533"/>
      <c r="N1" s="510"/>
      <c r="O1" s="510"/>
      <c r="P1" s="510"/>
      <c r="Q1" s="510"/>
      <c r="R1" s="510"/>
      <c r="S1" s="104"/>
      <c r="T1" s="104"/>
      <c r="U1" s="104"/>
      <c r="V1" s="104"/>
      <c r="W1" s="104"/>
      <c r="X1" s="104"/>
      <c r="Y1" s="104"/>
      <c r="Z1" s="104"/>
      <c r="AA1" s="104"/>
    </row>
    <row r="2" spans="1:27">
      <c r="A2" s="104"/>
      <c r="B2" s="104"/>
      <c r="C2" s="104"/>
      <c r="D2" s="104"/>
      <c r="E2" s="104"/>
      <c r="F2" s="104"/>
      <c r="G2" s="104"/>
      <c r="H2" s="104"/>
      <c r="I2" s="104"/>
      <c r="J2" s="533"/>
      <c r="K2" s="533"/>
      <c r="L2" s="533"/>
      <c r="M2" s="533"/>
      <c r="N2" s="510"/>
      <c r="O2" s="510"/>
      <c r="P2" s="510"/>
      <c r="Q2" s="510"/>
      <c r="R2" s="510"/>
      <c r="S2" s="104"/>
      <c r="T2" s="104"/>
      <c r="U2" s="104"/>
      <c r="V2" s="104"/>
      <c r="W2" s="104"/>
      <c r="X2" s="104"/>
      <c r="Y2" s="104"/>
      <c r="Z2" s="104"/>
      <c r="AA2" s="104"/>
    </row>
    <row r="3" spans="1:27">
      <c r="A3" s="104"/>
      <c r="B3" s="104"/>
      <c r="C3" s="104"/>
      <c r="D3" s="104"/>
      <c r="E3" s="104"/>
      <c r="F3" s="104"/>
      <c r="G3" s="104"/>
      <c r="H3" s="104"/>
      <c r="I3" s="104"/>
      <c r="J3" s="509" t="s">
        <v>230</v>
      </c>
      <c r="K3" s="509" t="s">
        <v>231</v>
      </c>
      <c r="L3" s="509"/>
      <c r="M3" s="509"/>
      <c r="N3" s="532" t="s">
        <v>237</v>
      </c>
      <c r="O3" s="532"/>
      <c r="P3" s="532"/>
      <c r="Q3" s="532"/>
      <c r="R3" s="532"/>
      <c r="S3" s="104"/>
      <c r="T3" s="104"/>
      <c r="U3" s="104"/>
      <c r="V3" s="104"/>
      <c r="W3" s="104"/>
      <c r="X3" s="104"/>
      <c r="Y3" s="104"/>
      <c r="Z3" s="104"/>
      <c r="AA3" s="104"/>
    </row>
    <row r="4" spans="1:27">
      <c r="A4" s="104"/>
      <c r="B4" s="104"/>
      <c r="C4" s="104"/>
      <c r="D4" s="104"/>
      <c r="E4" s="104"/>
      <c r="F4" s="104"/>
      <c r="G4" s="104"/>
      <c r="H4" s="104"/>
      <c r="I4" s="104"/>
      <c r="J4" s="509"/>
      <c r="K4" s="509"/>
      <c r="L4" s="509"/>
      <c r="M4" s="509"/>
      <c r="N4" s="532"/>
      <c r="O4" s="532"/>
      <c r="P4" s="532"/>
      <c r="Q4" s="532"/>
      <c r="R4" s="532"/>
      <c r="S4" s="104"/>
      <c r="T4" s="104"/>
      <c r="U4" s="104"/>
      <c r="V4" s="104"/>
      <c r="W4" s="104"/>
      <c r="X4" s="104"/>
      <c r="Y4" s="104"/>
      <c r="Z4" s="104"/>
      <c r="AA4" s="104"/>
    </row>
    <row r="5" spans="1:27">
      <c r="A5" s="104"/>
      <c r="B5" s="104"/>
      <c r="C5" s="104"/>
      <c r="D5" s="104"/>
      <c r="E5" s="104"/>
      <c r="F5" s="104"/>
      <c r="G5" s="104"/>
      <c r="H5" s="104"/>
      <c r="I5" s="104"/>
      <c r="J5" s="509"/>
      <c r="K5" s="509"/>
      <c r="L5" s="509"/>
      <c r="M5" s="509"/>
      <c r="N5" s="532"/>
      <c r="O5" s="532"/>
      <c r="P5" s="532"/>
      <c r="Q5" s="532"/>
      <c r="R5" s="532"/>
      <c r="S5" s="104"/>
      <c r="T5" s="104"/>
      <c r="U5" s="104"/>
      <c r="V5" s="104"/>
      <c r="W5" s="104"/>
      <c r="X5" s="104"/>
      <c r="Y5" s="104"/>
      <c r="Z5" s="104"/>
      <c r="AA5" s="104"/>
    </row>
    <row r="6" spans="1:27">
      <c r="A6" s="104"/>
      <c r="B6" s="104"/>
      <c r="C6" s="104"/>
      <c r="D6" s="104"/>
      <c r="E6" s="104"/>
      <c r="F6" s="104"/>
      <c r="G6" s="104"/>
      <c r="H6" s="104"/>
      <c r="I6" s="104"/>
      <c r="J6" s="509" t="s">
        <v>232</v>
      </c>
      <c r="K6" s="529" t="s">
        <v>233</v>
      </c>
      <c r="L6" s="529"/>
      <c r="M6" s="529"/>
      <c r="N6" s="510"/>
      <c r="O6" s="510"/>
      <c r="P6" s="510"/>
      <c r="Q6" s="510"/>
      <c r="R6" s="510"/>
      <c r="S6" s="104"/>
      <c r="T6" s="104"/>
      <c r="U6" s="104"/>
      <c r="V6" s="104"/>
      <c r="W6" s="104"/>
      <c r="X6" s="104"/>
      <c r="Y6" s="104"/>
      <c r="Z6" s="104"/>
      <c r="AA6" s="104"/>
    </row>
    <row r="7" spans="1:27">
      <c r="A7" s="104"/>
      <c r="B7" s="104"/>
      <c r="C7" s="104"/>
      <c r="D7" s="104"/>
      <c r="E7" s="104"/>
      <c r="F7" s="104"/>
      <c r="G7" s="104"/>
      <c r="H7" s="104"/>
      <c r="I7" s="104"/>
      <c r="J7" s="509"/>
      <c r="K7" s="529"/>
      <c r="L7" s="529"/>
      <c r="M7" s="529"/>
      <c r="N7" s="510"/>
      <c r="O7" s="510"/>
      <c r="P7" s="510"/>
      <c r="Q7" s="510"/>
      <c r="R7" s="510"/>
      <c r="S7" s="104"/>
      <c r="T7" s="104"/>
      <c r="U7" s="104"/>
      <c r="V7" s="104"/>
      <c r="W7" s="104"/>
      <c r="X7" s="104"/>
      <c r="Y7" s="104"/>
      <c r="Z7" s="104"/>
      <c r="AA7" s="104"/>
    </row>
    <row r="8" spans="1:27">
      <c r="A8" s="104"/>
      <c r="B8" s="104"/>
      <c r="C8" s="104"/>
      <c r="D8" s="104"/>
      <c r="E8" s="104"/>
      <c r="F8" s="104"/>
      <c r="G8" s="104"/>
      <c r="H8" s="104"/>
      <c r="I8" s="104"/>
      <c r="J8" s="509"/>
      <c r="K8" s="529"/>
      <c r="L8" s="529"/>
      <c r="M8" s="529"/>
      <c r="N8" s="510"/>
      <c r="O8" s="510"/>
      <c r="P8" s="510"/>
      <c r="Q8" s="510"/>
      <c r="R8" s="510"/>
      <c r="S8" s="104"/>
      <c r="T8" s="104"/>
      <c r="U8" s="104"/>
      <c r="V8" s="104"/>
      <c r="W8" s="104"/>
      <c r="X8" s="104"/>
      <c r="Y8" s="104"/>
      <c r="Z8" s="104"/>
      <c r="AA8" s="104"/>
    </row>
    <row r="9" spans="1:27">
      <c r="A9" s="104"/>
      <c r="B9" s="104"/>
      <c r="C9" s="104"/>
      <c r="D9" s="104"/>
      <c r="E9" s="104"/>
      <c r="F9" s="104"/>
      <c r="G9" s="104"/>
      <c r="H9" s="104"/>
      <c r="I9" s="104"/>
      <c r="J9" s="508"/>
      <c r="K9" s="508"/>
      <c r="L9" s="508"/>
      <c r="M9" s="508"/>
      <c r="N9" s="510"/>
      <c r="O9" s="510"/>
      <c r="P9" s="510"/>
      <c r="Q9" s="510"/>
      <c r="R9" s="510"/>
      <c r="S9" s="104"/>
      <c r="T9" s="104"/>
      <c r="U9" s="104"/>
      <c r="V9" s="104"/>
      <c r="W9" s="104"/>
      <c r="X9" s="104"/>
      <c r="Y9" s="104"/>
      <c r="Z9" s="104"/>
      <c r="AA9" s="104"/>
    </row>
    <row r="10" spans="1:27">
      <c r="A10" s="104"/>
      <c r="B10" s="104"/>
      <c r="C10" s="104"/>
      <c r="D10" s="104"/>
      <c r="E10" s="104"/>
      <c r="F10" s="104"/>
      <c r="G10" s="104"/>
      <c r="H10" s="104"/>
      <c r="I10" s="104"/>
      <c r="J10" s="508"/>
      <c r="K10" s="508"/>
      <c r="L10" s="508"/>
      <c r="M10" s="508"/>
      <c r="N10" s="510"/>
      <c r="O10" s="510"/>
      <c r="P10" s="510"/>
      <c r="Q10" s="510"/>
      <c r="R10" s="510"/>
      <c r="S10" s="104"/>
      <c r="T10" s="104"/>
      <c r="U10" s="104"/>
      <c r="V10" s="104"/>
      <c r="W10" s="104"/>
      <c r="X10" s="104"/>
      <c r="Y10" s="104"/>
      <c r="Z10" s="104"/>
      <c r="AA10" s="104"/>
    </row>
    <row r="11" spans="1:27" ht="409.6" customHeight="1">
      <c r="A11" s="104"/>
      <c r="B11" s="104"/>
      <c r="C11" s="104"/>
      <c r="D11" s="104"/>
      <c r="E11" s="104"/>
      <c r="F11" s="104"/>
      <c r="G11" s="104"/>
      <c r="H11" s="104"/>
      <c r="I11" s="104"/>
      <c r="J11" s="511" t="s">
        <v>234</v>
      </c>
      <c r="K11" s="531" t="s">
        <v>236</v>
      </c>
      <c r="L11" s="531"/>
      <c r="M11" s="531"/>
      <c r="N11" s="530" t="s">
        <v>235</v>
      </c>
      <c r="O11" s="530"/>
      <c r="P11" s="530"/>
      <c r="Q11" s="530"/>
      <c r="R11" s="530"/>
      <c r="S11" s="104"/>
      <c r="T11" s="104"/>
      <c r="U11" s="104"/>
      <c r="V11" s="104"/>
      <c r="W11" s="104"/>
      <c r="X11" s="104"/>
      <c r="Y11" s="104"/>
      <c r="Z11" s="104"/>
      <c r="AA11" s="104"/>
    </row>
    <row r="12" spans="1:27">
      <c r="A12" s="104"/>
      <c r="B12" s="104"/>
      <c r="C12" s="104"/>
      <c r="D12" s="104"/>
      <c r="E12" s="104"/>
      <c r="F12" s="104"/>
      <c r="G12" s="104"/>
      <c r="H12" s="104"/>
      <c r="I12" s="104"/>
      <c r="J12" s="508"/>
      <c r="K12" s="508" t="s">
        <v>238</v>
      </c>
      <c r="L12" s="508"/>
      <c r="M12" s="508"/>
      <c r="N12" s="510"/>
      <c r="O12" s="510"/>
      <c r="P12" s="510"/>
      <c r="Q12" s="510"/>
      <c r="R12" s="510"/>
      <c r="S12" s="104"/>
      <c r="T12" s="104"/>
      <c r="U12" s="104"/>
      <c r="V12" s="104"/>
      <c r="W12" s="104"/>
      <c r="X12" s="104"/>
      <c r="Y12" s="104"/>
      <c r="Z12" s="104"/>
      <c r="AA12" s="104"/>
    </row>
    <row r="13" spans="1:27">
      <c r="A13" s="104"/>
      <c r="B13" s="104"/>
      <c r="C13" s="104"/>
      <c r="D13" s="104"/>
      <c r="E13" s="104"/>
      <c r="F13" s="104"/>
      <c r="G13" s="104"/>
      <c r="H13" s="104"/>
      <c r="I13" s="104"/>
      <c r="J13" s="508"/>
      <c r="K13" s="508" t="s">
        <v>238</v>
      </c>
      <c r="L13" s="508"/>
      <c r="M13" s="508"/>
      <c r="N13" s="510"/>
      <c r="O13" s="510"/>
      <c r="P13" s="510"/>
      <c r="Q13" s="510"/>
      <c r="R13" s="510"/>
      <c r="S13" s="104"/>
      <c r="T13" s="104"/>
      <c r="U13" s="104"/>
      <c r="V13" s="104"/>
      <c r="W13" s="104"/>
      <c r="X13" s="104"/>
      <c r="Y13" s="104"/>
      <c r="Z13" s="104"/>
      <c r="AA13" s="104"/>
    </row>
    <row r="14" spans="1:27">
      <c r="A14" s="104"/>
      <c r="B14" s="104"/>
      <c r="C14" s="104"/>
      <c r="D14" s="104"/>
      <c r="E14" s="104"/>
      <c r="F14" s="104"/>
      <c r="G14" s="104"/>
      <c r="H14" s="104"/>
      <c r="I14" s="104"/>
      <c r="J14" s="508"/>
      <c r="K14" s="508"/>
      <c r="L14" s="508"/>
      <c r="M14" s="508"/>
      <c r="N14" s="510"/>
      <c r="O14" s="510"/>
      <c r="P14" s="510"/>
      <c r="Q14" s="510"/>
      <c r="R14" s="510"/>
      <c r="S14" s="104"/>
      <c r="T14" s="104"/>
      <c r="U14" s="104"/>
      <c r="V14" s="104"/>
      <c r="W14" s="104"/>
      <c r="X14" s="104"/>
      <c r="Y14" s="104"/>
      <c r="Z14" s="104"/>
      <c r="AA14" s="104"/>
    </row>
    <row r="15" spans="1:27">
      <c r="A15" s="104"/>
      <c r="B15" s="104"/>
      <c r="C15" s="104"/>
      <c r="D15" s="104"/>
      <c r="E15" s="104"/>
      <c r="F15" s="104"/>
      <c r="G15" s="104"/>
      <c r="H15" s="104"/>
      <c r="I15" s="104"/>
      <c r="J15" s="508"/>
      <c r="K15" s="508"/>
      <c r="L15" s="508"/>
      <c r="M15" s="508"/>
      <c r="N15" s="510"/>
      <c r="O15" s="510"/>
      <c r="P15" s="510"/>
      <c r="Q15" s="510"/>
      <c r="R15" s="510"/>
      <c r="S15" s="104"/>
      <c r="T15" s="104"/>
      <c r="U15" s="104"/>
      <c r="V15" s="104"/>
      <c r="W15" s="104"/>
      <c r="X15" s="104"/>
      <c r="Y15" s="104"/>
      <c r="Z15" s="104"/>
      <c r="AA15" s="104"/>
    </row>
    <row r="16" spans="1:27">
      <c r="A16" s="104"/>
      <c r="B16" s="104"/>
      <c r="C16" s="104"/>
      <c r="D16" s="104"/>
      <c r="E16" s="104"/>
      <c r="F16" s="104"/>
      <c r="G16" s="104"/>
      <c r="H16" s="104"/>
      <c r="I16" s="104"/>
      <c r="J16" s="508"/>
      <c r="K16" s="508"/>
      <c r="L16" s="508"/>
      <c r="M16" s="508"/>
      <c r="N16" s="510"/>
      <c r="O16" s="510"/>
      <c r="P16" s="510"/>
      <c r="Q16" s="510"/>
      <c r="R16" s="510"/>
      <c r="S16" s="104"/>
      <c r="T16" s="104"/>
      <c r="U16" s="104"/>
      <c r="V16" s="104"/>
      <c r="W16" s="104"/>
      <c r="X16" s="104"/>
      <c r="Y16" s="104"/>
      <c r="Z16" s="104"/>
      <c r="AA16" s="104"/>
    </row>
    <row r="17" spans="1:27">
      <c r="A17" s="104"/>
      <c r="B17" s="104"/>
      <c r="C17" s="104"/>
      <c r="D17" s="104"/>
      <c r="E17" s="104"/>
      <c r="F17" s="104"/>
      <c r="G17" s="104"/>
      <c r="H17" s="104"/>
      <c r="I17" s="104"/>
      <c r="J17" s="508"/>
      <c r="K17" s="508"/>
      <c r="L17" s="508"/>
      <c r="M17" s="508"/>
      <c r="N17" s="510"/>
      <c r="O17" s="510"/>
      <c r="P17" s="510"/>
      <c r="Q17" s="510"/>
      <c r="R17" s="510"/>
      <c r="S17" s="104"/>
      <c r="T17" s="104"/>
      <c r="U17" s="104"/>
      <c r="V17" s="104"/>
      <c r="W17" s="104"/>
      <c r="X17" s="104"/>
      <c r="Y17" s="104"/>
      <c r="Z17" s="104"/>
      <c r="AA17" s="104"/>
    </row>
    <row r="18" spans="1:27">
      <c r="A18" s="104"/>
      <c r="B18" s="104"/>
      <c r="C18" s="104"/>
      <c r="D18" s="104"/>
      <c r="E18" s="104"/>
      <c r="F18" s="104"/>
      <c r="G18" s="104"/>
      <c r="H18" s="104"/>
      <c r="I18" s="104"/>
      <c r="J18" s="509"/>
      <c r="K18" s="509"/>
      <c r="L18" s="509"/>
      <c r="M18" s="509"/>
      <c r="N18" s="510"/>
      <c r="O18" s="510"/>
      <c r="P18" s="510"/>
      <c r="Q18" s="510"/>
      <c r="R18" s="510"/>
      <c r="S18" s="104"/>
      <c r="T18" s="104"/>
      <c r="U18" s="104"/>
      <c r="V18" s="104"/>
      <c r="W18" s="104"/>
      <c r="X18" s="104"/>
      <c r="Y18" s="104"/>
      <c r="Z18" s="104"/>
      <c r="AA18" s="104"/>
    </row>
    <row r="19" spans="1:27">
      <c r="A19" s="104"/>
      <c r="B19" s="104"/>
      <c r="C19" s="104"/>
      <c r="D19" s="104"/>
      <c r="E19" s="104"/>
      <c r="F19" s="104"/>
      <c r="G19" s="104"/>
      <c r="H19" s="104"/>
      <c r="I19" s="104"/>
      <c r="J19" s="509"/>
      <c r="K19" s="509"/>
      <c r="L19" s="509"/>
      <c r="M19" s="509"/>
      <c r="N19" s="510"/>
      <c r="O19" s="510"/>
      <c r="P19" s="510"/>
      <c r="Q19" s="510"/>
      <c r="R19" s="510"/>
      <c r="S19" s="104"/>
      <c r="T19" s="104"/>
      <c r="U19" s="104"/>
      <c r="V19" s="104"/>
      <c r="W19" s="104"/>
      <c r="X19" s="104"/>
      <c r="Y19" s="104"/>
      <c r="Z19" s="104"/>
      <c r="AA19" s="104"/>
    </row>
    <row r="20" spans="1:27">
      <c r="A20" s="104"/>
      <c r="B20" s="104"/>
      <c r="C20" s="104"/>
      <c r="D20" s="104"/>
      <c r="E20" s="104"/>
      <c r="F20" s="104"/>
      <c r="G20" s="104"/>
      <c r="H20" s="104"/>
      <c r="I20" s="104"/>
      <c r="J20" s="509"/>
      <c r="K20" s="509"/>
      <c r="L20" s="509"/>
      <c r="M20" s="509"/>
      <c r="N20" s="104"/>
      <c r="O20" s="104"/>
      <c r="P20" s="104"/>
      <c r="Q20" s="104"/>
      <c r="R20" s="104"/>
      <c r="S20" s="104"/>
      <c r="T20" s="104"/>
      <c r="U20" s="104"/>
      <c r="V20" s="104"/>
      <c r="W20" s="104"/>
      <c r="X20" s="104"/>
      <c r="Y20" s="104"/>
      <c r="Z20" s="104"/>
      <c r="AA20" s="104"/>
    </row>
    <row r="21" spans="1:27">
      <c r="A21" s="104"/>
      <c r="B21" s="104"/>
      <c r="C21" s="104"/>
      <c r="D21" s="104"/>
      <c r="E21" s="104"/>
      <c r="F21" s="104"/>
      <c r="G21" s="104"/>
      <c r="H21" s="104"/>
      <c r="I21" s="104"/>
      <c r="J21" s="509"/>
      <c r="K21" s="509"/>
      <c r="L21" s="509"/>
      <c r="M21" s="509"/>
      <c r="N21" s="104"/>
      <c r="O21" s="104"/>
      <c r="P21" s="104"/>
      <c r="Q21" s="104"/>
      <c r="R21" s="104"/>
      <c r="S21" s="104"/>
      <c r="T21" s="104"/>
      <c r="U21" s="104"/>
      <c r="V21" s="104"/>
      <c r="W21" s="104"/>
      <c r="X21" s="104"/>
      <c r="Y21" s="104"/>
      <c r="Z21" s="104"/>
      <c r="AA21" s="104"/>
    </row>
    <row r="22" spans="1:27">
      <c r="A22" s="104"/>
      <c r="B22" s="104"/>
      <c r="C22" s="104"/>
      <c r="D22" s="104"/>
      <c r="E22" s="104"/>
      <c r="F22" s="104"/>
      <c r="G22" s="104"/>
      <c r="H22" s="104"/>
      <c r="I22" s="104"/>
      <c r="J22" s="509"/>
      <c r="K22" s="509"/>
      <c r="L22" s="509"/>
      <c r="M22" s="509"/>
      <c r="N22" s="104"/>
      <c r="O22" s="104"/>
      <c r="P22" s="104"/>
      <c r="Q22" s="104"/>
      <c r="R22" s="104"/>
      <c r="S22" s="104"/>
      <c r="T22" s="104"/>
      <c r="U22" s="104"/>
      <c r="V22" s="104"/>
      <c r="W22" s="104"/>
      <c r="X22" s="104"/>
      <c r="Y22" s="104"/>
      <c r="Z22" s="104"/>
      <c r="AA22" s="104"/>
    </row>
    <row r="23" spans="1:27">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row>
    <row r="24" spans="1:27">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row>
    <row r="25" spans="1:27">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row>
    <row r="26" spans="1:27">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row>
    <row r="27" spans="1:27">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row>
    <row r="28" spans="1:27">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row>
    <row r="29" spans="1:27">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row>
    <row r="30" spans="1:27">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row>
    <row r="31" spans="1:27">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row>
    <row r="32" spans="1:27">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row>
    <row r="33" spans="1:27">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row>
    <row r="34" spans="1:27">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row>
    <row r="35" spans="1:27">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row>
    <row r="36" spans="1:27">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row>
    <row r="37" spans="1:27">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row>
    <row r="38" spans="1:27">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row>
    <row r="39" spans="1:27">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row>
    <row r="40" spans="1:27">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row>
    <row r="41" spans="1:27">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row>
    <row r="42" spans="1:27">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row>
    <row r="43" spans="1:27">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row>
    <row r="44" spans="1:27">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row>
    <row r="45" spans="1:27">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row>
    <row r="46" spans="1:27">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row>
    <row r="47" spans="1:27">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row>
    <row r="48" spans="1:27">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row>
    <row r="49" spans="1:27">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row>
    <row r="50" spans="1:27">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row>
    <row r="51" spans="1:27">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row>
    <row r="52" spans="1:27">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row>
    <row r="53" spans="1:27">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row>
    <row r="54" spans="1:27">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row>
    <row r="55" spans="1:27">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row>
    <row r="56" spans="1:27">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row>
    <row r="57" spans="1:27">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row>
    <row r="58" spans="1:27">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row>
    <row r="59" spans="1:27">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row>
    <row r="60" spans="1:27">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row>
    <row r="61" spans="1:27">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row>
    <row r="62" spans="1:27">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row>
    <row r="63" spans="1:27">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row>
    <row r="64" spans="1:27">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row>
    <row r="65" spans="1:27">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row>
    <row r="66" spans="1:27">
      <c r="A66" s="104"/>
      <c r="B66" s="104"/>
      <c r="C66" s="104"/>
      <c r="D66" s="104"/>
      <c r="E66" s="104"/>
      <c r="F66" s="104"/>
      <c r="G66" s="104"/>
      <c r="H66" s="104"/>
      <c r="I66" s="104"/>
      <c r="J66" s="104"/>
      <c r="K66" s="104"/>
      <c r="L66" s="104"/>
      <c r="M66" s="104"/>
      <c r="N66" s="104"/>
      <c r="O66" s="104"/>
      <c r="P66" s="104"/>
      <c r="Q66" s="104"/>
      <c r="R66" s="104"/>
      <c r="S66" s="104"/>
      <c r="T66" s="104"/>
      <c r="U66" s="104"/>
    </row>
    <row r="67" spans="1:27">
      <c r="A67" s="104"/>
      <c r="B67" s="104"/>
      <c r="C67" s="104"/>
      <c r="D67" s="104"/>
      <c r="E67" s="104"/>
      <c r="F67" s="104"/>
      <c r="G67" s="104"/>
      <c r="H67" s="104"/>
      <c r="I67" s="104"/>
      <c r="J67" s="104"/>
      <c r="K67" s="104"/>
      <c r="L67" s="104"/>
      <c r="M67" s="104"/>
      <c r="N67" s="104"/>
      <c r="O67" s="104"/>
      <c r="P67" s="104"/>
      <c r="Q67" s="104"/>
      <c r="R67" s="104"/>
      <c r="S67" s="104"/>
      <c r="T67" s="104"/>
      <c r="U67" s="104"/>
    </row>
    <row r="68" spans="1:27">
      <c r="A68" s="104"/>
      <c r="B68" s="104"/>
      <c r="C68" s="104"/>
      <c r="D68" s="104"/>
      <c r="E68" s="104"/>
      <c r="F68" s="104"/>
      <c r="G68" s="104"/>
      <c r="H68" s="104"/>
      <c r="I68" s="104"/>
      <c r="J68" s="104"/>
      <c r="K68" s="104"/>
      <c r="L68" s="104"/>
      <c r="M68" s="104"/>
      <c r="N68" s="104"/>
      <c r="O68" s="104"/>
      <c r="P68" s="104"/>
      <c r="Q68" s="104"/>
      <c r="R68" s="104"/>
      <c r="S68" s="104"/>
      <c r="T68" s="104"/>
      <c r="U68" s="104"/>
    </row>
    <row r="69" spans="1:27">
      <c r="A69" s="104"/>
      <c r="B69" s="104"/>
      <c r="C69" s="104"/>
      <c r="D69" s="104"/>
      <c r="E69" s="104"/>
      <c r="F69" s="104"/>
      <c r="G69" s="104"/>
      <c r="H69" s="104"/>
      <c r="I69" s="104"/>
      <c r="J69" s="104"/>
      <c r="K69" s="104"/>
      <c r="L69" s="104"/>
      <c r="M69" s="104"/>
      <c r="N69" s="104"/>
      <c r="O69" s="104"/>
      <c r="P69" s="104"/>
      <c r="Q69" s="104"/>
      <c r="R69" s="104"/>
      <c r="S69" s="104"/>
      <c r="T69" s="104"/>
      <c r="U69" s="104"/>
    </row>
    <row r="70" spans="1:27">
      <c r="A70" s="104"/>
      <c r="B70" s="104"/>
      <c r="C70" s="104"/>
      <c r="D70" s="104"/>
      <c r="E70" s="104"/>
      <c r="F70" s="104"/>
      <c r="G70" s="104"/>
      <c r="H70" s="104"/>
      <c r="I70" s="104"/>
      <c r="J70" s="104"/>
      <c r="K70" s="104"/>
      <c r="L70" s="104"/>
      <c r="M70" s="104"/>
      <c r="N70" s="104"/>
      <c r="O70" s="104"/>
      <c r="P70" s="104"/>
      <c r="Q70" s="104"/>
      <c r="R70" s="104"/>
      <c r="S70" s="104"/>
      <c r="T70" s="104"/>
      <c r="U70" s="104"/>
    </row>
    <row r="71" spans="1:27">
      <c r="A71" s="104"/>
      <c r="B71" s="104"/>
      <c r="C71" s="104"/>
      <c r="D71" s="104"/>
      <c r="E71" s="104"/>
      <c r="F71" s="104"/>
      <c r="G71" s="104"/>
      <c r="H71" s="104"/>
      <c r="I71" s="104"/>
      <c r="J71" s="104"/>
      <c r="K71" s="104"/>
      <c r="L71" s="104"/>
      <c r="M71" s="104"/>
      <c r="N71" s="104"/>
      <c r="O71" s="104"/>
      <c r="P71" s="104"/>
      <c r="Q71" s="104"/>
      <c r="R71" s="104"/>
      <c r="S71" s="104"/>
      <c r="T71" s="104"/>
      <c r="U71" s="104"/>
    </row>
    <row r="72" spans="1:27">
      <c r="A72" s="104"/>
      <c r="B72" s="104"/>
      <c r="C72" s="104"/>
      <c r="D72" s="104"/>
      <c r="E72" s="104"/>
      <c r="F72" s="104"/>
      <c r="G72" s="104"/>
      <c r="H72" s="104"/>
      <c r="I72" s="104"/>
      <c r="J72" s="104"/>
      <c r="K72" s="104"/>
      <c r="L72" s="104"/>
      <c r="M72" s="104"/>
      <c r="N72" s="104"/>
      <c r="O72" s="104"/>
      <c r="P72" s="104"/>
      <c r="Q72" s="104"/>
      <c r="R72" s="104"/>
      <c r="S72" s="104"/>
      <c r="T72" s="104"/>
      <c r="U72" s="104"/>
    </row>
    <row r="73" spans="1:27">
      <c r="A73" s="104"/>
      <c r="B73" s="104"/>
      <c r="C73" s="104"/>
      <c r="D73" s="104"/>
      <c r="E73" s="104"/>
      <c r="F73" s="104"/>
      <c r="G73" s="104"/>
      <c r="H73" s="104"/>
      <c r="I73" s="104"/>
      <c r="J73" s="104"/>
      <c r="K73" s="104"/>
      <c r="L73" s="104"/>
      <c r="M73" s="104"/>
      <c r="N73" s="104"/>
      <c r="O73" s="104"/>
      <c r="P73" s="104"/>
      <c r="Q73" s="104"/>
      <c r="R73" s="104"/>
      <c r="S73" s="104"/>
      <c r="T73" s="104"/>
      <c r="U73" s="104"/>
    </row>
    <row r="74" spans="1:27">
      <c r="A74" s="104"/>
      <c r="B74" s="104"/>
      <c r="C74" s="104"/>
      <c r="D74" s="104"/>
      <c r="E74" s="104"/>
      <c r="F74" s="104"/>
      <c r="G74" s="104"/>
      <c r="H74" s="104"/>
      <c r="I74" s="104"/>
      <c r="J74" s="104"/>
      <c r="K74" s="104"/>
      <c r="L74" s="104"/>
      <c r="M74" s="104"/>
      <c r="N74" s="104"/>
      <c r="O74" s="104"/>
      <c r="P74" s="104"/>
      <c r="Q74" s="104"/>
      <c r="R74" s="104"/>
      <c r="S74" s="104"/>
      <c r="T74" s="104"/>
      <c r="U74" s="104"/>
    </row>
    <row r="75" spans="1:27">
      <c r="A75" s="104"/>
      <c r="B75" s="104"/>
      <c r="C75" s="104"/>
      <c r="D75" s="104"/>
      <c r="E75" s="104"/>
      <c r="F75" s="104"/>
      <c r="G75" s="104"/>
      <c r="H75" s="104"/>
      <c r="I75" s="104"/>
      <c r="J75" s="104"/>
      <c r="K75" s="104"/>
      <c r="L75" s="104"/>
      <c r="M75" s="104"/>
      <c r="N75" s="104"/>
      <c r="O75" s="104"/>
      <c r="P75" s="104"/>
      <c r="Q75" s="104"/>
      <c r="R75" s="104"/>
      <c r="S75" s="104"/>
      <c r="T75" s="104"/>
      <c r="U75" s="104"/>
    </row>
    <row r="76" spans="1:27">
      <c r="A76" s="104"/>
      <c r="B76" s="104"/>
      <c r="C76" s="104"/>
      <c r="D76" s="104"/>
      <c r="E76" s="104"/>
      <c r="F76" s="104"/>
      <c r="G76" s="104"/>
      <c r="H76" s="104"/>
      <c r="I76" s="104"/>
      <c r="J76" s="104"/>
      <c r="K76" s="104"/>
      <c r="L76" s="104"/>
      <c r="M76" s="104"/>
      <c r="N76" s="104"/>
      <c r="O76" s="104"/>
      <c r="P76" s="104"/>
      <c r="Q76" s="104"/>
      <c r="R76" s="104"/>
      <c r="S76" s="104"/>
      <c r="T76" s="104"/>
      <c r="U76" s="104"/>
    </row>
    <row r="77" spans="1:27">
      <c r="A77" s="104"/>
      <c r="B77" s="104"/>
      <c r="C77" s="104"/>
      <c r="D77" s="104"/>
      <c r="E77" s="104"/>
      <c r="F77" s="104"/>
      <c r="G77" s="104"/>
      <c r="H77" s="104"/>
      <c r="I77" s="104"/>
      <c r="J77" s="104"/>
      <c r="K77" s="104"/>
      <c r="L77" s="104"/>
      <c r="M77" s="104"/>
      <c r="N77" s="104"/>
      <c r="O77" s="104"/>
      <c r="P77" s="104"/>
      <c r="Q77" s="104"/>
      <c r="R77" s="104"/>
      <c r="S77" s="104"/>
      <c r="T77" s="104"/>
      <c r="U77" s="104"/>
    </row>
    <row r="78" spans="1:27">
      <c r="A78" s="104"/>
      <c r="B78" s="104"/>
      <c r="C78" s="104"/>
      <c r="D78" s="104"/>
      <c r="E78" s="104"/>
      <c r="F78" s="104"/>
      <c r="G78" s="104"/>
      <c r="H78" s="104"/>
      <c r="I78" s="104"/>
      <c r="J78" s="104"/>
      <c r="K78" s="104"/>
      <c r="L78" s="104"/>
      <c r="M78" s="104"/>
      <c r="N78" s="104"/>
      <c r="O78" s="104"/>
      <c r="P78" s="104"/>
      <c r="Q78" s="104"/>
      <c r="R78" s="104"/>
      <c r="S78" s="104"/>
      <c r="T78" s="104"/>
      <c r="U78" s="104"/>
    </row>
    <row r="79" spans="1:27">
      <c r="A79" s="104"/>
      <c r="B79" s="104"/>
      <c r="C79" s="104"/>
      <c r="D79" s="104"/>
      <c r="E79" s="104"/>
      <c r="F79" s="104"/>
      <c r="G79" s="104"/>
      <c r="H79" s="104"/>
      <c r="I79" s="104"/>
      <c r="J79" s="104"/>
      <c r="K79" s="104"/>
      <c r="L79" s="104"/>
      <c r="M79" s="104"/>
      <c r="N79" s="104"/>
      <c r="O79" s="104"/>
      <c r="P79" s="104"/>
      <c r="Q79" s="104"/>
      <c r="R79" s="104"/>
      <c r="S79" s="104"/>
      <c r="T79" s="104"/>
      <c r="U79" s="104"/>
    </row>
    <row r="80" spans="1:27">
      <c r="A80" s="104"/>
      <c r="B80" s="104"/>
      <c r="C80" s="104"/>
      <c r="D80" s="104"/>
      <c r="E80" s="104"/>
      <c r="F80" s="104"/>
      <c r="G80" s="104"/>
      <c r="H80" s="104"/>
      <c r="I80" s="104"/>
      <c r="J80" s="104"/>
      <c r="K80" s="104"/>
      <c r="L80" s="104"/>
      <c r="M80" s="104"/>
      <c r="N80" s="104"/>
      <c r="O80" s="104"/>
      <c r="P80" s="104"/>
      <c r="Q80" s="104"/>
      <c r="R80" s="104"/>
      <c r="S80" s="104"/>
      <c r="T80" s="104"/>
      <c r="U80" s="104"/>
    </row>
    <row r="81" spans="1:21">
      <c r="A81" s="104"/>
      <c r="B81" s="104"/>
      <c r="C81" s="104"/>
      <c r="D81" s="104"/>
      <c r="E81" s="104"/>
      <c r="F81" s="104"/>
      <c r="G81" s="104"/>
      <c r="H81" s="104"/>
      <c r="I81" s="104"/>
      <c r="J81" s="104"/>
      <c r="K81" s="104"/>
      <c r="L81" s="104"/>
      <c r="M81" s="104"/>
      <c r="N81" s="104"/>
      <c r="O81" s="104"/>
      <c r="P81" s="104"/>
      <c r="Q81" s="104"/>
      <c r="R81" s="104"/>
      <c r="S81" s="104"/>
      <c r="T81" s="104"/>
      <c r="U81" s="104"/>
    </row>
    <row r="82" spans="1:21">
      <c r="A82" s="104"/>
      <c r="B82" s="104"/>
      <c r="C82" s="104"/>
      <c r="D82" s="104"/>
      <c r="E82" s="104"/>
      <c r="F82" s="104"/>
      <c r="G82" s="104"/>
      <c r="H82" s="104"/>
      <c r="I82" s="104"/>
      <c r="J82" s="104"/>
      <c r="K82" s="104"/>
      <c r="L82" s="104"/>
      <c r="M82" s="104"/>
      <c r="N82" s="104"/>
      <c r="O82" s="104"/>
      <c r="P82" s="104"/>
      <c r="Q82" s="104"/>
      <c r="R82" s="104"/>
      <c r="S82" s="104"/>
      <c r="T82" s="104"/>
      <c r="U82" s="104"/>
    </row>
  </sheetData>
  <sheetProtection formatCells="0" formatColumns="0" formatRows="0" insertColumns="0" insertRows="0" insertHyperlinks="0" deleteColumns="0" deleteRows="0" sort="0" autoFilter="0" pivotTables="0"/>
  <mergeCells count="5">
    <mergeCell ref="K6:M8"/>
    <mergeCell ref="N11:R11"/>
    <mergeCell ref="K11:M11"/>
    <mergeCell ref="N3:R5"/>
    <mergeCell ref="J1:M2"/>
  </mergeCells>
  <phoneticPr fontId="84"/>
  <pageMargins left="0.7" right="0.7" top="0.75" bottom="0.75" header="0.3" footer="0.3"/>
  <pageSetup paperSize="9" scale="2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98" zoomScaleNormal="98" zoomScaleSheetLayoutView="100" workbookViewId="0">
      <selection activeCell="H50" sqref="H50:L50"/>
    </sheetView>
  </sheetViews>
  <sheetFormatPr defaultColWidth="9" defaultRowHeight="13.2"/>
  <cols>
    <col min="1" max="1" width="12.77734375" style="52" customWidth="1"/>
    <col min="2" max="2" width="5.109375" style="52" customWidth="1"/>
    <col min="3" max="3" width="3.77734375" style="52" customWidth="1"/>
    <col min="4" max="4" width="6.88671875" style="52" customWidth="1"/>
    <col min="5" max="5" width="13.109375" style="52" customWidth="1"/>
    <col min="6" max="6" width="13.109375" style="87" customWidth="1"/>
    <col min="7" max="7" width="11.33203125" style="52" customWidth="1"/>
    <col min="8" max="8" width="26.6640625" style="64" customWidth="1"/>
    <col min="9" max="9" width="13" style="57" customWidth="1"/>
    <col min="10" max="10" width="16.109375" style="57" customWidth="1"/>
    <col min="11" max="11" width="13.44140625" style="87" customWidth="1"/>
    <col min="12" max="12" width="22.44140625" style="87" customWidth="1"/>
    <col min="13" max="13" width="13.44140625" style="62" customWidth="1"/>
    <col min="14" max="14" width="22.44140625" style="52" customWidth="1"/>
    <col min="15" max="15" width="9" style="53"/>
    <col min="16" max="16384" width="9" style="52"/>
  </cols>
  <sheetData>
    <row r="1" spans="1:16" ht="26.25" customHeight="1" thickTop="1">
      <c r="A1" s="47" t="s">
        <v>161</v>
      </c>
      <c r="B1" s="48"/>
      <c r="C1" s="48"/>
      <c r="D1" s="49"/>
      <c r="E1" s="49"/>
      <c r="F1" s="50"/>
      <c r="G1" s="51"/>
      <c r="H1" s="309"/>
      <c r="I1" s="310" t="s">
        <v>35</v>
      </c>
      <c r="J1" s="311"/>
      <c r="K1" s="312"/>
      <c r="L1" s="313"/>
      <c r="M1" s="314"/>
    </row>
    <row r="2" spans="1:16" ht="17.399999999999999">
      <c r="A2" s="54"/>
      <c r="B2" s="171"/>
      <c r="C2" s="171"/>
      <c r="D2" s="171"/>
      <c r="E2" s="171"/>
      <c r="F2" s="171"/>
      <c r="G2" s="55"/>
      <c r="H2" s="315"/>
      <c r="I2" s="618" t="s">
        <v>169</v>
      </c>
      <c r="J2" s="618"/>
      <c r="K2" s="618"/>
      <c r="L2" s="618"/>
      <c r="M2" s="618"/>
      <c r="N2" s="148"/>
      <c r="P2" s="117"/>
    </row>
    <row r="3" spans="1:16" ht="17.399999999999999">
      <c r="A3" s="512" t="s">
        <v>144</v>
      </c>
      <c r="B3" s="172"/>
      <c r="D3" s="173"/>
      <c r="E3" s="173"/>
      <c r="F3" s="173"/>
      <c r="G3" s="56"/>
      <c r="H3" s="104"/>
      <c r="I3" s="318"/>
      <c r="J3" s="319"/>
      <c r="K3" s="320"/>
      <c r="L3" s="312"/>
      <c r="M3" s="321"/>
    </row>
    <row r="4" spans="1:16" ht="17.399999999999999">
      <c r="A4" s="58"/>
      <c r="B4" s="172"/>
      <c r="C4" s="87"/>
      <c r="D4" s="173"/>
      <c r="E4" s="173"/>
      <c r="F4" s="174"/>
      <c r="G4" s="59"/>
      <c r="H4" s="322"/>
      <c r="I4" s="322"/>
      <c r="J4" s="311"/>
      <c r="K4" s="320"/>
      <c r="L4" s="312"/>
      <c r="M4" s="321"/>
      <c r="N4" s="231"/>
    </row>
    <row r="5" spans="1:16">
      <c r="A5" s="175"/>
      <c r="D5" s="173"/>
      <c r="E5" s="60"/>
      <c r="F5" s="176"/>
      <c r="G5" s="61"/>
      <c r="H5"/>
      <c r="I5" s="323"/>
      <c r="J5" s="311"/>
      <c r="K5" s="320"/>
      <c r="L5" s="320"/>
      <c r="M5" s="321"/>
    </row>
    <row r="6" spans="1:16" ht="17.399999999999999">
      <c r="A6" s="175"/>
      <c r="D6" s="173"/>
      <c r="E6" s="176"/>
      <c r="F6" s="176"/>
      <c r="G6" s="61"/>
      <c r="H6" s="315"/>
      <c r="I6" s="324"/>
      <c r="J6" s="311"/>
      <c r="K6" s="320"/>
      <c r="L6" s="320"/>
      <c r="M6" s="321"/>
    </row>
    <row r="7" spans="1:16">
      <c r="A7" s="175"/>
      <c r="D7" s="173"/>
      <c r="E7" s="176"/>
      <c r="F7" s="176"/>
      <c r="G7" s="61"/>
      <c r="H7" s="325"/>
      <c r="I7" s="323"/>
      <c r="J7" s="311"/>
      <c r="K7" s="320"/>
      <c r="L7" s="320"/>
      <c r="M7" s="321"/>
    </row>
    <row r="8" spans="1:16">
      <c r="A8" s="175"/>
      <c r="D8" s="173"/>
      <c r="E8" s="176"/>
      <c r="F8" s="176"/>
      <c r="G8" s="61"/>
      <c r="H8" s="316"/>
      <c r="I8" s="326"/>
      <c r="J8" s="326"/>
      <c r="K8" s="326"/>
      <c r="L8" s="320"/>
      <c r="M8" s="327"/>
    </row>
    <row r="9" spans="1:16">
      <c r="A9" s="175"/>
      <c r="D9" s="173"/>
      <c r="E9" s="176"/>
      <c r="F9" s="176"/>
      <c r="G9" s="61"/>
      <c r="H9" s="326"/>
      <c r="I9" s="326"/>
      <c r="J9" s="326"/>
      <c r="K9" s="326"/>
      <c r="L9" s="320"/>
      <c r="M9" s="327"/>
      <c r="N9" s="63"/>
    </row>
    <row r="10" spans="1:16">
      <c r="A10" s="175"/>
      <c r="D10" s="173"/>
      <c r="E10" s="176"/>
      <c r="F10" s="176"/>
      <c r="G10" s="61"/>
      <c r="H10" s="326"/>
      <c r="I10" s="326"/>
      <c r="J10" s="326"/>
      <c r="K10" s="326"/>
      <c r="L10" s="320"/>
      <c r="M10" s="327"/>
      <c r="N10" s="63" t="s">
        <v>36</v>
      </c>
    </row>
    <row r="11" spans="1:16">
      <c r="A11" s="175"/>
      <c r="D11" s="173"/>
      <c r="E11" s="176"/>
      <c r="F11" s="176"/>
      <c r="G11" s="61"/>
      <c r="H11" s="326"/>
      <c r="I11" s="326"/>
      <c r="J11" s="326"/>
      <c r="K11" s="326"/>
      <c r="L11" s="320"/>
      <c r="M11" s="327"/>
    </row>
    <row r="12" spans="1:16">
      <c r="A12" s="175"/>
      <c r="D12" s="173"/>
      <c r="E12" s="176"/>
      <c r="F12" s="176"/>
      <c r="G12" s="61"/>
      <c r="H12" s="326"/>
      <c r="I12" s="326"/>
      <c r="J12" s="326"/>
      <c r="K12" s="326"/>
      <c r="L12" s="320"/>
      <c r="M12" s="327"/>
      <c r="N12" s="63" t="s">
        <v>37</v>
      </c>
      <c r="O12" s="264"/>
    </row>
    <row r="13" spans="1:16">
      <c r="A13" s="175"/>
      <c r="D13" s="173"/>
      <c r="E13" s="176"/>
      <c r="F13" s="176"/>
      <c r="G13" s="61"/>
      <c r="H13" s="326"/>
      <c r="I13" s="326"/>
      <c r="J13" s="326"/>
      <c r="K13" s="326"/>
      <c r="L13" s="320"/>
      <c r="M13" s="327"/>
    </row>
    <row r="14" spans="1:16">
      <c r="A14" s="175"/>
      <c r="D14" s="173"/>
      <c r="E14" s="176"/>
      <c r="F14" s="176"/>
      <c r="G14" s="61"/>
      <c r="H14" s="326"/>
      <c r="I14" s="326"/>
      <c r="J14" s="326"/>
      <c r="K14" s="326"/>
      <c r="L14" s="320"/>
      <c r="M14" s="327"/>
      <c r="N14" s="283" t="s">
        <v>38</v>
      </c>
    </row>
    <row r="15" spans="1:16">
      <c r="A15" s="175"/>
      <c r="D15" s="173"/>
      <c r="E15" s="173" t="s">
        <v>19</v>
      </c>
      <c r="F15" s="174"/>
      <c r="G15" s="56"/>
      <c r="H15" s="325"/>
      <c r="I15" s="323"/>
      <c r="J15" s="316"/>
      <c r="K15" s="320"/>
      <c r="L15" s="320"/>
      <c r="M15" s="327"/>
    </row>
    <row r="16" spans="1:16">
      <c r="A16" s="175"/>
      <c r="D16" s="173"/>
      <c r="E16" s="173"/>
      <c r="F16" s="174"/>
      <c r="G16" s="56"/>
      <c r="H16" s="311"/>
      <c r="I16" s="323"/>
      <c r="J16" s="311"/>
      <c r="K16" s="320"/>
      <c r="L16" s="320"/>
      <c r="M16" s="327"/>
      <c r="N16" s="232" t="s">
        <v>159</v>
      </c>
    </row>
    <row r="17" spans="1:19" ht="20.25" customHeight="1" thickBot="1">
      <c r="A17" s="534" t="s">
        <v>242</v>
      </c>
      <c r="B17" s="535"/>
      <c r="C17" s="535"/>
      <c r="D17" s="178"/>
      <c r="E17" s="179"/>
      <c r="F17" s="536" t="s">
        <v>243</v>
      </c>
      <c r="G17" s="537"/>
      <c r="H17" s="325"/>
      <c r="I17" s="323"/>
      <c r="J17" s="316"/>
      <c r="K17" s="320"/>
      <c r="L17" s="317"/>
      <c r="M17" s="321"/>
      <c r="N17" s="177" t="s">
        <v>124</v>
      </c>
    </row>
    <row r="18" spans="1:19" ht="39" customHeight="1" thickTop="1">
      <c r="A18" s="538" t="s">
        <v>39</v>
      </c>
      <c r="B18" s="539"/>
      <c r="C18" s="540"/>
      <c r="D18" s="180" t="s">
        <v>40</v>
      </c>
      <c r="E18" s="181"/>
      <c r="F18" s="541" t="s">
        <v>41</v>
      </c>
      <c r="G18" s="542"/>
      <c r="H18" s="311"/>
      <c r="I18" s="323"/>
      <c r="J18" s="311"/>
      <c r="K18" s="320"/>
      <c r="L18" s="320"/>
      <c r="M18" s="321"/>
      <c r="Q18" s="52" t="s">
        <v>26</v>
      </c>
      <c r="S18" s="52" t="s">
        <v>19</v>
      </c>
    </row>
    <row r="19" spans="1:19" ht="30" customHeight="1">
      <c r="A19" s="543" t="s">
        <v>181</v>
      </c>
      <c r="B19" s="543"/>
      <c r="C19" s="543"/>
      <c r="D19" s="543"/>
      <c r="E19" s="543"/>
      <c r="F19" s="543"/>
      <c r="G19" s="543"/>
      <c r="H19" s="328"/>
      <c r="I19" s="329" t="s">
        <v>42</v>
      </c>
      <c r="J19" s="329"/>
      <c r="K19" s="329"/>
      <c r="L19" s="317"/>
      <c r="M19" s="321"/>
    </row>
    <row r="20" spans="1:19" ht="17.399999999999999">
      <c r="E20" s="182" t="s">
        <v>43</v>
      </c>
      <c r="F20" s="183" t="s">
        <v>44</v>
      </c>
      <c r="H20" s="266" t="s">
        <v>144</v>
      </c>
      <c r="I20" s="323"/>
      <c r="J20" s="311" t="s">
        <v>19</v>
      </c>
      <c r="K20" s="330" t="s">
        <v>19</v>
      </c>
      <c r="L20" s="320"/>
      <c r="M20" s="321"/>
    </row>
    <row r="21" spans="1:19" ht="16.8" thickBot="1">
      <c r="A21" s="184"/>
      <c r="B21" s="544">
        <v>45494</v>
      </c>
      <c r="C21" s="545"/>
      <c r="D21" s="185" t="s">
        <v>45</v>
      </c>
      <c r="E21" s="546" t="s">
        <v>46</v>
      </c>
      <c r="F21" s="547"/>
      <c r="G21" s="57" t="s">
        <v>47</v>
      </c>
      <c r="H21" s="554" t="s">
        <v>244</v>
      </c>
      <c r="I21" s="555"/>
      <c r="J21" s="555"/>
      <c r="K21" s="555"/>
      <c r="L21" s="555"/>
      <c r="M21" s="331">
        <v>7</v>
      </c>
      <c r="N21" s="333"/>
    </row>
    <row r="22" spans="1:19" ht="36" customHeight="1" thickTop="1" thickBot="1">
      <c r="A22" s="186" t="s">
        <v>48</v>
      </c>
      <c r="B22" s="556" t="s">
        <v>49</v>
      </c>
      <c r="C22" s="557"/>
      <c r="D22" s="558"/>
      <c r="E22" s="65" t="s">
        <v>226</v>
      </c>
      <c r="F22" s="65" t="s">
        <v>241</v>
      </c>
      <c r="G22" s="187" t="s">
        <v>50</v>
      </c>
      <c r="H22" s="559" t="s">
        <v>170</v>
      </c>
      <c r="I22" s="560"/>
      <c r="J22" s="560"/>
      <c r="K22" s="560"/>
      <c r="L22" s="561"/>
      <c r="M22" s="332" t="s">
        <v>51</v>
      </c>
      <c r="N22" s="334" t="s">
        <v>52</v>
      </c>
      <c r="R22" s="52" t="s">
        <v>26</v>
      </c>
    </row>
    <row r="23" spans="1:19" ht="85.2" customHeight="1" thickBot="1">
      <c r="A23" s="354" t="s">
        <v>53</v>
      </c>
      <c r="B23" s="548" t="str">
        <f>IF(G23&gt;5,"☆☆☆☆",IF(AND(G23&gt;=2.39,G23&lt;5),"☆☆☆",IF(AND(G23&gt;=1.39,G23&lt;2.4),"☆☆",IF(AND(G23&gt;0,G23&lt;1.4),"☆",IF(AND(G23&gt;=-1.39,G23&lt;0),"★",IF(AND(G23&gt;=-2.39,G23&lt;-1.4),"★★",IF(AND(G23&gt;=-3.39,G23&lt;-2.4),"★★★")))))))</f>
        <v>★</v>
      </c>
      <c r="C23" s="549"/>
      <c r="D23" s="550"/>
      <c r="E23" s="119">
        <v>3.2</v>
      </c>
      <c r="F23" s="301">
        <v>2.86</v>
      </c>
      <c r="G23" s="268">
        <f t="shared" ref="G23:G70" si="0">F23-E23</f>
        <v>-0.3400000000000003</v>
      </c>
      <c r="H23" s="562"/>
      <c r="I23" s="563"/>
      <c r="J23" s="563"/>
      <c r="K23" s="563"/>
      <c r="L23" s="564"/>
      <c r="M23" s="469"/>
      <c r="N23" s="470"/>
      <c r="O23" s="243" t="s">
        <v>155</v>
      </c>
    </row>
    <row r="24" spans="1:19" ht="76.2" customHeight="1" thickBot="1">
      <c r="A24" s="188" t="s">
        <v>54</v>
      </c>
      <c r="B24" s="548" t="str">
        <f>IF(G24&gt;5,"☆☆☆☆",IF(AND(G24&gt;=2.39,G24&lt;5),"☆☆☆",IF(AND(G24&gt;=1.39,G24&lt;2.4),"☆☆",IF(AND(G24&gt;0,G24&lt;1.4),"☆",IF(AND(G24&gt;=-1.39,G24&lt;0),"★",IF(AND(G24&gt;=-2.39,G24&lt;-1.4),"★★",IF(AND(G24&gt;=-3.39,G24&lt;-2.4),"★★★")))))))</f>
        <v>★</v>
      </c>
      <c r="C24" s="549"/>
      <c r="D24" s="550"/>
      <c r="E24" s="301">
        <v>2.81</v>
      </c>
      <c r="F24" s="301">
        <v>2.31</v>
      </c>
      <c r="G24" s="353">
        <f t="shared" si="0"/>
        <v>-0.5</v>
      </c>
      <c r="H24" s="565"/>
      <c r="I24" s="566"/>
      <c r="J24" s="566"/>
      <c r="K24" s="566"/>
      <c r="L24" s="567"/>
      <c r="M24" s="141"/>
      <c r="N24" s="142"/>
      <c r="O24" s="243" t="s">
        <v>54</v>
      </c>
      <c r="Q24" s="52" t="s">
        <v>26</v>
      </c>
    </row>
    <row r="25" spans="1:19" ht="81" customHeight="1" thickBot="1">
      <c r="A25" s="249" t="s">
        <v>55</v>
      </c>
      <c r="B25" s="548" t="str">
        <f t="shared" ref="B25:B70" si="1">IF(G25&gt;5,"☆☆☆☆",IF(AND(G25&gt;=2.39,G25&lt;5),"☆☆☆",IF(AND(G25&gt;=1.39,G25&lt;2.4),"☆☆",IF(AND(G25&gt;0,G25&lt;1.4),"☆",IF(AND(G25&gt;=-1.39,G25&lt;0),"★",IF(AND(G25&gt;=-2.39,G25&lt;-1.4),"★★",IF(AND(G25&gt;=-3.39,G25&lt;-2.4),"★★★")))))))</f>
        <v>☆</v>
      </c>
      <c r="C25" s="549"/>
      <c r="D25" s="550"/>
      <c r="E25" s="119">
        <v>3.35</v>
      </c>
      <c r="F25" s="119">
        <v>4.5</v>
      </c>
      <c r="G25" s="353">
        <f t="shared" si="0"/>
        <v>1.1499999999999999</v>
      </c>
      <c r="H25" s="551"/>
      <c r="I25" s="552"/>
      <c r="J25" s="552"/>
      <c r="K25" s="552"/>
      <c r="L25" s="553"/>
      <c r="M25" s="471"/>
      <c r="N25" s="142"/>
      <c r="O25" s="243" t="s">
        <v>55</v>
      </c>
    </row>
    <row r="26" spans="1:19" ht="83.25" customHeight="1" thickBot="1">
      <c r="A26" s="249" t="s">
        <v>56</v>
      </c>
      <c r="B26" s="548" t="str">
        <f t="shared" si="1"/>
        <v>★</v>
      </c>
      <c r="C26" s="549"/>
      <c r="D26" s="550"/>
      <c r="E26" s="119">
        <v>3.44</v>
      </c>
      <c r="F26" s="301">
        <v>2.76</v>
      </c>
      <c r="G26" s="353">
        <f t="shared" si="0"/>
        <v>-0.68000000000000016</v>
      </c>
      <c r="H26" s="551"/>
      <c r="I26" s="552"/>
      <c r="J26" s="552"/>
      <c r="K26" s="552"/>
      <c r="L26" s="553"/>
      <c r="M26" s="141"/>
      <c r="N26" s="142"/>
      <c r="O26" s="243" t="s">
        <v>56</v>
      </c>
    </row>
    <row r="27" spans="1:19" ht="78.599999999999994" customHeight="1" thickBot="1">
      <c r="A27" s="249" t="s">
        <v>57</v>
      </c>
      <c r="B27" s="548" t="str">
        <f t="shared" si="1"/>
        <v>★</v>
      </c>
      <c r="C27" s="549"/>
      <c r="D27" s="550"/>
      <c r="E27" s="301">
        <v>2.91</v>
      </c>
      <c r="F27" s="301">
        <v>2.74</v>
      </c>
      <c r="G27" s="353">
        <f t="shared" si="0"/>
        <v>-0.16999999999999993</v>
      </c>
      <c r="H27" s="551"/>
      <c r="I27" s="552"/>
      <c r="J27" s="552"/>
      <c r="K27" s="552"/>
      <c r="L27" s="553"/>
      <c r="M27" s="141"/>
      <c r="N27" s="472"/>
      <c r="O27" s="243" t="s">
        <v>57</v>
      </c>
    </row>
    <row r="28" spans="1:19" ht="87" customHeight="1" thickBot="1">
      <c r="A28" s="249" t="s">
        <v>58</v>
      </c>
      <c r="B28" s="548" t="str">
        <f t="shared" si="1"/>
        <v>★★</v>
      </c>
      <c r="C28" s="549"/>
      <c r="D28" s="550"/>
      <c r="E28" s="351">
        <v>7.22</v>
      </c>
      <c r="F28" s="119">
        <v>4.88</v>
      </c>
      <c r="G28" s="353">
        <f t="shared" si="0"/>
        <v>-2.34</v>
      </c>
      <c r="H28" s="551"/>
      <c r="I28" s="552"/>
      <c r="J28" s="552"/>
      <c r="K28" s="552"/>
      <c r="L28" s="553"/>
      <c r="M28" s="141"/>
      <c r="N28" s="142"/>
      <c r="O28" s="243" t="s">
        <v>58</v>
      </c>
    </row>
    <row r="29" spans="1:19" ht="81" customHeight="1" thickBot="1">
      <c r="A29" s="249" t="s">
        <v>59</v>
      </c>
      <c r="B29" s="548" t="str">
        <f t="shared" si="1"/>
        <v>☆</v>
      </c>
      <c r="C29" s="549"/>
      <c r="D29" s="550"/>
      <c r="E29" s="301">
        <v>2.88</v>
      </c>
      <c r="F29" s="119">
        <v>3.9</v>
      </c>
      <c r="G29" s="353">
        <f t="shared" si="0"/>
        <v>1.02</v>
      </c>
      <c r="H29" s="551"/>
      <c r="I29" s="552"/>
      <c r="J29" s="552"/>
      <c r="K29" s="552"/>
      <c r="L29" s="553"/>
      <c r="M29" s="141"/>
      <c r="N29" s="142"/>
      <c r="O29" s="243" t="s">
        <v>59</v>
      </c>
    </row>
    <row r="30" spans="1:19" ht="73.5" customHeight="1" thickBot="1">
      <c r="A30" s="249" t="s">
        <v>60</v>
      </c>
      <c r="B30" s="548" t="str">
        <f t="shared" si="1"/>
        <v>☆</v>
      </c>
      <c r="C30" s="549"/>
      <c r="D30" s="550"/>
      <c r="E30" s="301">
        <v>2.61</v>
      </c>
      <c r="F30" s="119">
        <v>3.31</v>
      </c>
      <c r="G30" s="353">
        <f t="shared" si="0"/>
        <v>0.70000000000000018</v>
      </c>
      <c r="H30" s="551"/>
      <c r="I30" s="552"/>
      <c r="J30" s="552"/>
      <c r="K30" s="552"/>
      <c r="L30" s="553"/>
      <c r="M30" s="473"/>
      <c r="N30" s="142"/>
      <c r="O30" s="243" t="s">
        <v>60</v>
      </c>
    </row>
    <row r="31" spans="1:19" ht="75.75" customHeight="1" thickBot="1">
      <c r="A31" s="249" t="s">
        <v>61</v>
      </c>
      <c r="B31" s="548" t="str">
        <f t="shared" si="1"/>
        <v>★</v>
      </c>
      <c r="C31" s="549"/>
      <c r="D31" s="550"/>
      <c r="E31" s="301">
        <v>2.31</v>
      </c>
      <c r="F31" s="301">
        <v>1.58</v>
      </c>
      <c r="G31" s="353">
        <f t="shared" si="0"/>
        <v>-0.73</v>
      </c>
      <c r="H31" s="551"/>
      <c r="I31" s="552"/>
      <c r="J31" s="552"/>
      <c r="K31" s="552"/>
      <c r="L31" s="553"/>
      <c r="M31" s="141"/>
      <c r="N31" s="142"/>
      <c r="O31" s="243" t="s">
        <v>61</v>
      </c>
    </row>
    <row r="32" spans="1:19" ht="75" customHeight="1" thickBot="1">
      <c r="A32" s="250" t="s">
        <v>62</v>
      </c>
      <c r="B32" s="548" t="str">
        <f t="shared" si="1"/>
        <v>☆</v>
      </c>
      <c r="C32" s="549"/>
      <c r="D32" s="550"/>
      <c r="E32" s="119">
        <v>4.8499999999999996</v>
      </c>
      <c r="F32" s="119">
        <v>4.9800000000000004</v>
      </c>
      <c r="G32" s="353">
        <f t="shared" si="0"/>
        <v>0.13000000000000078</v>
      </c>
      <c r="H32" s="551"/>
      <c r="I32" s="552"/>
      <c r="J32" s="552"/>
      <c r="K32" s="552"/>
      <c r="L32" s="553"/>
      <c r="M32" s="141"/>
      <c r="N32" s="474"/>
      <c r="O32" s="243" t="s">
        <v>62</v>
      </c>
    </row>
    <row r="33" spans="1:16" ht="74.400000000000006" customHeight="1" thickBot="1">
      <c r="A33" s="251" t="s">
        <v>63</v>
      </c>
      <c r="B33" s="548" t="str">
        <f t="shared" si="1"/>
        <v>★</v>
      </c>
      <c r="C33" s="549"/>
      <c r="D33" s="550"/>
      <c r="E33" s="119">
        <v>4.8</v>
      </c>
      <c r="F33" s="119">
        <v>4.7300000000000004</v>
      </c>
      <c r="G33" s="353">
        <f t="shared" si="0"/>
        <v>-6.9999999999999396E-2</v>
      </c>
      <c r="H33" s="551"/>
      <c r="I33" s="552"/>
      <c r="J33" s="552"/>
      <c r="K33" s="552"/>
      <c r="L33" s="553"/>
      <c r="M33" s="141"/>
      <c r="N33" s="142"/>
      <c r="O33" s="243" t="s">
        <v>63</v>
      </c>
    </row>
    <row r="34" spans="1:16" ht="93" customHeight="1" thickBot="1">
      <c r="A34" s="188" t="s">
        <v>64</v>
      </c>
      <c r="B34" s="548" t="str">
        <f t="shared" si="1"/>
        <v>★</v>
      </c>
      <c r="C34" s="549"/>
      <c r="D34" s="550"/>
      <c r="E34" s="119">
        <v>5.5</v>
      </c>
      <c r="F34" s="119">
        <v>5</v>
      </c>
      <c r="G34" s="353">
        <f t="shared" si="0"/>
        <v>-0.5</v>
      </c>
      <c r="H34" s="568"/>
      <c r="I34" s="569"/>
      <c r="J34" s="569"/>
      <c r="K34" s="569"/>
      <c r="L34" s="570"/>
      <c r="M34" s="490"/>
      <c r="N34" s="491"/>
      <c r="O34" s="243" t="s">
        <v>64</v>
      </c>
    </row>
    <row r="35" spans="1:16" ht="78.599999999999994" customHeight="1" thickBot="1">
      <c r="A35" s="379" t="s">
        <v>65</v>
      </c>
      <c r="B35" s="548" t="str">
        <f t="shared" si="1"/>
        <v>★</v>
      </c>
      <c r="C35" s="549"/>
      <c r="D35" s="550"/>
      <c r="E35" s="119">
        <v>4.0599999999999996</v>
      </c>
      <c r="F35" s="119">
        <v>3.75</v>
      </c>
      <c r="G35" s="353">
        <f t="shared" si="0"/>
        <v>-0.30999999999999961</v>
      </c>
      <c r="H35" s="568"/>
      <c r="I35" s="569"/>
      <c r="J35" s="569"/>
      <c r="K35" s="569"/>
      <c r="L35" s="570"/>
      <c r="M35" s="475"/>
      <c r="N35" s="476"/>
      <c r="O35" s="243" t="s">
        <v>65</v>
      </c>
    </row>
    <row r="36" spans="1:16" ht="92.4" customHeight="1" thickBot="1">
      <c r="A36" s="252" t="s">
        <v>66</v>
      </c>
      <c r="B36" s="548" t="str">
        <f t="shared" si="1"/>
        <v>★</v>
      </c>
      <c r="C36" s="549"/>
      <c r="D36" s="550"/>
      <c r="E36" s="119">
        <v>3.26</v>
      </c>
      <c r="F36" s="301">
        <v>2.94</v>
      </c>
      <c r="G36" s="353">
        <f t="shared" si="0"/>
        <v>-0.31999999999999984</v>
      </c>
      <c r="H36" s="551"/>
      <c r="I36" s="552"/>
      <c r="J36" s="552"/>
      <c r="K36" s="552"/>
      <c r="L36" s="553"/>
      <c r="M36" s="475"/>
      <c r="N36" s="472"/>
      <c r="O36" s="243" t="s">
        <v>66</v>
      </c>
    </row>
    <row r="37" spans="1:16" ht="87.75" customHeight="1" thickBot="1">
      <c r="A37" s="249" t="s">
        <v>67</v>
      </c>
      <c r="B37" s="548" t="str">
        <f t="shared" si="1"/>
        <v>★</v>
      </c>
      <c r="C37" s="549"/>
      <c r="D37" s="550"/>
      <c r="E37" s="119">
        <v>4.84</v>
      </c>
      <c r="F37" s="119">
        <v>3.73</v>
      </c>
      <c r="G37" s="353">
        <f t="shared" si="0"/>
        <v>-1.1099999999999999</v>
      </c>
      <c r="H37" s="551"/>
      <c r="I37" s="552"/>
      <c r="J37" s="552"/>
      <c r="K37" s="552"/>
      <c r="L37" s="553"/>
      <c r="M37" s="141"/>
      <c r="N37" s="142"/>
      <c r="O37" s="243" t="s">
        <v>67</v>
      </c>
    </row>
    <row r="38" spans="1:16" ht="75.75" customHeight="1" thickBot="1">
      <c r="A38" s="249" t="s">
        <v>68</v>
      </c>
      <c r="B38" s="548" t="str">
        <f t="shared" si="1"/>
        <v>★</v>
      </c>
      <c r="C38" s="549"/>
      <c r="D38" s="550"/>
      <c r="E38" s="119">
        <v>3.83</v>
      </c>
      <c r="F38" s="301">
        <v>2.62</v>
      </c>
      <c r="G38" s="353">
        <f t="shared" si="0"/>
        <v>-1.21</v>
      </c>
      <c r="H38" s="551"/>
      <c r="I38" s="552"/>
      <c r="J38" s="552"/>
      <c r="K38" s="552"/>
      <c r="L38" s="553"/>
      <c r="M38" s="141"/>
      <c r="N38" s="142"/>
      <c r="O38" s="243" t="s">
        <v>68</v>
      </c>
    </row>
    <row r="39" spans="1:16" ht="78.599999999999994" customHeight="1" thickBot="1">
      <c r="A39" s="249" t="s">
        <v>69</v>
      </c>
      <c r="B39" s="548" t="str">
        <f t="shared" si="1"/>
        <v>☆</v>
      </c>
      <c r="C39" s="549"/>
      <c r="D39" s="550"/>
      <c r="E39" s="119">
        <v>3.9</v>
      </c>
      <c r="F39" s="119">
        <v>4.28</v>
      </c>
      <c r="G39" s="353">
        <f t="shared" si="0"/>
        <v>0.38000000000000034</v>
      </c>
      <c r="H39" s="551"/>
      <c r="I39" s="552"/>
      <c r="J39" s="552"/>
      <c r="K39" s="552"/>
      <c r="L39" s="553"/>
      <c r="M39" s="475"/>
      <c r="N39" s="472"/>
      <c r="O39" s="243" t="s">
        <v>69</v>
      </c>
    </row>
    <row r="40" spans="1:16" ht="78.75" customHeight="1" thickBot="1">
      <c r="A40" s="249" t="s">
        <v>70</v>
      </c>
      <c r="B40" s="548" t="str">
        <f t="shared" si="1"/>
        <v>☆☆</v>
      </c>
      <c r="C40" s="549"/>
      <c r="D40" s="550"/>
      <c r="E40" s="119">
        <v>4</v>
      </c>
      <c r="F40" s="119">
        <v>5.96</v>
      </c>
      <c r="G40" s="353">
        <f t="shared" si="0"/>
        <v>1.96</v>
      </c>
      <c r="H40" s="551"/>
      <c r="I40" s="552"/>
      <c r="J40" s="552"/>
      <c r="K40" s="552"/>
      <c r="L40" s="553"/>
      <c r="M40" s="141"/>
      <c r="N40" s="142"/>
      <c r="O40" s="243" t="s">
        <v>70</v>
      </c>
    </row>
    <row r="41" spans="1:16" ht="66" customHeight="1" thickBot="1">
      <c r="A41" s="249" t="s">
        <v>71</v>
      </c>
      <c r="B41" s="548" t="str">
        <f t="shared" si="1"/>
        <v>★</v>
      </c>
      <c r="C41" s="549"/>
      <c r="D41" s="550"/>
      <c r="E41" s="119">
        <v>3.04</v>
      </c>
      <c r="F41" s="301">
        <v>2.96</v>
      </c>
      <c r="G41" s="353">
        <f t="shared" si="0"/>
        <v>-8.0000000000000071E-2</v>
      </c>
      <c r="H41" s="311"/>
      <c r="I41" s="318"/>
      <c r="J41" s="318"/>
      <c r="K41" s="320"/>
      <c r="L41" s="320"/>
      <c r="M41" s="141"/>
      <c r="N41" s="142"/>
      <c r="O41" s="243" t="s">
        <v>71</v>
      </c>
    </row>
    <row r="42" spans="1:16" ht="77.25" customHeight="1" thickBot="1">
      <c r="A42" s="249" t="s">
        <v>72</v>
      </c>
      <c r="B42" s="548" t="str">
        <f t="shared" si="1"/>
        <v>★</v>
      </c>
      <c r="C42" s="549"/>
      <c r="D42" s="550"/>
      <c r="E42" s="119">
        <v>4.5199999999999996</v>
      </c>
      <c r="F42" s="119">
        <v>3.48</v>
      </c>
      <c r="G42" s="353">
        <f t="shared" si="0"/>
        <v>-1.0399999999999996</v>
      </c>
      <c r="H42" s="551"/>
      <c r="I42" s="552"/>
      <c r="J42" s="552"/>
      <c r="K42" s="552"/>
      <c r="L42" s="553"/>
      <c r="M42" s="475"/>
      <c r="N42" s="142"/>
      <c r="O42" s="243" t="s">
        <v>72</v>
      </c>
      <c r="P42" s="52" t="s">
        <v>144</v>
      </c>
    </row>
    <row r="43" spans="1:16" ht="93" customHeight="1" thickBot="1">
      <c r="A43" s="249" t="s">
        <v>73</v>
      </c>
      <c r="B43" s="548" t="str">
        <f t="shared" si="1"/>
        <v>★</v>
      </c>
      <c r="C43" s="549"/>
      <c r="D43" s="550"/>
      <c r="E43" s="301">
        <v>2.13</v>
      </c>
      <c r="F43" s="301">
        <v>1.74</v>
      </c>
      <c r="G43" s="353">
        <f t="shared" si="0"/>
        <v>-0.3899999999999999</v>
      </c>
      <c r="H43" s="551"/>
      <c r="I43" s="552"/>
      <c r="J43" s="552"/>
      <c r="K43" s="552"/>
      <c r="L43" s="553"/>
      <c r="M43" s="408"/>
      <c r="N43" s="142"/>
      <c r="O43" s="243" t="s">
        <v>73</v>
      </c>
    </row>
    <row r="44" spans="1:16" ht="77.25" customHeight="1" thickBot="1">
      <c r="A44" s="396" t="s">
        <v>74</v>
      </c>
      <c r="B44" s="548" t="str">
        <f t="shared" si="1"/>
        <v>☆</v>
      </c>
      <c r="C44" s="549"/>
      <c r="D44" s="550"/>
      <c r="E44" s="119">
        <v>3.45</v>
      </c>
      <c r="F44" s="119">
        <v>3.47</v>
      </c>
      <c r="G44" s="353">
        <f t="shared" si="0"/>
        <v>2.0000000000000018E-2</v>
      </c>
      <c r="H44" s="571"/>
      <c r="I44" s="572"/>
      <c r="J44" s="572"/>
      <c r="K44" s="572"/>
      <c r="L44" s="572"/>
      <c r="M44" s="477"/>
      <c r="N44" s="478"/>
      <c r="O44" s="52"/>
    </row>
    <row r="45" spans="1:16" ht="81.75" customHeight="1" thickBot="1">
      <c r="A45" s="249" t="s">
        <v>75</v>
      </c>
      <c r="B45" s="548" t="str">
        <f t="shared" si="1"/>
        <v>★</v>
      </c>
      <c r="C45" s="549"/>
      <c r="D45" s="550"/>
      <c r="E45" s="301">
        <v>2.9</v>
      </c>
      <c r="F45" s="301">
        <v>2.75</v>
      </c>
      <c r="G45" s="353">
        <f t="shared" si="0"/>
        <v>-0.14999999999999991</v>
      </c>
      <c r="H45" s="573"/>
      <c r="I45" s="574"/>
      <c r="J45" s="574"/>
      <c r="K45" s="574"/>
      <c r="L45" s="575"/>
      <c r="M45" s="141"/>
      <c r="N45" s="474"/>
      <c r="O45" s="243" t="s">
        <v>75</v>
      </c>
    </row>
    <row r="46" spans="1:16" ht="81" customHeight="1" thickBot="1">
      <c r="A46" s="249" t="s">
        <v>76</v>
      </c>
      <c r="B46" s="548" t="str">
        <f t="shared" si="1"/>
        <v>★</v>
      </c>
      <c r="C46" s="549"/>
      <c r="D46" s="550"/>
      <c r="E46" s="119">
        <v>4.1100000000000003</v>
      </c>
      <c r="F46" s="119">
        <v>3.64</v>
      </c>
      <c r="G46" s="353">
        <f t="shared" si="0"/>
        <v>-0.4700000000000002</v>
      </c>
      <c r="H46" s="551"/>
      <c r="I46" s="552"/>
      <c r="J46" s="552"/>
      <c r="K46" s="552"/>
      <c r="L46" s="553"/>
      <c r="M46" s="141"/>
      <c r="N46" s="142"/>
      <c r="O46" s="243" t="s">
        <v>76</v>
      </c>
    </row>
    <row r="47" spans="1:16" ht="88.2" customHeight="1" thickBot="1">
      <c r="A47" s="249" t="s">
        <v>77</v>
      </c>
      <c r="B47" s="548" t="str">
        <f t="shared" si="1"/>
        <v>★</v>
      </c>
      <c r="C47" s="549"/>
      <c r="D47" s="550"/>
      <c r="E47" s="119">
        <v>3.36</v>
      </c>
      <c r="F47" s="301">
        <v>2.58</v>
      </c>
      <c r="G47" s="353">
        <f t="shared" si="0"/>
        <v>-0.7799999999999998</v>
      </c>
      <c r="H47" s="551"/>
      <c r="I47" s="552"/>
      <c r="J47" s="552"/>
      <c r="K47" s="552"/>
      <c r="L47" s="553"/>
      <c r="M47" s="141"/>
      <c r="N47" s="142"/>
      <c r="O47" s="243" t="s">
        <v>77</v>
      </c>
    </row>
    <row r="48" spans="1:16" ht="78.75" customHeight="1" thickBot="1">
      <c r="A48" s="249" t="s">
        <v>78</v>
      </c>
      <c r="B48" s="548" t="str">
        <f t="shared" si="1"/>
        <v>☆</v>
      </c>
      <c r="C48" s="549"/>
      <c r="D48" s="550"/>
      <c r="E48" s="119">
        <v>3.2</v>
      </c>
      <c r="F48" s="119">
        <v>3.75</v>
      </c>
      <c r="G48" s="353">
        <f t="shared" si="0"/>
        <v>0.54999999999999982</v>
      </c>
      <c r="H48" s="576"/>
      <c r="I48" s="577"/>
      <c r="J48" s="577"/>
      <c r="K48" s="577"/>
      <c r="L48" s="578"/>
      <c r="M48" s="141"/>
      <c r="N48" s="142"/>
      <c r="O48" s="243" t="s">
        <v>78</v>
      </c>
    </row>
    <row r="49" spans="1:15" ht="74.25" customHeight="1" thickBot="1">
      <c r="A49" s="249" t="s">
        <v>79</v>
      </c>
      <c r="B49" s="548" t="str">
        <f t="shared" si="1"/>
        <v>★</v>
      </c>
      <c r="C49" s="549"/>
      <c r="D49" s="550"/>
      <c r="E49" s="119">
        <v>3.94</v>
      </c>
      <c r="F49" s="119">
        <v>3.59</v>
      </c>
      <c r="G49" s="353">
        <f t="shared" si="0"/>
        <v>-0.35000000000000009</v>
      </c>
      <c r="H49" s="551"/>
      <c r="I49" s="552"/>
      <c r="J49" s="552"/>
      <c r="K49" s="552"/>
      <c r="L49" s="553"/>
      <c r="M49" s="141"/>
      <c r="N49" s="142"/>
      <c r="O49" s="243" t="s">
        <v>79</v>
      </c>
    </row>
    <row r="50" spans="1:15" ht="73.2" customHeight="1" thickBot="1">
      <c r="A50" s="249" t="s">
        <v>80</v>
      </c>
      <c r="B50" s="548" t="str">
        <f t="shared" si="1"/>
        <v>★</v>
      </c>
      <c r="C50" s="549"/>
      <c r="D50" s="550"/>
      <c r="E50" s="119">
        <v>5.37</v>
      </c>
      <c r="F50" s="119">
        <v>4.79</v>
      </c>
      <c r="G50" s="353">
        <f t="shared" si="0"/>
        <v>-0.58000000000000007</v>
      </c>
      <c r="H50" s="576"/>
      <c r="I50" s="577"/>
      <c r="J50" s="577"/>
      <c r="K50" s="577"/>
      <c r="L50" s="578"/>
      <c r="M50" s="141"/>
      <c r="N50" s="479"/>
      <c r="O50" s="243" t="s">
        <v>80</v>
      </c>
    </row>
    <row r="51" spans="1:15" ht="73.5" customHeight="1" thickBot="1">
      <c r="A51" s="249" t="s">
        <v>81</v>
      </c>
      <c r="B51" s="548" t="str">
        <f t="shared" si="1"/>
        <v>☆</v>
      </c>
      <c r="C51" s="549"/>
      <c r="D51" s="550"/>
      <c r="E51" s="119">
        <v>3.44</v>
      </c>
      <c r="F51" s="119">
        <v>4.21</v>
      </c>
      <c r="G51" s="353">
        <f t="shared" si="0"/>
        <v>0.77</v>
      </c>
      <c r="H51" s="551"/>
      <c r="I51" s="552"/>
      <c r="J51" s="552"/>
      <c r="K51" s="552"/>
      <c r="L51" s="553"/>
      <c r="M51" s="141"/>
      <c r="N51" s="142"/>
      <c r="O51" s="243" t="s">
        <v>81</v>
      </c>
    </row>
    <row r="52" spans="1:15" ht="91.8" customHeight="1" thickBot="1">
      <c r="A52" s="249" t="s">
        <v>82</v>
      </c>
      <c r="B52" s="548" t="str">
        <f t="shared" si="1"/>
        <v>★</v>
      </c>
      <c r="C52" s="549"/>
      <c r="D52" s="550"/>
      <c r="E52" s="301">
        <v>2.87</v>
      </c>
      <c r="F52" s="301">
        <v>2.8</v>
      </c>
      <c r="G52" s="353">
        <f t="shared" si="0"/>
        <v>-7.0000000000000284E-2</v>
      </c>
      <c r="H52" s="551"/>
      <c r="I52" s="552"/>
      <c r="J52" s="552"/>
      <c r="K52" s="552"/>
      <c r="L52" s="553"/>
      <c r="M52" s="141"/>
      <c r="N52" s="142"/>
      <c r="O52" s="243" t="s">
        <v>82</v>
      </c>
    </row>
    <row r="53" spans="1:15" ht="77.25" customHeight="1" thickBot="1">
      <c r="A53" s="249" t="s">
        <v>83</v>
      </c>
      <c r="B53" s="548" t="str">
        <f t="shared" si="1"/>
        <v>★</v>
      </c>
      <c r="C53" s="549"/>
      <c r="D53" s="550"/>
      <c r="E53" s="119">
        <v>3.84</v>
      </c>
      <c r="F53" s="301">
        <v>2.74</v>
      </c>
      <c r="G53" s="353">
        <f t="shared" si="0"/>
        <v>-1.0999999999999996</v>
      </c>
      <c r="H53" s="551"/>
      <c r="I53" s="552"/>
      <c r="J53" s="552"/>
      <c r="K53" s="552"/>
      <c r="L53" s="553"/>
      <c r="M53" s="492"/>
      <c r="N53" s="142"/>
      <c r="O53" s="243" t="s">
        <v>83</v>
      </c>
    </row>
    <row r="54" spans="1:15" ht="78" customHeight="1" thickBot="1">
      <c r="A54" s="249" t="s">
        <v>84</v>
      </c>
      <c r="B54" s="548" t="str">
        <f t="shared" si="1"/>
        <v>★</v>
      </c>
      <c r="C54" s="549"/>
      <c r="D54" s="550"/>
      <c r="E54" s="119">
        <v>4.13</v>
      </c>
      <c r="F54" s="119">
        <v>3.74</v>
      </c>
      <c r="G54" s="353">
        <f t="shared" si="0"/>
        <v>-0.38999999999999968</v>
      </c>
      <c r="H54" s="551"/>
      <c r="I54" s="552"/>
      <c r="J54" s="552"/>
      <c r="K54" s="552"/>
      <c r="L54" s="553"/>
      <c r="M54" s="141"/>
      <c r="N54" s="142"/>
      <c r="O54" s="243" t="s">
        <v>84</v>
      </c>
    </row>
    <row r="55" spans="1:15" ht="69" customHeight="1" thickBot="1">
      <c r="A55" s="249" t="s">
        <v>85</v>
      </c>
      <c r="B55" s="548" t="str">
        <f t="shared" si="1"/>
        <v>★</v>
      </c>
      <c r="C55" s="549"/>
      <c r="D55" s="550"/>
      <c r="E55" s="119">
        <v>3.22</v>
      </c>
      <c r="F55" s="119">
        <v>3.19</v>
      </c>
      <c r="G55" s="353">
        <f t="shared" si="0"/>
        <v>-3.0000000000000249E-2</v>
      </c>
      <c r="H55" s="551"/>
      <c r="I55" s="552"/>
      <c r="J55" s="552"/>
      <c r="K55" s="552"/>
      <c r="L55" s="553"/>
      <c r="M55" s="141"/>
      <c r="N55" s="142"/>
      <c r="O55" s="243" t="s">
        <v>85</v>
      </c>
    </row>
    <row r="56" spans="1:15" ht="69" customHeight="1" thickBot="1">
      <c r="A56" s="249" t="s">
        <v>86</v>
      </c>
      <c r="B56" s="548" t="str">
        <f t="shared" si="1"/>
        <v>★</v>
      </c>
      <c r="C56" s="549"/>
      <c r="D56" s="550"/>
      <c r="E56" s="119">
        <v>4.55</v>
      </c>
      <c r="F56" s="119">
        <v>4.33</v>
      </c>
      <c r="G56" s="353">
        <f t="shared" si="0"/>
        <v>-0.21999999999999975</v>
      </c>
      <c r="H56" s="551"/>
      <c r="I56" s="552"/>
      <c r="J56" s="552"/>
      <c r="K56" s="552"/>
      <c r="L56" s="553"/>
      <c r="M56" s="141"/>
      <c r="N56" s="142"/>
      <c r="O56" s="243" t="s">
        <v>86</v>
      </c>
    </row>
    <row r="57" spans="1:15" ht="63.75" customHeight="1" thickBot="1">
      <c r="A57" s="249" t="s">
        <v>87</v>
      </c>
      <c r="B57" s="548" t="str">
        <f t="shared" si="1"/>
        <v>★</v>
      </c>
      <c r="C57" s="549"/>
      <c r="D57" s="550"/>
      <c r="E57" s="119">
        <v>4.1900000000000004</v>
      </c>
      <c r="F57" s="119">
        <v>4.12</v>
      </c>
      <c r="G57" s="353">
        <f t="shared" si="0"/>
        <v>-7.0000000000000284E-2</v>
      </c>
      <c r="H57" s="576"/>
      <c r="I57" s="577"/>
      <c r="J57" s="577"/>
      <c r="K57" s="577"/>
      <c r="L57" s="578"/>
      <c r="M57" s="141"/>
      <c r="N57" s="142"/>
      <c r="O57" s="243" t="s">
        <v>87</v>
      </c>
    </row>
    <row r="58" spans="1:15" ht="69.75" customHeight="1" thickBot="1">
      <c r="A58" s="249" t="s">
        <v>88</v>
      </c>
      <c r="B58" s="548" t="str">
        <f t="shared" si="1"/>
        <v>★</v>
      </c>
      <c r="C58" s="549"/>
      <c r="D58" s="550"/>
      <c r="E58" s="119">
        <v>3.35</v>
      </c>
      <c r="F58" s="301">
        <v>2.7</v>
      </c>
      <c r="G58" s="353">
        <f t="shared" si="0"/>
        <v>-0.64999999999999991</v>
      </c>
      <c r="H58" s="551"/>
      <c r="I58" s="552"/>
      <c r="J58" s="552"/>
      <c r="K58" s="552"/>
      <c r="L58" s="553"/>
      <c r="M58" s="141"/>
      <c r="N58" s="142"/>
      <c r="O58" s="243" t="s">
        <v>88</v>
      </c>
    </row>
    <row r="59" spans="1:15" ht="76.2" customHeight="1" thickBot="1">
      <c r="A59" s="249" t="s">
        <v>89</v>
      </c>
      <c r="B59" s="548" t="str">
        <f t="shared" si="1"/>
        <v>☆</v>
      </c>
      <c r="C59" s="549"/>
      <c r="D59" s="550"/>
      <c r="E59" s="119">
        <v>4.79</v>
      </c>
      <c r="F59" s="119">
        <v>4.8899999999999997</v>
      </c>
      <c r="G59" s="353">
        <f t="shared" si="0"/>
        <v>9.9999999999999645E-2</v>
      </c>
      <c r="H59" s="551"/>
      <c r="I59" s="552"/>
      <c r="J59" s="552"/>
      <c r="K59" s="552"/>
      <c r="L59" s="553"/>
      <c r="M59" s="141"/>
      <c r="N59" s="142"/>
      <c r="O59" s="243" t="s">
        <v>89</v>
      </c>
    </row>
    <row r="60" spans="1:15" ht="73.8" customHeight="1" thickBot="1">
      <c r="A60" s="249" t="s">
        <v>90</v>
      </c>
      <c r="B60" s="548" t="str">
        <f t="shared" si="1"/>
        <v>★</v>
      </c>
      <c r="C60" s="549"/>
      <c r="D60" s="550"/>
      <c r="E60" s="119">
        <v>5.68</v>
      </c>
      <c r="F60" s="119">
        <v>4.53</v>
      </c>
      <c r="G60" s="353">
        <f t="shared" si="0"/>
        <v>-1.1499999999999995</v>
      </c>
      <c r="H60" s="551"/>
      <c r="I60" s="552"/>
      <c r="J60" s="552"/>
      <c r="K60" s="552"/>
      <c r="L60" s="553"/>
      <c r="M60" s="141"/>
      <c r="N60" s="142"/>
      <c r="O60" s="243" t="s">
        <v>90</v>
      </c>
    </row>
    <row r="61" spans="1:15" ht="81" customHeight="1" thickBot="1">
      <c r="A61" s="249" t="s">
        <v>91</v>
      </c>
      <c r="B61" s="548" t="str">
        <f t="shared" si="1"/>
        <v>★</v>
      </c>
      <c r="C61" s="549"/>
      <c r="D61" s="550"/>
      <c r="E61" s="301">
        <v>2.84</v>
      </c>
      <c r="F61" s="301">
        <v>2.64</v>
      </c>
      <c r="G61" s="353">
        <f t="shared" si="0"/>
        <v>-0.19999999999999973</v>
      </c>
      <c r="H61" s="551" t="s">
        <v>227</v>
      </c>
      <c r="I61" s="552"/>
      <c r="J61" s="552"/>
      <c r="K61" s="552"/>
      <c r="L61" s="553"/>
      <c r="M61" s="141" t="s">
        <v>228</v>
      </c>
      <c r="N61" s="142">
        <v>45485</v>
      </c>
      <c r="O61" s="243" t="s">
        <v>91</v>
      </c>
    </row>
    <row r="62" spans="1:15" ht="78.599999999999994" customHeight="1" thickBot="1">
      <c r="A62" s="249" t="s">
        <v>92</v>
      </c>
      <c r="B62" s="548" t="str">
        <f t="shared" si="1"/>
        <v>★</v>
      </c>
      <c r="C62" s="549"/>
      <c r="D62" s="550"/>
      <c r="E62" s="119">
        <v>4.9400000000000004</v>
      </c>
      <c r="F62" s="119">
        <v>4.43</v>
      </c>
      <c r="G62" s="353">
        <f t="shared" si="0"/>
        <v>-0.51000000000000068</v>
      </c>
      <c r="H62" s="551"/>
      <c r="I62" s="552"/>
      <c r="J62" s="552"/>
      <c r="K62" s="552"/>
      <c r="L62" s="553"/>
      <c r="M62" s="501"/>
      <c r="N62" s="142"/>
      <c r="O62" s="243" t="s">
        <v>92</v>
      </c>
    </row>
    <row r="63" spans="1:15" ht="87" customHeight="1" thickBot="1">
      <c r="A63" s="249" t="s">
        <v>93</v>
      </c>
      <c r="B63" s="548" t="str">
        <f t="shared" si="1"/>
        <v>☆</v>
      </c>
      <c r="C63" s="549"/>
      <c r="D63" s="550"/>
      <c r="E63" s="301">
        <v>1.0900000000000001</v>
      </c>
      <c r="F63" s="301">
        <v>2.4300000000000002</v>
      </c>
      <c r="G63" s="353">
        <f t="shared" si="0"/>
        <v>1.34</v>
      </c>
      <c r="H63" s="551"/>
      <c r="I63" s="552"/>
      <c r="J63" s="552"/>
      <c r="K63" s="552"/>
      <c r="L63" s="553"/>
      <c r="M63" s="408"/>
      <c r="N63" s="142"/>
      <c r="O63" s="243" t="s">
        <v>93</v>
      </c>
    </row>
    <row r="64" spans="1:15" ht="73.2" customHeight="1" thickBot="1">
      <c r="A64" s="249" t="s">
        <v>94</v>
      </c>
      <c r="B64" s="548" t="str">
        <f t="shared" si="1"/>
        <v>★</v>
      </c>
      <c r="C64" s="549"/>
      <c r="D64" s="550"/>
      <c r="E64" s="301">
        <v>1.55</v>
      </c>
      <c r="F64" s="301">
        <v>1.45</v>
      </c>
      <c r="G64" s="353">
        <f t="shared" si="0"/>
        <v>-0.10000000000000009</v>
      </c>
      <c r="H64" s="619"/>
      <c r="I64" s="620"/>
      <c r="J64" s="620"/>
      <c r="K64" s="620"/>
      <c r="L64" s="621"/>
      <c r="M64" s="141"/>
      <c r="N64" s="142"/>
      <c r="O64" s="243" t="s">
        <v>94</v>
      </c>
    </row>
    <row r="65" spans="1:18" ht="80.25" customHeight="1" thickBot="1">
      <c r="A65" s="249" t="s">
        <v>95</v>
      </c>
      <c r="B65" s="548" t="str">
        <f t="shared" si="1"/>
        <v>★</v>
      </c>
      <c r="C65" s="549"/>
      <c r="D65" s="550"/>
      <c r="E65" s="119">
        <v>5.84</v>
      </c>
      <c r="F65" s="119">
        <v>4.6399999999999997</v>
      </c>
      <c r="G65" s="353">
        <f t="shared" si="0"/>
        <v>-1.2000000000000002</v>
      </c>
      <c r="H65" s="576"/>
      <c r="I65" s="577"/>
      <c r="J65" s="577"/>
      <c r="K65" s="577"/>
      <c r="L65" s="578"/>
      <c r="M65" s="404"/>
      <c r="N65" s="142"/>
      <c r="O65" s="243" t="s">
        <v>95</v>
      </c>
    </row>
    <row r="66" spans="1:18" ht="88.5" customHeight="1" thickBot="1">
      <c r="A66" s="249" t="s">
        <v>96</v>
      </c>
      <c r="B66" s="548" t="str">
        <f t="shared" si="1"/>
        <v>★</v>
      </c>
      <c r="C66" s="549"/>
      <c r="D66" s="550"/>
      <c r="E66" s="351">
        <v>11.17</v>
      </c>
      <c r="F66" s="351">
        <v>10.67</v>
      </c>
      <c r="G66" s="353">
        <f t="shared" si="0"/>
        <v>-0.5</v>
      </c>
      <c r="H66" s="576"/>
      <c r="I66" s="577"/>
      <c r="J66" s="577"/>
      <c r="K66" s="577"/>
      <c r="L66" s="578"/>
      <c r="M66" s="141"/>
      <c r="N66" s="142"/>
      <c r="O66" s="243" t="s">
        <v>96</v>
      </c>
    </row>
    <row r="67" spans="1:18" ht="78.75" customHeight="1" thickBot="1">
      <c r="A67" s="249" t="s">
        <v>97</v>
      </c>
      <c r="B67" s="548" t="str">
        <f t="shared" si="1"/>
        <v>★</v>
      </c>
      <c r="C67" s="549"/>
      <c r="D67" s="550"/>
      <c r="E67" s="119">
        <v>4.78</v>
      </c>
      <c r="F67" s="119">
        <v>3.86</v>
      </c>
      <c r="G67" s="353">
        <f t="shared" si="0"/>
        <v>-0.92000000000000037</v>
      </c>
      <c r="H67" s="551"/>
      <c r="I67" s="552"/>
      <c r="J67" s="552"/>
      <c r="K67" s="552"/>
      <c r="L67" s="553"/>
      <c r="M67" s="141"/>
      <c r="N67" s="142"/>
      <c r="O67" s="243" t="s">
        <v>97</v>
      </c>
    </row>
    <row r="68" spans="1:18" ht="73.8" customHeight="1" thickBot="1">
      <c r="A68" s="252" t="s">
        <v>98</v>
      </c>
      <c r="B68" s="548" t="str">
        <f t="shared" si="1"/>
        <v>☆</v>
      </c>
      <c r="C68" s="549"/>
      <c r="D68" s="550"/>
      <c r="E68" s="119">
        <v>4.2</v>
      </c>
      <c r="F68" s="119">
        <v>4.84</v>
      </c>
      <c r="G68" s="353">
        <f t="shared" si="0"/>
        <v>0.63999999999999968</v>
      </c>
      <c r="H68" s="551"/>
      <c r="I68" s="552"/>
      <c r="J68" s="552"/>
      <c r="K68" s="552"/>
      <c r="L68" s="553"/>
      <c r="M68" s="395"/>
      <c r="N68" s="142"/>
      <c r="O68" s="243" t="s">
        <v>98</v>
      </c>
    </row>
    <row r="69" spans="1:18" ht="72.75" customHeight="1" thickBot="1">
      <c r="A69" s="250" t="s">
        <v>99</v>
      </c>
      <c r="B69" s="548" t="str">
        <f t="shared" si="1"/>
        <v>★</v>
      </c>
      <c r="C69" s="549"/>
      <c r="D69" s="550"/>
      <c r="E69" s="361">
        <v>2.23</v>
      </c>
      <c r="F69" s="361">
        <v>2</v>
      </c>
      <c r="G69" s="353">
        <f t="shared" si="0"/>
        <v>-0.22999999999999998</v>
      </c>
      <c r="H69" s="576"/>
      <c r="I69" s="577"/>
      <c r="J69" s="577"/>
      <c r="K69" s="577"/>
      <c r="L69" s="578"/>
      <c r="M69" s="141"/>
      <c r="N69" s="142"/>
      <c r="O69" s="243" t="s">
        <v>99</v>
      </c>
    </row>
    <row r="70" spans="1:18" ht="58.5" customHeight="1" thickBot="1">
      <c r="A70" s="189" t="s">
        <v>100</v>
      </c>
      <c r="B70" s="548" t="str">
        <f t="shared" si="1"/>
        <v>★</v>
      </c>
      <c r="C70" s="549"/>
      <c r="D70" s="550"/>
      <c r="E70" s="119">
        <v>3.95</v>
      </c>
      <c r="F70" s="119">
        <v>3.71</v>
      </c>
      <c r="G70" s="353">
        <f t="shared" si="0"/>
        <v>-0.24000000000000021</v>
      </c>
      <c r="H70" s="551"/>
      <c r="I70" s="552"/>
      <c r="J70" s="552"/>
      <c r="K70" s="552"/>
      <c r="L70" s="553"/>
      <c r="M70" s="190"/>
      <c r="N70" s="142"/>
      <c r="O70" s="243"/>
    </row>
    <row r="71" spans="1:18" ht="42.75" customHeight="1" thickBot="1">
      <c r="A71" s="191"/>
      <c r="B71" s="191"/>
      <c r="C71" s="191"/>
      <c r="D71" s="191"/>
      <c r="E71" s="609"/>
      <c r="F71" s="609"/>
      <c r="G71" s="609"/>
      <c r="H71" s="609"/>
      <c r="I71" s="609"/>
      <c r="J71" s="609"/>
      <c r="K71" s="609"/>
      <c r="L71" s="609"/>
      <c r="M71" s="409">
        <f>COUNTIF(E24:E70,"&gt;=10")</f>
        <v>1</v>
      </c>
      <c r="N71" s="53">
        <f>COUNTIF(F24:F70,"&gt;=10")</f>
        <v>1</v>
      </c>
      <c r="O71" s="53" t="s">
        <v>26</v>
      </c>
    </row>
    <row r="72" spans="1:18" ht="36.75" customHeight="1" thickBot="1">
      <c r="A72" s="66" t="s">
        <v>19</v>
      </c>
      <c r="B72" s="67"/>
      <c r="C72" s="112"/>
      <c r="D72" s="112"/>
      <c r="E72" s="610" t="s">
        <v>18</v>
      </c>
      <c r="F72" s="610"/>
      <c r="G72" s="610"/>
      <c r="H72" s="611" t="s">
        <v>208</v>
      </c>
      <c r="I72" s="612"/>
      <c r="J72" s="67"/>
      <c r="K72" s="68"/>
      <c r="L72" s="68"/>
      <c r="M72" s="69"/>
      <c r="N72" s="70"/>
    </row>
    <row r="73" spans="1:18" ht="36.75" customHeight="1" thickBot="1">
      <c r="A73" s="71"/>
      <c r="B73" s="192"/>
      <c r="C73" s="615" t="s">
        <v>163</v>
      </c>
      <c r="D73" s="616"/>
      <c r="E73" s="616"/>
      <c r="F73" s="617"/>
      <c r="G73" s="72">
        <f>+F70</f>
        <v>3.71</v>
      </c>
      <c r="H73" s="73"/>
      <c r="I73" s="613">
        <f>+G70</f>
        <v>-0.24000000000000021</v>
      </c>
      <c r="J73" s="614"/>
      <c r="K73" s="193"/>
      <c r="L73" s="193"/>
      <c r="M73" s="194"/>
      <c r="N73" s="74"/>
    </row>
    <row r="74" spans="1:18" ht="36.75" customHeight="1" thickBot="1">
      <c r="A74" s="71"/>
      <c r="B74" s="192"/>
      <c r="C74" s="579" t="s">
        <v>102</v>
      </c>
      <c r="D74" s="580"/>
      <c r="E74" s="580"/>
      <c r="F74" s="581"/>
      <c r="G74" s="75">
        <f>+F35</f>
        <v>3.75</v>
      </c>
      <c r="H74" s="76" t="s">
        <v>101</v>
      </c>
      <c r="I74" s="582">
        <f>+G35</f>
        <v>-0.30999999999999961</v>
      </c>
      <c r="J74" s="583"/>
      <c r="K74" s="193"/>
      <c r="L74" s="193"/>
      <c r="M74" s="194"/>
      <c r="N74" s="74"/>
      <c r="R74" s="228" t="s">
        <v>19</v>
      </c>
    </row>
    <row r="75" spans="1:18" ht="36.75" customHeight="1" thickBot="1">
      <c r="A75" s="71"/>
      <c r="B75" s="192"/>
      <c r="C75" s="584" t="s">
        <v>103</v>
      </c>
      <c r="D75" s="585"/>
      <c r="E75" s="585"/>
      <c r="F75" s="77" t="str">
        <f>VLOOKUP(G75,F:P,10,0)</f>
        <v>大分県</v>
      </c>
      <c r="G75" s="78">
        <f>MAX(F23:F70)</f>
        <v>10.67</v>
      </c>
      <c r="H75" s="586" t="s">
        <v>104</v>
      </c>
      <c r="I75" s="587"/>
      <c r="J75" s="587"/>
      <c r="K75" s="79">
        <f>+N71</f>
        <v>1</v>
      </c>
      <c r="L75" s="80" t="s">
        <v>105</v>
      </c>
      <c r="M75" s="81">
        <f>N71-M71</f>
        <v>0</v>
      </c>
      <c r="N75" s="74"/>
      <c r="R75" s="229"/>
    </row>
    <row r="76" spans="1:18" ht="36.75" customHeight="1" thickBot="1">
      <c r="A76" s="82"/>
      <c r="B76" s="83"/>
      <c r="C76" s="83"/>
      <c r="D76" s="83"/>
      <c r="E76" s="83"/>
      <c r="F76" s="83"/>
      <c r="G76" s="83"/>
      <c r="H76" s="83"/>
      <c r="I76" s="83"/>
      <c r="J76" s="83"/>
      <c r="K76" s="84"/>
      <c r="L76" s="84"/>
      <c r="M76" s="85"/>
      <c r="N76" s="86"/>
      <c r="R76" s="229"/>
    </row>
    <row r="77" spans="1:18" ht="30.75" customHeight="1">
      <c r="A77" s="108"/>
      <c r="B77" s="108"/>
      <c r="C77" s="108"/>
      <c r="D77" s="108"/>
      <c r="E77" s="108"/>
      <c r="F77" s="108"/>
      <c r="G77" s="108"/>
      <c r="H77" s="108"/>
      <c r="I77" s="108"/>
      <c r="J77" s="108"/>
      <c r="K77" s="195"/>
      <c r="L77" s="195"/>
      <c r="M77" s="196"/>
      <c r="N77" s="197"/>
      <c r="R77" s="230"/>
    </row>
    <row r="78" spans="1:18" ht="30.75" customHeight="1" thickBot="1">
      <c r="A78" s="198"/>
      <c r="B78" s="198"/>
      <c r="C78" s="198"/>
      <c r="D78" s="198"/>
      <c r="E78" s="198"/>
      <c r="F78" s="198"/>
      <c r="G78" s="198"/>
      <c r="H78" s="198"/>
      <c r="I78" s="198"/>
      <c r="J78" s="198"/>
      <c r="K78" s="199"/>
      <c r="L78" s="199"/>
      <c r="M78" s="410"/>
      <c r="N78" s="198"/>
    </row>
    <row r="79" spans="1:18" ht="24.75" customHeight="1" thickTop="1">
      <c r="A79" s="588">
        <v>1</v>
      </c>
      <c r="B79" s="591" t="s">
        <v>206</v>
      </c>
      <c r="C79" s="592"/>
      <c r="D79" s="592"/>
      <c r="E79" s="592"/>
      <c r="F79" s="593"/>
      <c r="G79" s="600" t="s">
        <v>207</v>
      </c>
      <c r="H79" s="601"/>
      <c r="I79" s="601"/>
      <c r="J79" s="601"/>
      <c r="K79" s="601"/>
      <c r="L79" s="601"/>
      <c r="M79" s="601"/>
      <c r="N79" s="602"/>
    </row>
    <row r="80" spans="1:18" ht="24.75" customHeight="1">
      <c r="A80" s="589"/>
      <c r="B80" s="594"/>
      <c r="C80" s="595"/>
      <c r="D80" s="595"/>
      <c r="E80" s="595"/>
      <c r="F80" s="596"/>
      <c r="G80" s="603"/>
      <c r="H80" s="604"/>
      <c r="I80" s="604"/>
      <c r="J80" s="604"/>
      <c r="K80" s="604"/>
      <c r="L80" s="604"/>
      <c r="M80" s="604"/>
      <c r="N80" s="605"/>
      <c r="O80" s="200" t="s">
        <v>26</v>
      </c>
      <c r="P80" s="200"/>
    </row>
    <row r="81" spans="1:16" ht="24.75" customHeight="1">
      <c r="A81" s="589"/>
      <c r="B81" s="594"/>
      <c r="C81" s="595"/>
      <c r="D81" s="595"/>
      <c r="E81" s="595"/>
      <c r="F81" s="596"/>
      <c r="G81" s="603"/>
      <c r="H81" s="604"/>
      <c r="I81" s="604"/>
      <c r="J81" s="604"/>
      <c r="K81" s="604"/>
      <c r="L81" s="604"/>
      <c r="M81" s="604"/>
      <c r="N81" s="605"/>
      <c r="O81" s="200" t="s">
        <v>19</v>
      </c>
      <c r="P81" s="200" t="s">
        <v>106</v>
      </c>
    </row>
    <row r="82" spans="1:16" ht="24.75" customHeight="1">
      <c r="A82" s="589"/>
      <c r="B82" s="594"/>
      <c r="C82" s="595"/>
      <c r="D82" s="595"/>
      <c r="E82" s="595"/>
      <c r="F82" s="596"/>
      <c r="G82" s="603"/>
      <c r="H82" s="604"/>
      <c r="I82" s="604"/>
      <c r="J82" s="604"/>
      <c r="K82" s="604"/>
      <c r="L82" s="604"/>
      <c r="M82" s="604"/>
      <c r="N82" s="605"/>
      <c r="O82" s="201"/>
      <c r="P82" s="200"/>
    </row>
    <row r="83" spans="1:16" ht="46.2" customHeight="1" thickBot="1">
      <c r="A83" s="590"/>
      <c r="B83" s="597"/>
      <c r="C83" s="598"/>
      <c r="D83" s="598"/>
      <c r="E83" s="598"/>
      <c r="F83" s="599"/>
      <c r="G83" s="606"/>
      <c r="H83" s="607"/>
      <c r="I83" s="607"/>
      <c r="J83" s="607"/>
      <c r="K83" s="607"/>
      <c r="L83" s="607"/>
      <c r="M83" s="607"/>
      <c r="N83" s="608"/>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4"/>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9B91-EBD2-4228-BDE2-F1FA8CA03116}">
  <sheetPr>
    <pageSetUpPr fitToPage="1"/>
  </sheetPr>
  <dimension ref="A1:R34"/>
  <sheetViews>
    <sheetView zoomScale="90" zoomScaleNormal="75" zoomScaleSheetLayoutView="95" workbookViewId="0">
      <selection activeCell="O9" sqref="O9"/>
    </sheetView>
  </sheetViews>
  <sheetFormatPr defaultColWidth="9" defaultRowHeight="13.2"/>
  <cols>
    <col min="1" max="1" width="4.88671875" style="411" customWidth="1"/>
    <col min="2" max="11" width="9" style="411"/>
    <col min="12" max="12" width="58.33203125" style="411" customWidth="1"/>
    <col min="13" max="13" width="4.21875" style="411" customWidth="1"/>
    <col min="14" max="14" width="3.44140625" style="411" customWidth="1"/>
    <col min="15" max="16384" width="9" style="411"/>
  </cols>
  <sheetData>
    <row r="1" spans="1:18" ht="23.4">
      <c r="A1" s="775" t="s">
        <v>186</v>
      </c>
      <c r="B1" s="775"/>
      <c r="C1" s="775"/>
      <c r="D1" s="775"/>
      <c r="E1" s="775"/>
      <c r="F1" s="775"/>
      <c r="G1" s="775"/>
      <c r="H1" s="775"/>
      <c r="I1" s="775"/>
      <c r="J1" s="776"/>
      <c r="K1" s="776"/>
      <c r="L1" s="776"/>
      <c r="M1" s="776"/>
    </row>
    <row r="2" spans="1:18" ht="19.2">
      <c r="A2" s="625" t="s">
        <v>393</v>
      </c>
      <c r="B2" s="625"/>
      <c r="C2" s="625"/>
      <c r="D2" s="625"/>
      <c r="E2" s="625"/>
      <c r="F2" s="625"/>
      <c r="G2" s="625"/>
      <c r="H2" s="625"/>
      <c r="I2" s="625"/>
      <c r="J2" s="626"/>
      <c r="K2" s="626"/>
      <c r="L2" s="626"/>
      <c r="M2" s="626"/>
      <c r="N2" s="468"/>
    </row>
    <row r="3" spans="1:18" ht="24.75" customHeight="1">
      <c r="A3" s="777" t="s">
        <v>394</v>
      </c>
      <c r="B3" s="777"/>
      <c r="C3" s="777"/>
      <c r="D3" s="777"/>
      <c r="E3" s="777"/>
      <c r="F3" s="777"/>
      <c r="G3" s="777"/>
      <c r="H3" s="777"/>
      <c r="I3" s="777"/>
      <c r="J3" s="778"/>
      <c r="K3" s="778"/>
      <c r="L3" s="778"/>
      <c r="M3" s="778"/>
      <c r="N3" s="627"/>
    </row>
    <row r="4" spans="1:18" ht="27" customHeight="1">
      <c r="A4" s="779" t="s">
        <v>210</v>
      </c>
      <c r="B4" s="779"/>
      <c r="C4" s="779"/>
      <c r="D4" s="779"/>
      <c r="E4" s="779"/>
      <c r="F4" s="779"/>
      <c r="G4" s="779"/>
      <c r="H4" s="779"/>
      <c r="I4" s="779"/>
      <c r="J4" s="780"/>
      <c r="K4" s="780"/>
      <c r="L4" s="780"/>
      <c r="M4" s="780"/>
      <c r="N4" s="627"/>
      <c r="Q4" s="413"/>
    </row>
    <row r="5" spans="1:18" ht="16.2">
      <c r="A5" s="781"/>
      <c r="B5" s="782"/>
      <c r="C5" s="782"/>
      <c r="D5" s="782"/>
      <c r="E5" s="782"/>
      <c r="F5" s="782"/>
      <c r="G5" s="782"/>
      <c r="H5" s="782"/>
      <c r="I5" s="782"/>
      <c r="J5" s="782"/>
      <c r="K5" s="782"/>
      <c r="L5" s="782"/>
      <c r="M5" s="782"/>
      <c r="N5" s="627"/>
    </row>
    <row r="6" spans="1:18" ht="21.75" customHeight="1">
      <c r="A6" s="782"/>
      <c r="B6" s="783"/>
      <c r="C6" s="784"/>
      <c r="D6" s="784"/>
      <c r="E6" s="784"/>
      <c r="F6" s="782"/>
      <c r="G6" s="782" t="s">
        <v>19</v>
      </c>
      <c r="H6" s="785" t="s">
        <v>396</v>
      </c>
      <c r="I6" s="786"/>
      <c r="J6" s="786"/>
      <c r="K6" s="786"/>
      <c r="L6" s="786"/>
      <c r="M6" s="782"/>
      <c r="N6" s="627"/>
      <c r="O6" s="413"/>
      <c r="R6" s="413"/>
    </row>
    <row r="7" spans="1:18" ht="21.75" customHeight="1">
      <c r="A7" s="782"/>
      <c r="B7" s="787"/>
      <c r="C7" s="787"/>
      <c r="D7" s="787"/>
      <c r="E7" s="787"/>
      <c r="F7" s="782"/>
      <c r="G7" s="782"/>
      <c r="H7" s="786"/>
      <c r="I7" s="786"/>
      <c r="J7" s="786"/>
      <c r="K7" s="786"/>
      <c r="L7" s="786"/>
      <c r="M7" s="782"/>
      <c r="N7" s="627"/>
    </row>
    <row r="8" spans="1:18" ht="21.75" customHeight="1">
      <c r="A8" s="782"/>
      <c r="B8" s="787"/>
      <c r="C8" s="787"/>
      <c r="D8" s="787"/>
      <c r="E8" s="787"/>
      <c r="F8" s="782"/>
      <c r="G8" s="782"/>
      <c r="H8" s="786"/>
      <c r="I8" s="786"/>
      <c r="J8" s="786"/>
      <c r="K8" s="786"/>
      <c r="L8" s="786"/>
      <c r="M8" s="782"/>
    </row>
    <row r="9" spans="1:18" ht="21.75" customHeight="1">
      <c r="A9" s="782"/>
      <c r="B9" s="787"/>
      <c r="C9" s="787"/>
      <c r="D9" s="787"/>
      <c r="E9" s="787"/>
      <c r="F9" s="782"/>
      <c r="G9" s="782"/>
      <c r="H9" s="786"/>
      <c r="I9" s="786"/>
      <c r="J9" s="786"/>
      <c r="K9" s="786"/>
      <c r="L9" s="786"/>
      <c r="M9" s="782"/>
    </row>
    <row r="10" spans="1:18" ht="21.75" customHeight="1">
      <c r="A10" s="782"/>
      <c r="B10" s="787"/>
      <c r="C10" s="787"/>
      <c r="D10" s="787"/>
      <c r="E10" s="787"/>
      <c r="F10" s="782"/>
      <c r="G10" s="782"/>
      <c r="H10" s="786"/>
      <c r="I10" s="786"/>
      <c r="J10" s="786"/>
      <c r="K10" s="786"/>
      <c r="L10" s="786"/>
      <c r="M10" s="782"/>
    </row>
    <row r="11" spans="1:18" ht="21.75" customHeight="1">
      <c r="A11" s="782"/>
      <c r="B11" s="787"/>
      <c r="C11" s="787"/>
      <c r="D11" s="787"/>
      <c r="E11" s="787"/>
      <c r="F11" s="788"/>
      <c r="G11" s="788"/>
      <c r="H11" s="786"/>
      <c r="I11" s="786"/>
      <c r="J11" s="786"/>
      <c r="K11" s="786"/>
      <c r="L11" s="786"/>
      <c r="M11" s="782"/>
    </row>
    <row r="12" spans="1:18" ht="21.75" customHeight="1">
      <c r="A12" s="782"/>
      <c r="B12" s="787"/>
      <c r="C12" s="787"/>
      <c r="D12" s="787"/>
      <c r="E12" s="787"/>
      <c r="F12" s="789"/>
      <c r="G12" s="789"/>
      <c r="H12" s="786"/>
      <c r="I12" s="786"/>
      <c r="J12" s="786"/>
      <c r="K12" s="786"/>
      <c r="L12" s="786"/>
      <c r="M12" s="782"/>
    </row>
    <row r="13" spans="1:18" ht="21.75" customHeight="1">
      <c r="A13" s="782"/>
      <c r="B13" s="790"/>
      <c r="C13" s="790"/>
      <c r="D13" s="790"/>
      <c r="E13" s="790"/>
      <c r="F13" s="789"/>
      <c r="G13" s="789"/>
      <c r="H13" s="786"/>
      <c r="I13" s="786"/>
      <c r="J13" s="786"/>
      <c r="K13" s="786"/>
      <c r="L13" s="786"/>
      <c r="M13" s="782"/>
    </row>
    <row r="14" spans="1:18" ht="21.75" customHeight="1">
      <c r="A14" s="782"/>
      <c r="B14" s="790"/>
      <c r="C14" s="790"/>
      <c r="D14" s="790"/>
      <c r="E14" s="790"/>
      <c r="F14" s="788"/>
      <c r="G14" s="788"/>
      <c r="H14" s="786"/>
      <c r="I14" s="786"/>
      <c r="J14" s="786"/>
      <c r="K14" s="786"/>
      <c r="L14" s="786"/>
      <c r="M14" s="782"/>
    </row>
    <row r="15" spans="1:18" ht="21.75" customHeight="1">
      <c r="A15" s="782"/>
      <c r="B15" s="782"/>
      <c r="C15" s="782"/>
      <c r="D15" s="782"/>
      <c r="E15" s="782"/>
      <c r="F15" s="782"/>
      <c r="G15" s="782"/>
      <c r="H15" s="782"/>
      <c r="I15" s="782"/>
      <c r="J15" s="782"/>
      <c r="K15" s="782"/>
      <c r="L15" s="782"/>
      <c r="M15" s="782"/>
    </row>
    <row r="16" spans="1:18" ht="16.8" thickBot="1">
      <c r="A16" s="791"/>
      <c r="B16" s="792"/>
      <c r="C16" s="793"/>
      <c r="D16" s="793"/>
      <c r="E16" s="793"/>
      <c r="F16" s="793"/>
      <c r="G16" s="793"/>
      <c r="H16" s="793"/>
      <c r="I16" s="793"/>
      <c r="J16" s="793"/>
      <c r="K16" s="793"/>
      <c r="L16" s="793"/>
      <c r="M16" s="793"/>
    </row>
    <row r="17" spans="1:14" ht="18.75" customHeight="1" thickTop="1">
      <c r="A17" s="793"/>
      <c r="B17" s="794" t="s">
        <v>395</v>
      </c>
      <c r="C17" s="795"/>
      <c r="D17" s="795"/>
      <c r="E17" s="795"/>
      <c r="F17" s="795"/>
      <c r="G17" s="795"/>
      <c r="H17" s="795"/>
      <c r="I17" s="795"/>
      <c r="J17" s="795"/>
      <c r="K17" s="795"/>
      <c r="L17" s="796"/>
      <c r="M17" s="793"/>
    </row>
    <row r="18" spans="1:14" ht="18.75" customHeight="1">
      <c r="A18" s="793"/>
      <c r="B18" s="797"/>
      <c r="C18" s="798"/>
      <c r="D18" s="798"/>
      <c r="E18" s="798"/>
      <c r="F18" s="798"/>
      <c r="G18" s="798"/>
      <c r="H18" s="798"/>
      <c r="I18" s="798"/>
      <c r="J18" s="798"/>
      <c r="K18" s="798"/>
      <c r="L18" s="799"/>
      <c r="M18" s="793"/>
    </row>
    <row r="19" spans="1:14" ht="18.75" customHeight="1">
      <c r="A19" s="793"/>
      <c r="B19" s="797"/>
      <c r="C19" s="798"/>
      <c r="D19" s="798"/>
      <c r="E19" s="798"/>
      <c r="F19" s="798"/>
      <c r="G19" s="798"/>
      <c r="H19" s="798"/>
      <c r="I19" s="798"/>
      <c r="J19" s="798"/>
      <c r="K19" s="798"/>
      <c r="L19" s="799"/>
      <c r="M19" s="793"/>
    </row>
    <row r="20" spans="1:14" ht="18.75" customHeight="1">
      <c r="A20" s="793"/>
      <c r="B20" s="797"/>
      <c r="C20" s="798"/>
      <c r="D20" s="798"/>
      <c r="E20" s="798"/>
      <c r="F20" s="798"/>
      <c r="G20" s="798"/>
      <c r="H20" s="798"/>
      <c r="I20" s="798"/>
      <c r="J20" s="798"/>
      <c r="K20" s="798"/>
      <c r="L20" s="799"/>
      <c r="M20" s="793"/>
    </row>
    <row r="21" spans="1:14" ht="18.75" customHeight="1">
      <c r="A21" s="793"/>
      <c r="B21" s="797"/>
      <c r="C21" s="798"/>
      <c r="D21" s="798"/>
      <c r="E21" s="798"/>
      <c r="F21" s="798"/>
      <c r="G21" s="798"/>
      <c r="H21" s="798"/>
      <c r="I21" s="798"/>
      <c r="J21" s="798"/>
      <c r="K21" s="798"/>
      <c r="L21" s="799"/>
      <c r="M21" s="793"/>
    </row>
    <row r="22" spans="1:14" ht="18.75" customHeight="1">
      <c r="A22" s="793"/>
      <c r="B22" s="797"/>
      <c r="C22" s="798"/>
      <c r="D22" s="798"/>
      <c r="E22" s="798"/>
      <c r="F22" s="798"/>
      <c r="G22" s="798"/>
      <c r="H22" s="798"/>
      <c r="I22" s="798"/>
      <c r="J22" s="798"/>
      <c r="K22" s="798"/>
      <c r="L22" s="799"/>
      <c r="M22" s="793"/>
    </row>
    <row r="23" spans="1:14" ht="18.75" customHeight="1">
      <c r="A23" s="793"/>
      <c r="B23" s="797"/>
      <c r="C23" s="798"/>
      <c r="D23" s="798"/>
      <c r="E23" s="798"/>
      <c r="F23" s="798"/>
      <c r="G23" s="798"/>
      <c r="H23" s="798"/>
      <c r="I23" s="798"/>
      <c r="J23" s="798"/>
      <c r="K23" s="798"/>
      <c r="L23" s="799"/>
      <c r="M23" s="793"/>
    </row>
    <row r="24" spans="1:14" ht="18.75" customHeight="1">
      <c r="A24" s="793"/>
      <c r="B24" s="797"/>
      <c r="C24" s="798"/>
      <c r="D24" s="798"/>
      <c r="E24" s="798"/>
      <c r="F24" s="798"/>
      <c r="G24" s="798"/>
      <c r="H24" s="798"/>
      <c r="I24" s="798"/>
      <c r="J24" s="798"/>
      <c r="K24" s="798"/>
      <c r="L24" s="799"/>
      <c r="M24" s="793"/>
    </row>
    <row r="25" spans="1:14" ht="18.75" customHeight="1">
      <c r="A25" s="793"/>
      <c r="B25" s="797"/>
      <c r="C25" s="798"/>
      <c r="D25" s="798"/>
      <c r="E25" s="798"/>
      <c r="F25" s="798"/>
      <c r="G25" s="798"/>
      <c r="H25" s="798"/>
      <c r="I25" s="798"/>
      <c r="J25" s="798"/>
      <c r="K25" s="798"/>
      <c r="L25" s="799"/>
      <c r="M25" s="793"/>
    </row>
    <row r="26" spans="1:14" ht="18.75" customHeight="1">
      <c r="A26" s="793"/>
      <c r="B26" s="797"/>
      <c r="C26" s="798"/>
      <c r="D26" s="798"/>
      <c r="E26" s="798"/>
      <c r="F26" s="798"/>
      <c r="G26" s="798"/>
      <c r="H26" s="798"/>
      <c r="I26" s="798"/>
      <c r="J26" s="798"/>
      <c r="K26" s="798"/>
      <c r="L26" s="799"/>
      <c r="M26" s="793"/>
    </row>
    <row r="27" spans="1:14" ht="18.75" customHeight="1" thickBot="1">
      <c r="A27" s="793"/>
      <c r="B27" s="800"/>
      <c r="C27" s="801"/>
      <c r="D27" s="801"/>
      <c r="E27" s="801"/>
      <c r="F27" s="801"/>
      <c r="G27" s="801"/>
      <c r="H27" s="801"/>
      <c r="I27" s="801"/>
      <c r="J27" s="801"/>
      <c r="K27" s="801"/>
      <c r="L27" s="802"/>
      <c r="M27" s="793"/>
    </row>
    <row r="28" spans="1:14" ht="13.8" thickTop="1">
      <c r="A28" s="793"/>
      <c r="B28" s="793"/>
      <c r="C28" s="793"/>
      <c r="D28" s="793"/>
      <c r="E28" s="793"/>
      <c r="F28" s="793"/>
      <c r="G28" s="793"/>
      <c r="H28" s="793"/>
      <c r="I28" s="793"/>
      <c r="J28" s="793"/>
      <c r="K28" s="793"/>
      <c r="L28" s="793"/>
      <c r="M28" s="793"/>
    </row>
    <row r="29" spans="1:14">
      <c r="A29" s="793"/>
      <c r="B29" s="793"/>
      <c r="C29" s="793"/>
      <c r="D29" s="793"/>
      <c r="E29" s="793"/>
      <c r="F29" s="793"/>
      <c r="G29" s="793"/>
      <c r="H29" s="793"/>
      <c r="I29" s="793"/>
      <c r="J29" s="793"/>
      <c r="K29" s="793"/>
      <c r="L29" s="793"/>
      <c r="M29" s="793"/>
    </row>
    <row r="30" spans="1:14">
      <c r="A30" s="622"/>
      <c r="B30" s="623"/>
      <c r="C30" s="623"/>
      <c r="D30" s="623"/>
      <c r="E30" s="623"/>
      <c r="F30" s="623"/>
      <c r="G30" s="623"/>
      <c r="H30" s="623"/>
      <c r="I30" s="623"/>
      <c r="J30" s="623"/>
      <c r="K30" s="623"/>
      <c r="L30" s="623"/>
      <c r="M30" s="623"/>
      <c r="N30" s="623"/>
    </row>
    <row r="31" spans="1:14">
      <c r="A31" s="623"/>
      <c r="B31" s="623"/>
      <c r="C31" s="623"/>
      <c r="D31" s="623"/>
      <c r="E31" s="623"/>
      <c r="F31" s="623"/>
      <c r="G31" s="623"/>
      <c r="H31" s="623"/>
      <c r="I31" s="623"/>
      <c r="J31" s="623"/>
      <c r="K31" s="623"/>
      <c r="L31" s="623"/>
      <c r="M31" s="623"/>
      <c r="N31" s="623"/>
    </row>
    <row r="32" spans="1:14">
      <c r="A32" s="623"/>
      <c r="B32" s="623"/>
      <c r="C32" s="623"/>
      <c r="D32" s="623"/>
      <c r="E32" s="623"/>
      <c r="F32" s="623"/>
      <c r="G32" s="623"/>
      <c r="H32" s="623"/>
      <c r="I32" s="623"/>
      <c r="J32" s="623"/>
      <c r="K32" s="623"/>
      <c r="L32" s="623"/>
      <c r="M32" s="623"/>
      <c r="N32" s="623"/>
    </row>
    <row r="33" spans="1:14">
      <c r="A33" s="623"/>
      <c r="B33" s="623"/>
      <c r="C33" s="623"/>
      <c r="D33" s="623"/>
      <c r="E33" s="623"/>
      <c r="F33" s="623"/>
      <c r="G33" s="623"/>
      <c r="H33" s="623"/>
      <c r="I33" s="623"/>
      <c r="J33" s="623"/>
      <c r="K33" s="623"/>
      <c r="L33" s="623"/>
      <c r="M33" s="623"/>
      <c r="N33" s="623"/>
    </row>
    <row r="34" spans="1:14">
      <c r="A34" s="623"/>
      <c r="B34" s="623"/>
      <c r="C34" s="623"/>
      <c r="D34" s="623"/>
      <c r="E34" s="623"/>
      <c r="F34" s="623"/>
      <c r="G34" s="623"/>
      <c r="H34" s="623"/>
      <c r="I34" s="623"/>
      <c r="J34" s="623"/>
      <c r="K34" s="623"/>
      <c r="L34" s="623"/>
      <c r="M34" s="623"/>
      <c r="N34" s="623"/>
    </row>
  </sheetData>
  <mergeCells count="9">
    <mergeCell ref="B17:L27"/>
    <mergeCell ref="A30:N34"/>
    <mergeCell ref="A1:M1"/>
    <mergeCell ref="A2:M2"/>
    <mergeCell ref="A3:M3"/>
    <mergeCell ref="N3:N7"/>
    <mergeCell ref="A4:M4"/>
    <mergeCell ref="B6:E14"/>
    <mergeCell ref="H6:L14"/>
  </mergeCells>
  <phoneticPr fontId="84"/>
  <pageMargins left="0.75" right="0.75" top="1" bottom="1" header="0.51200000000000001" footer="0.51200000000000001"/>
  <pageSetup paperSize="9" scale="84"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44"/>
  <sheetViews>
    <sheetView showGridLines="0" view="pageBreakPreview" zoomScale="95" zoomScaleNormal="100" zoomScaleSheetLayoutView="95" workbookViewId="0">
      <selection activeCell="A45" sqref="A45"/>
    </sheetView>
  </sheetViews>
  <sheetFormatPr defaultColWidth="9" defaultRowHeight="31.2" customHeight="1"/>
  <cols>
    <col min="1" max="1" width="163.88671875" style="263" customWidth="1"/>
    <col min="2" max="2" width="11.21875" style="261" customWidth="1"/>
    <col min="3" max="3" width="22" style="261" customWidth="1"/>
    <col min="4" max="4" width="20.109375" style="262" customWidth="1"/>
    <col min="5" max="16384" width="9" style="1"/>
  </cols>
  <sheetData>
    <row r="1" spans="1:19" s="40" customFormat="1" ht="31.2" customHeight="1" thickBot="1">
      <c r="A1" s="152" t="s">
        <v>245</v>
      </c>
      <c r="B1" s="153" t="s">
        <v>0</v>
      </c>
      <c r="C1" s="154" t="s">
        <v>1</v>
      </c>
      <c r="D1" s="260" t="s">
        <v>2</v>
      </c>
    </row>
    <row r="2" spans="1:19" s="40" customFormat="1" ht="42" customHeight="1" thickTop="1">
      <c r="A2" s="729" t="s">
        <v>254</v>
      </c>
      <c r="B2" s="270"/>
      <c r="C2" s="628" t="s">
        <v>253</v>
      </c>
      <c r="D2" s="272"/>
    </row>
    <row r="3" spans="1:19" s="40" customFormat="1" ht="223.2" customHeight="1">
      <c r="A3" s="360" t="s">
        <v>251</v>
      </c>
      <c r="B3" s="359" t="s">
        <v>250</v>
      </c>
      <c r="C3" s="630"/>
      <c r="D3" s="376">
        <v>45492</v>
      </c>
    </row>
    <row r="4" spans="1:19" s="40" customFormat="1" ht="28.8" customHeight="1" thickBot="1">
      <c r="A4" s="486" t="s">
        <v>252</v>
      </c>
      <c r="B4" s="269"/>
      <c r="C4" s="631"/>
      <c r="D4" s="271"/>
    </row>
    <row r="5" spans="1:19" s="40" customFormat="1" ht="37.799999999999997" customHeight="1" thickTop="1">
      <c r="A5" s="414" t="s">
        <v>255</v>
      </c>
      <c r="B5" s="365"/>
      <c r="C5" s="340"/>
      <c r="D5" s="272"/>
    </row>
    <row r="6" spans="1:19" s="40" customFormat="1" ht="160.19999999999999" customHeight="1">
      <c r="A6" s="352" t="s">
        <v>256</v>
      </c>
      <c r="B6" s="513" t="s">
        <v>258</v>
      </c>
      <c r="C6" s="341" t="s">
        <v>259</v>
      </c>
      <c r="D6" s="376">
        <v>45491</v>
      </c>
    </row>
    <row r="7" spans="1:19" s="40" customFormat="1" ht="31.2" customHeight="1" thickBot="1">
      <c r="A7" s="487" t="s">
        <v>257</v>
      </c>
      <c r="B7" s="364"/>
      <c r="C7" s="341"/>
      <c r="D7" s="271"/>
    </row>
    <row r="8" spans="1:19" s="40" customFormat="1" ht="43.8" customHeight="1" thickTop="1">
      <c r="A8" s="345" t="s">
        <v>260</v>
      </c>
      <c r="B8" s="270"/>
      <c r="C8" s="628" t="s">
        <v>263</v>
      </c>
      <c r="D8" s="272" t="s">
        <v>264</v>
      </c>
    </row>
    <row r="9" spans="1:19" s="40" customFormat="1" ht="97.2" customHeight="1">
      <c r="A9" s="360" t="s">
        <v>261</v>
      </c>
      <c r="B9" s="359" t="s">
        <v>229</v>
      </c>
      <c r="C9" s="630"/>
      <c r="D9" s="376">
        <v>45490</v>
      </c>
    </row>
    <row r="10" spans="1:19" s="40" customFormat="1" ht="31.2" customHeight="1" thickBot="1">
      <c r="A10" s="151" t="s">
        <v>262</v>
      </c>
      <c r="B10" s="269"/>
      <c r="C10" s="631"/>
      <c r="D10" s="271"/>
    </row>
    <row r="11" spans="1:19" s="40" customFormat="1" ht="40.799999999999997" customHeight="1" thickTop="1">
      <c r="A11" s="514" t="s">
        <v>265</v>
      </c>
      <c r="B11" s="270"/>
      <c r="C11" s="628" t="s">
        <v>268</v>
      </c>
      <c r="D11" s="272"/>
    </row>
    <row r="12" spans="1:19" s="40" customFormat="1" ht="78" customHeight="1">
      <c r="A12" s="360" t="s">
        <v>266</v>
      </c>
      <c r="B12" s="359" t="s">
        <v>269</v>
      </c>
      <c r="C12" s="630"/>
      <c r="D12" s="376">
        <v>45490</v>
      </c>
    </row>
    <row r="13" spans="1:19" s="40" customFormat="1" ht="31.2" customHeight="1" thickBot="1">
      <c r="A13" s="151" t="s">
        <v>267</v>
      </c>
      <c r="B13" s="269"/>
      <c r="C13" s="631"/>
      <c r="D13" s="271"/>
    </row>
    <row r="14" spans="1:19" s="40" customFormat="1" ht="42" customHeight="1" thickTop="1">
      <c r="A14" s="414" t="s">
        <v>270</v>
      </c>
      <c r="B14" s="378"/>
      <c r="C14" s="636" t="s">
        <v>271</v>
      </c>
      <c r="D14" s="633">
        <v>45484</v>
      </c>
    </row>
    <row r="15" spans="1:19" s="40" customFormat="1" ht="408.6" customHeight="1">
      <c r="A15" s="403" t="s">
        <v>272</v>
      </c>
      <c r="B15" s="359" t="s">
        <v>274</v>
      </c>
      <c r="C15" s="637"/>
      <c r="D15" s="634"/>
      <c r="S15" s="369"/>
    </row>
    <row r="16" spans="1:19" s="40" customFormat="1" ht="28.2" customHeight="1" thickBot="1">
      <c r="A16" s="151" t="s">
        <v>273</v>
      </c>
      <c r="B16" s="150"/>
      <c r="C16" s="638"/>
      <c r="D16" s="635"/>
    </row>
    <row r="17" spans="1:4" s="40" customFormat="1" ht="40.799999999999997" customHeight="1" thickTop="1">
      <c r="A17" s="345" t="s">
        <v>275</v>
      </c>
      <c r="B17" s="270"/>
      <c r="C17" s="632" t="s">
        <v>278</v>
      </c>
      <c r="D17" s="272"/>
    </row>
    <row r="18" spans="1:4" s="40" customFormat="1" ht="231" customHeight="1">
      <c r="A18" s="397" t="s">
        <v>276</v>
      </c>
      <c r="B18" s="359" t="s">
        <v>277</v>
      </c>
      <c r="C18" s="630"/>
      <c r="D18" s="376">
        <v>45489</v>
      </c>
    </row>
    <row r="19" spans="1:4" s="40" customFormat="1" ht="31.2" customHeight="1" thickBot="1">
      <c r="A19" s="391" t="s">
        <v>279</v>
      </c>
      <c r="B19" s="269"/>
      <c r="C19" s="631"/>
      <c r="D19" s="271"/>
    </row>
    <row r="20" spans="1:4" ht="42.6" customHeight="1" thickTop="1">
      <c r="A20" s="416" t="s">
        <v>280</v>
      </c>
      <c r="B20" s="270"/>
      <c r="C20" s="628" t="s">
        <v>282</v>
      </c>
      <c r="D20" s="272"/>
    </row>
    <row r="21" spans="1:4" ht="83.4" customHeight="1">
      <c r="A21" s="368" t="s">
        <v>283</v>
      </c>
      <c r="B21" s="466" t="s">
        <v>281</v>
      </c>
      <c r="C21" s="629"/>
      <c r="D21" s="376">
        <v>45493</v>
      </c>
    </row>
    <row r="22" spans="1:4" ht="31.2" customHeight="1" thickBot="1">
      <c r="A22" s="417" t="s">
        <v>284</v>
      </c>
      <c r="B22" s="418"/>
      <c r="C22" s="415"/>
      <c r="D22" s="271"/>
    </row>
    <row r="23" spans="1:4" ht="36.6" customHeight="1" thickTop="1">
      <c r="A23" s="489" t="s">
        <v>286</v>
      </c>
      <c r="B23" s="270"/>
      <c r="C23" s="628" t="s">
        <v>285</v>
      </c>
      <c r="D23" s="272"/>
    </row>
    <row r="24" spans="1:4" ht="208.8" customHeight="1">
      <c r="A24" s="368" t="s">
        <v>287</v>
      </c>
      <c r="B24" s="407" t="s">
        <v>288</v>
      </c>
      <c r="C24" s="629"/>
      <c r="D24" s="376">
        <v>45492</v>
      </c>
    </row>
    <row r="25" spans="1:4" ht="31.2" customHeight="1" thickBot="1">
      <c r="A25" s="417" t="s">
        <v>289</v>
      </c>
      <c r="B25" s="418"/>
      <c r="C25" s="415"/>
      <c r="D25" s="271"/>
    </row>
    <row r="26" spans="1:4" ht="44.4" hidden="1" customHeight="1" thickTop="1">
      <c r="A26" s="416"/>
      <c r="B26" s="270"/>
      <c r="C26" s="628"/>
      <c r="D26" s="272"/>
    </row>
    <row r="27" spans="1:4" ht="127.2" hidden="1" customHeight="1">
      <c r="A27" s="504"/>
      <c r="B27" s="407"/>
      <c r="C27" s="629"/>
      <c r="D27" s="376"/>
    </row>
    <row r="28" spans="1:4" ht="37.200000000000003" hidden="1" customHeight="1" thickBot="1">
      <c r="A28" s="417"/>
      <c r="B28" s="418"/>
      <c r="C28" s="415"/>
      <c r="D28" s="271"/>
    </row>
    <row r="29" spans="1:4" ht="42" hidden="1" customHeight="1" thickTop="1">
      <c r="A29" s="416"/>
      <c r="B29" s="270"/>
      <c r="C29" s="628"/>
      <c r="D29" s="272"/>
    </row>
    <row r="30" spans="1:4" ht="160.19999999999999" hidden="1" customHeight="1">
      <c r="A30" s="368"/>
      <c r="B30" s="407"/>
      <c r="C30" s="629"/>
      <c r="D30" s="376"/>
    </row>
    <row r="31" spans="1:4" ht="31.2" hidden="1" customHeight="1" thickBot="1">
      <c r="A31" s="417"/>
      <c r="B31" s="418"/>
      <c r="C31" s="415"/>
      <c r="D31" s="271"/>
    </row>
    <row r="32" spans="1:4" ht="40.200000000000003" hidden="1" customHeight="1" thickTop="1">
      <c r="A32" s="416"/>
      <c r="B32" s="270"/>
      <c r="C32" s="628"/>
      <c r="D32" s="272"/>
    </row>
    <row r="33" spans="1:4" ht="106.8" hidden="1" customHeight="1">
      <c r="A33" s="368"/>
      <c r="B33" s="407"/>
      <c r="C33" s="629"/>
      <c r="D33" s="376"/>
    </row>
    <row r="34" spans="1:4" ht="31.2" hidden="1" customHeight="1" thickBot="1">
      <c r="A34" s="417"/>
      <c r="B34" s="418"/>
      <c r="C34" s="415"/>
      <c r="D34" s="271"/>
    </row>
    <row r="35" spans="1:4" ht="58.2" hidden="1" customHeight="1" thickTop="1">
      <c r="A35" s="416"/>
      <c r="B35" s="270"/>
      <c r="C35" s="628"/>
      <c r="D35" s="272"/>
    </row>
    <row r="36" spans="1:4" ht="249.6" hidden="1" customHeight="1">
      <c r="A36" s="368"/>
      <c r="B36" s="466"/>
      <c r="C36" s="629"/>
      <c r="D36" s="376"/>
    </row>
    <row r="37" spans="1:4" ht="34.200000000000003" hidden="1" customHeight="1" thickBot="1">
      <c r="A37" s="417"/>
      <c r="B37" s="418"/>
      <c r="C37" s="415"/>
      <c r="D37" s="271"/>
    </row>
    <row r="38" spans="1:4" ht="31.2" hidden="1" customHeight="1" thickTop="1">
      <c r="A38" s="416"/>
      <c r="B38" s="270"/>
      <c r="C38" s="628"/>
      <c r="D38" s="272"/>
    </row>
    <row r="39" spans="1:4" ht="144" hidden="1" customHeight="1">
      <c r="A39" s="368"/>
      <c r="B39" s="466"/>
      <c r="C39" s="629"/>
      <c r="D39" s="376"/>
    </row>
    <row r="40" spans="1:4" ht="31.2" hidden="1" customHeight="1" thickBot="1">
      <c r="A40" s="417"/>
      <c r="B40" s="418"/>
      <c r="C40" s="415"/>
      <c r="D40" s="271"/>
    </row>
    <row r="41" spans="1:4" ht="31.2" hidden="1" customHeight="1" thickTop="1">
      <c r="A41" s="416"/>
      <c r="B41" s="270"/>
      <c r="C41" s="628"/>
      <c r="D41" s="272"/>
    </row>
    <row r="42" spans="1:4" ht="76.8" hidden="1" customHeight="1">
      <c r="A42" s="368"/>
      <c r="B42" s="466"/>
      <c r="C42" s="629"/>
      <c r="D42" s="376"/>
    </row>
    <row r="43" spans="1:4" ht="31.2" hidden="1" customHeight="1" thickBot="1">
      <c r="A43" s="417"/>
      <c r="B43" s="418"/>
      <c r="C43" s="415"/>
      <c r="D43" s="271"/>
    </row>
    <row r="44" spans="1:4" ht="31.2" customHeight="1" thickTop="1"/>
  </sheetData>
  <mergeCells count="14">
    <mergeCell ref="C2:C4"/>
    <mergeCell ref="C17:C19"/>
    <mergeCell ref="C11:C13"/>
    <mergeCell ref="C8:C10"/>
    <mergeCell ref="D14:D16"/>
    <mergeCell ref="C14:C16"/>
    <mergeCell ref="C35:C36"/>
    <mergeCell ref="C38:C39"/>
    <mergeCell ref="C41:C42"/>
    <mergeCell ref="C20:C21"/>
    <mergeCell ref="C23:C24"/>
    <mergeCell ref="C26:C27"/>
    <mergeCell ref="C29:C30"/>
    <mergeCell ref="C32:C33"/>
  </mergeCells>
  <phoneticPr fontId="15"/>
  <hyperlinks>
    <hyperlink ref="A4" r:id="rId1" xr:uid="{8415CD5B-21FA-4C42-9FDE-DF41A5799C71}"/>
    <hyperlink ref="A7" r:id="rId2" xr:uid="{CB5E4A03-080F-4032-B914-C0BE1D04DF50}"/>
    <hyperlink ref="B6" r:id="rId3" display="dr@6t:y " xr:uid="{BF00F22F-F73A-4B62-9D66-9213A7470D07}"/>
    <hyperlink ref="A10" r:id="rId4" xr:uid="{D53EC071-ACFE-4825-99A2-4A20986CF63A}"/>
    <hyperlink ref="A13" r:id="rId5" xr:uid="{0A437256-8CF1-46DF-A69F-A06B7E8C0148}"/>
    <hyperlink ref="A16" r:id="rId6" xr:uid="{A7316337-D3C2-47EC-9CA2-47E5600F649C}"/>
    <hyperlink ref="A19" r:id="rId7" xr:uid="{5DA92FC7-43EF-496D-B3B2-AA27E745965B}"/>
    <hyperlink ref="A22" r:id="rId8" xr:uid="{010501C0-2408-499C-80FB-0F6418D067A8}"/>
    <hyperlink ref="A25" r:id="rId9" xr:uid="{B63319ED-DDE9-479A-B146-A75115F2D8C9}"/>
  </hyperlinks>
  <pageMargins left="0" right="0" top="0.19685039370078741" bottom="0.39370078740157483" header="0" footer="0.19685039370078741"/>
  <pageSetup paperSize="8" scale="28" orientation="portrait" horizontalDpi="300" verticalDpi="300"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28"/>
  <sheetViews>
    <sheetView defaultGridColor="0" view="pageBreakPreview" colorId="56" zoomScale="86" zoomScaleNormal="66" zoomScaleSheetLayoutView="86" workbookViewId="0">
      <selection activeCell="A27" sqref="A27"/>
    </sheetView>
  </sheetViews>
  <sheetFormatPr defaultColWidth="9" defaultRowHeight="40.200000000000003" customHeight="1"/>
  <cols>
    <col min="1" max="1" width="193.5546875" style="267" customWidth="1"/>
    <col min="2" max="2" width="18" style="125" customWidth="1"/>
    <col min="3" max="3" width="20.109375" style="126" customWidth="1"/>
    <col min="4" max="16384" width="9" style="36"/>
  </cols>
  <sheetData>
    <row r="1" spans="1:23" ht="40.200000000000003" customHeight="1" thickBot="1">
      <c r="A1" s="35" t="s">
        <v>246</v>
      </c>
      <c r="B1" s="258" t="s">
        <v>22</v>
      </c>
      <c r="C1" s="259" t="s">
        <v>2</v>
      </c>
    </row>
    <row r="2" spans="1:23" ht="40.200000000000003" customHeight="1">
      <c r="A2" s="499" t="s">
        <v>291</v>
      </c>
      <c r="B2" s="365"/>
      <c r="C2" s="340"/>
    </row>
    <row r="3" spans="1:23" ht="188.4" customHeight="1">
      <c r="A3" s="403" t="s">
        <v>301</v>
      </c>
      <c r="B3" s="363" t="s">
        <v>317</v>
      </c>
      <c r="C3" s="341">
        <v>45490</v>
      </c>
    </row>
    <row r="4" spans="1:23" ht="31.8" customHeight="1" thickBot="1">
      <c r="A4" s="488" t="s">
        <v>300</v>
      </c>
      <c r="B4" s="363"/>
      <c r="C4" s="341"/>
    </row>
    <row r="5" spans="1:23" ht="46.8" customHeight="1">
      <c r="A5" s="398" t="s">
        <v>292</v>
      </c>
      <c r="B5" s="365"/>
      <c r="C5" s="340"/>
    </row>
    <row r="6" spans="1:23" ht="75" customHeight="1">
      <c r="A6" s="403" t="s">
        <v>313</v>
      </c>
      <c r="B6" s="363" t="s">
        <v>317</v>
      </c>
      <c r="C6" s="341">
        <v>45490</v>
      </c>
    </row>
    <row r="7" spans="1:23" ht="31.8" customHeight="1" thickBot="1">
      <c r="A7" s="405" t="s">
        <v>302</v>
      </c>
      <c r="B7" s="366"/>
      <c r="C7" s="342"/>
      <c r="W7" s="36">
        <v>0</v>
      </c>
    </row>
    <row r="8" spans="1:23" ht="268.8" hidden="1" customHeight="1">
      <c r="A8" s="344" t="s">
        <v>293</v>
      </c>
      <c r="B8" s="365"/>
      <c r="C8" s="340"/>
    </row>
    <row r="9" spans="1:23" ht="268.8" hidden="1" customHeight="1">
      <c r="A9" s="352"/>
      <c r="B9" s="364"/>
      <c r="C9" s="341"/>
    </row>
    <row r="10" spans="1:23" ht="268.8" hidden="1" customHeight="1" thickBot="1">
      <c r="A10" s="343" t="s">
        <v>290</v>
      </c>
      <c r="B10" s="366"/>
      <c r="C10" s="342"/>
    </row>
    <row r="11" spans="1:23" ht="40.200000000000003" customHeight="1" thickTop="1">
      <c r="A11" s="467" t="s">
        <v>294</v>
      </c>
      <c r="B11" s="270"/>
      <c r="C11" s="628">
        <v>45490</v>
      </c>
      <c r="E11" s="412"/>
      <c r="F11" s="412"/>
      <c r="G11" s="412"/>
    </row>
    <row r="12" spans="1:23" ht="271.8" customHeight="1">
      <c r="A12" s="368" t="s">
        <v>315</v>
      </c>
      <c r="B12" s="466" t="s">
        <v>316</v>
      </c>
      <c r="C12" s="629"/>
      <c r="E12" s="412"/>
      <c r="F12" s="412"/>
      <c r="G12" s="412"/>
    </row>
    <row r="13" spans="1:23" ht="29.4" customHeight="1" thickBot="1">
      <c r="A13" s="417" t="s">
        <v>314</v>
      </c>
      <c r="B13" s="418"/>
      <c r="C13" s="415"/>
    </row>
    <row r="14" spans="1:23" ht="49.8" customHeight="1" thickTop="1">
      <c r="A14" s="499" t="s">
        <v>295</v>
      </c>
      <c r="B14" s="365"/>
      <c r="C14" s="340"/>
    </row>
    <row r="15" spans="1:23" ht="320.39999999999998" customHeight="1">
      <c r="A15" s="403" t="s">
        <v>304</v>
      </c>
      <c r="B15" s="363" t="s">
        <v>318</v>
      </c>
      <c r="C15" s="341">
        <v>45489</v>
      </c>
    </row>
    <row r="16" spans="1:23" ht="34.200000000000003" customHeight="1" thickBot="1">
      <c r="A16" s="399" t="s">
        <v>303</v>
      </c>
      <c r="B16" s="363"/>
      <c r="C16" s="341"/>
    </row>
    <row r="17" spans="1:3" ht="40.799999999999997" customHeight="1">
      <c r="A17" s="499" t="s">
        <v>296</v>
      </c>
      <c r="B17" s="365"/>
      <c r="C17" s="340"/>
    </row>
    <row r="18" spans="1:3" ht="148.80000000000001" customHeight="1">
      <c r="A18" s="352" t="s">
        <v>306</v>
      </c>
      <c r="B18" s="363" t="s">
        <v>319</v>
      </c>
      <c r="C18" s="341">
        <v>45489</v>
      </c>
    </row>
    <row r="19" spans="1:3" ht="32.4" customHeight="1" thickBot="1">
      <c r="A19" s="399" t="s">
        <v>305</v>
      </c>
      <c r="B19" s="364"/>
      <c r="C19" s="341"/>
    </row>
    <row r="20" spans="1:3" ht="40.799999999999997" customHeight="1">
      <c r="A20" s="499" t="s">
        <v>297</v>
      </c>
      <c r="B20" s="365"/>
      <c r="C20" s="340"/>
    </row>
    <row r="21" spans="1:3" ht="60" customHeight="1">
      <c r="A21" s="352" t="s">
        <v>308</v>
      </c>
      <c r="B21" s="364" t="s">
        <v>320</v>
      </c>
      <c r="C21" s="341">
        <v>45485</v>
      </c>
    </row>
    <row r="22" spans="1:3" ht="40.799999999999997" customHeight="1" thickBot="1">
      <c r="A22" s="399" t="s">
        <v>307</v>
      </c>
      <c r="B22" s="364"/>
      <c r="C22" s="341"/>
    </row>
    <row r="23" spans="1:3" ht="40.799999999999997" customHeight="1">
      <c r="A23" s="499" t="s">
        <v>298</v>
      </c>
      <c r="B23" s="365"/>
      <c r="C23" s="340"/>
    </row>
    <row r="24" spans="1:3" ht="78.599999999999994" customHeight="1">
      <c r="A24" s="352" t="s">
        <v>310</v>
      </c>
      <c r="B24" s="364" t="s">
        <v>320</v>
      </c>
      <c r="C24" s="341">
        <v>45489</v>
      </c>
    </row>
    <row r="25" spans="1:3" ht="40.799999999999997" customHeight="1" thickBot="1">
      <c r="A25" s="399" t="s">
        <v>309</v>
      </c>
      <c r="B25" s="364"/>
      <c r="C25" s="341"/>
    </row>
    <row r="26" spans="1:3" ht="40.200000000000003" customHeight="1">
      <c r="A26" s="499" t="s">
        <v>299</v>
      </c>
      <c r="B26" s="365"/>
      <c r="C26" s="340"/>
    </row>
    <row r="27" spans="1:3" ht="363.6" customHeight="1">
      <c r="A27" s="352" t="s">
        <v>312</v>
      </c>
      <c r="B27" s="364" t="s">
        <v>316</v>
      </c>
      <c r="C27" s="341">
        <v>45491</v>
      </c>
    </row>
    <row r="28" spans="1:3" ht="40.200000000000003" customHeight="1">
      <c r="A28" s="399" t="s">
        <v>311</v>
      </c>
      <c r="B28" s="364"/>
      <c r="C28" s="341"/>
    </row>
  </sheetData>
  <mergeCells count="1">
    <mergeCell ref="C11:C12"/>
  </mergeCells>
  <phoneticPr fontId="84"/>
  <hyperlinks>
    <hyperlink ref="A4" r:id="rId1" xr:uid="{B08B126D-523B-4480-8093-E36F13EA4E64}"/>
    <hyperlink ref="A7" r:id="rId2" xr:uid="{B8342282-DC79-4968-85A4-35290916FD28}"/>
    <hyperlink ref="A16" r:id="rId3" xr:uid="{87FB18E6-83F3-41FD-B465-D528F5B8D9C8}"/>
    <hyperlink ref="A19" r:id="rId4" xr:uid="{236283B5-4971-4C93-BD9A-6D83AD21F5DB}"/>
    <hyperlink ref="A22" r:id="rId5" xr:uid="{96DE2CFF-3C5C-453B-ADC4-DA09502588BA}"/>
    <hyperlink ref="A25" r:id="rId6" xr:uid="{B2F3A0E1-B7A9-45FB-A646-48A4FE7ACCB4}"/>
    <hyperlink ref="A28" r:id="rId7" xr:uid="{BE7DC46F-8D04-4DA3-BAAF-237E412BE4B0}"/>
    <hyperlink ref="A13" r:id="rId8" xr:uid="{A28F290B-2B5B-4BE3-AFEC-712DEA41D568}"/>
  </hyperlinks>
  <pageMargins left="0.74803149606299213" right="0.74803149606299213" top="0.98425196850393704" bottom="0.98425196850393704" header="0.51181102362204722" footer="0.51181102362204722"/>
  <pageSetup paperSize="9" scale="16" fitToHeight="3" orientation="portrait" r:id="rId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 zoomScaleNormal="112" zoomScaleSheetLayoutView="100" workbookViewId="0">
      <selection activeCell="D7" sqref="D7"/>
    </sheetView>
  </sheetViews>
  <sheetFormatPr defaultColWidth="9" defaultRowHeight="13.2"/>
  <cols>
    <col min="1" max="1" width="5" style="1" customWidth="1"/>
    <col min="2" max="2" width="25.77734375" style="88" customWidth="1"/>
    <col min="3" max="3" width="69.109375" style="1" customWidth="1"/>
    <col min="4" max="4" width="109.88671875" style="1" customWidth="1"/>
    <col min="5" max="5" width="3.88671875" style="1" customWidth="1"/>
    <col min="6" max="16384" width="9" style="1"/>
  </cols>
  <sheetData>
    <row r="1" spans="1:7" ht="18.75" customHeight="1">
      <c r="B1" s="88" t="s">
        <v>107</v>
      </c>
      <c r="D1" s="502" t="str">
        <f>+D23</f>
        <v>対前週
インフルエンザ 　     　    16%   増加
新型コロナウイルス        20% 　増加</v>
      </c>
    </row>
    <row r="2" spans="1:7" ht="17.25" customHeight="1" thickBot="1">
      <c r="B2" t="s">
        <v>214</v>
      </c>
      <c r="D2" s="644"/>
      <c r="E2" s="624"/>
    </row>
    <row r="3" spans="1:7" ht="16.5" customHeight="1" thickBot="1">
      <c r="B3" s="89" t="s">
        <v>108</v>
      </c>
      <c r="C3" s="168" t="s">
        <v>109</v>
      </c>
      <c r="D3" s="129" t="s">
        <v>148</v>
      </c>
    </row>
    <row r="4" spans="1:7" ht="17.25" customHeight="1" thickBot="1">
      <c r="B4" s="90" t="s">
        <v>110</v>
      </c>
      <c r="C4" s="111" t="s">
        <v>215</v>
      </c>
      <c r="D4" s="91"/>
    </row>
    <row r="5" spans="1:7" ht="17.25" customHeight="1">
      <c r="B5" s="645" t="s">
        <v>142</v>
      </c>
      <c r="C5" s="648" t="s">
        <v>145</v>
      </c>
      <c r="D5" s="649"/>
    </row>
    <row r="6" spans="1:7" ht="19.2" customHeight="1">
      <c r="B6" s="646"/>
      <c r="C6" s="650" t="s">
        <v>146</v>
      </c>
      <c r="D6" s="651"/>
      <c r="G6" s="143"/>
    </row>
    <row r="7" spans="1:7" ht="19.95" customHeight="1">
      <c r="B7" s="646"/>
      <c r="C7" s="169" t="s">
        <v>147</v>
      </c>
      <c r="D7" s="170"/>
      <c r="G7" s="143"/>
    </row>
    <row r="8" spans="1:7" ht="25.2" customHeight="1" thickBot="1">
      <c r="B8" s="647"/>
      <c r="C8" s="145" t="s">
        <v>149</v>
      </c>
      <c r="D8" s="144"/>
      <c r="G8" s="143"/>
    </row>
    <row r="9" spans="1:7" ht="46.2" customHeight="1" thickBot="1">
      <c r="B9" s="92" t="s">
        <v>203</v>
      </c>
      <c r="C9" s="652" t="s">
        <v>216</v>
      </c>
      <c r="D9" s="653"/>
    </row>
    <row r="10" spans="1:7" ht="63" customHeight="1" thickBot="1">
      <c r="B10" s="93" t="s">
        <v>111</v>
      </c>
      <c r="C10" s="654" t="s">
        <v>218</v>
      </c>
      <c r="D10" s="655"/>
    </row>
    <row r="11" spans="1:7" ht="78" customHeight="1" thickBot="1">
      <c r="B11" s="94"/>
      <c r="C11" s="95" t="s">
        <v>219</v>
      </c>
      <c r="D11" s="149" t="s">
        <v>220</v>
      </c>
      <c r="F11" s="1" t="s">
        <v>19</v>
      </c>
    </row>
    <row r="12" spans="1:7" ht="37.799999999999997" customHeight="1" thickBot="1">
      <c r="B12" s="92" t="s">
        <v>204</v>
      </c>
      <c r="C12" s="654" t="s">
        <v>217</v>
      </c>
      <c r="D12" s="655"/>
    </row>
    <row r="13" spans="1:7" ht="88.2" customHeight="1" thickBot="1">
      <c r="B13" s="96" t="s">
        <v>182</v>
      </c>
      <c r="C13" s="97" t="s">
        <v>221</v>
      </c>
      <c r="D13" s="362" t="s">
        <v>222</v>
      </c>
      <c r="F13" t="s">
        <v>26</v>
      </c>
    </row>
    <row r="14" spans="1:7" ht="66.599999999999994" customHeight="1" thickBot="1">
      <c r="A14" t="s">
        <v>144</v>
      </c>
      <c r="B14" s="98" t="s">
        <v>112</v>
      </c>
      <c r="C14" s="642" t="s">
        <v>223</v>
      </c>
      <c r="D14" s="643"/>
    </row>
    <row r="15" spans="1:7" ht="17.25" customHeight="1"/>
    <row r="16" spans="1:7" ht="17.25" customHeight="1">
      <c r="B16" s="639" t="s">
        <v>172</v>
      </c>
      <c r="C16" s="274"/>
      <c r="D16" s="1" t="s">
        <v>144</v>
      </c>
    </row>
    <row r="17" spans="2:5">
      <c r="B17" s="639"/>
      <c r="C17"/>
    </row>
    <row r="18" spans="2:5">
      <c r="B18" s="639"/>
      <c r="E18" s="1" t="s">
        <v>19</v>
      </c>
    </row>
    <row r="19" spans="2:5">
      <c r="B19" s="639"/>
    </row>
    <row r="20" spans="2:5">
      <c r="B20" s="639"/>
    </row>
    <row r="21" spans="2:5" ht="16.2">
      <c r="B21" s="639"/>
      <c r="D21" s="367" t="s">
        <v>174</v>
      </c>
    </row>
    <row r="22" spans="2:5">
      <c r="B22" s="639"/>
    </row>
    <row r="23" spans="2:5">
      <c r="B23" s="639"/>
      <c r="D23" s="640" t="s">
        <v>225</v>
      </c>
    </row>
    <row r="24" spans="2:5">
      <c r="B24" s="639"/>
      <c r="D24" s="641"/>
    </row>
    <row r="25" spans="2:5">
      <c r="B25" s="639"/>
      <c r="D25" s="641"/>
    </row>
    <row r="26" spans="2:5">
      <c r="B26" s="639"/>
      <c r="D26" s="641"/>
    </row>
    <row r="27" spans="2:5">
      <c r="B27" s="639"/>
      <c r="D27" s="641"/>
    </row>
    <row r="28" spans="2:5">
      <c r="B28" s="639"/>
    </row>
    <row r="29" spans="2:5">
      <c r="B29" s="639"/>
      <c r="D29" s="1" t="s">
        <v>144</v>
      </c>
    </row>
    <row r="30" spans="2:5">
      <c r="B30" s="639"/>
      <c r="D30" s="1" t="s">
        <v>144</v>
      </c>
    </row>
    <row r="31" spans="2:5">
      <c r="B31" s="639"/>
    </row>
    <row r="32" spans="2:5">
      <c r="B32" s="639"/>
    </row>
    <row r="33" spans="2:2">
      <c r="B33" s="639"/>
    </row>
  </sheetData>
  <mergeCells count="10">
    <mergeCell ref="B16:B33"/>
    <mergeCell ref="D23:D27"/>
    <mergeCell ref="C14:D14"/>
    <mergeCell ref="D2:E2"/>
    <mergeCell ref="B5:B8"/>
    <mergeCell ref="C5:D5"/>
    <mergeCell ref="C6:D6"/>
    <mergeCell ref="C9:D9"/>
    <mergeCell ref="C10:D10"/>
    <mergeCell ref="C12:D12"/>
  </mergeCells>
  <phoneticPr fontId="84"/>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topLeftCell="A14" zoomScale="89" zoomScaleNormal="89" zoomScaleSheetLayoutView="100" workbookViewId="0">
      <selection activeCell="A22" sqref="A22:N22"/>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659" t="s">
        <v>205</v>
      </c>
      <c r="B1" s="660"/>
      <c r="C1" s="660"/>
      <c r="D1" s="660"/>
      <c r="E1" s="660"/>
      <c r="F1" s="660"/>
      <c r="G1" s="660"/>
      <c r="H1" s="660"/>
      <c r="I1" s="660"/>
      <c r="J1" s="660"/>
      <c r="K1" s="660"/>
      <c r="L1" s="660"/>
      <c r="M1" s="660"/>
      <c r="N1" s="661"/>
      <c r="P1" s="662" t="s">
        <v>3</v>
      </c>
      <c r="Q1" s="663"/>
      <c r="R1" s="663"/>
      <c r="S1" s="663"/>
      <c r="T1" s="663"/>
      <c r="U1" s="663"/>
      <c r="V1" s="663"/>
      <c r="W1" s="663"/>
      <c r="X1" s="663"/>
      <c r="Y1" s="663"/>
      <c r="Z1" s="663"/>
      <c r="AA1" s="663"/>
      <c r="AB1" s="663"/>
      <c r="AC1" s="664"/>
    </row>
    <row r="2" spans="1:29" ht="18" customHeight="1" thickBot="1">
      <c r="A2" s="665" t="s">
        <v>176</v>
      </c>
      <c r="B2" s="666"/>
      <c r="C2" s="666"/>
      <c r="D2" s="666"/>
      <c r="E2" s="666"/>
      <c r="F2" s="666"/>
      <c r="G2" s="666"/>
      <c r="H2" s="666"/>
      <c r="I2" s="666"/>
      <c r="J2" s="666"/>
      <c r="K2" s="666"/>
      <c r="L2" s="666"/>
      <c r="M2" s="666"/>
      <c r="N2" s="667"/>
      <c r="P2" s="668" t="s">
        <v>4</v>
      </c>
      <c r="Q2" s="666"/>
      <c r="R2" s="666"/>
      <c r="S2" s="666"/>
      <c r="T2" s="666"/>
      <c r="U2" s="666"/>
      <c r="V2" s="666"/>
      <c r="W2" s="666"/>
      <c r="X2" s="666"/>
      <c r="Y2" s="666"/>
      <c r="Z2" s="666"/>
      <c r="AA2" s="666"/>
      <c r="AB2" s="666"/>
      <c r="AC2" s="669"/>
    </row>
    <row r="3" spans="1:29" ht="13.8" thickBot="1">
      <c r="A3" s="6" t="s">
        <v>176</v>
      </c>
      <c r="B3" s="8" t="s">
        <v>184</v>
      </c>
      <c r="C3" s="8" t="s">
        <v>5</v>
      </c>
      <c r="D3" s="8" t="s">
        <v>6</v>
      </c>
      <c r="E3" s="8" t="s">
        <v>7</v>
      </c>
      <c r="F3" s="8" t="s">
        <v>8</v>
      </c>
      <c r="G3" s="8" t="s">
        <v>9</v>
      </c>
      <c r="H3" s="127" t="s">
        <v>10</v>
      </c>
      <c r="I3" s="130" t="s">
        <v>11</v>
      </c>
      <c r="J3" s="130" t="s">
        <v>12</v>
      </c>
      <c r="K3" s="130" t="s">
        <v>13</v>
      </c>
      <c r="L3" s="130" t="s">
        <v>14</v>
      </c>
      <c r="M3" s="130" t="s">
        <v>15</v>
      </c>
      <c r="N3" s="7" t="s">
        <v>16</v>
      </c>
      <c r="P3" s="8"/>
      <c r="Q3" s="8" t="s">
        <v>184</v>
      </c>
      <c r="R3" s="8" t="s">
        <v>5</v>
      </c>
      <c r="S3" s="8" t="s">
        <v>6</v>
      </c>
      <c r="T3" s="8" t="s">
        <v>7</v>
      </c>
      <c r="U3" s="8" t="s">
        <v>8</v>
      </c>
      <c r="V3" s="8" t="s">
        <v>9</v>
      </c>
      <c r="W3" s="127" t="s">
        <v>10</v>
      </c>
      <c r="X3" s="130" t="s">
        <v>11</v>
      </c>
      <c r="Y3" s="130" t="s">
        <v>12</v>
      </c>
      <c r="Z3" s="130" t="s">
        <v>13</v>
      </c>
      <c r="AA3" s="130" t="s">
        <v>14</v>
      </c>
      <c r="AB3" s="130" t="s">
        <v>15</v>
      </c>
      <c r="AC3" s="9" t="s">
        <v>17</v>
      </c>
    </row>
    <row r="4" spans="1:29" ht="13.8" thickBot="1">
      <c r="A4" s="297" t="s">
        <v>176</v>
      </c>
      <c r="B4" s="298">
        <f t="shared" ref="B4:M4" si="0">AVERAGE(B8:B19)</f>
        <v>68.083333333333329</v>
      </c>
      <c r="C4" s="298">
        <f t="shared" si="0"/>
        <v>56.083333333333336</v>
      </c>
      <c r="D4" s="298">
        <f t="shared" si="0"/>
        <v>67.333333333333329</v>
      </c>
      <c r="E4" s="298">
        <f t="shared" si="0"/>
        <v>103.25</v>
      </c>
      <c r="F4" s="298">
        <f t="shared" si="0"/>
        <v>188.08333333333334</v>
      </c>
      <c r="G4" s="298">
        <f t="shared" si="0"/>
        <v>415.33333333333331</v>
      </c>
      <c r="H4" s="298">
        <f t="shared" ref="H4" si="1">AVERAGE(H8:H19)</f>
        <v>607.08333333333337</v>
      </c>
      <c r="I4" s="298">
        <f t="shared" si="0"/>
        <v>866.25</v>
      </c>
      <c r="J4" s="298">
        <f t="shared" si="0"/>
        <v>555.5</v>
      </c>
      <c r="K4" s="298">
        <f>AVERAGE(K8:K19)</f>
        <v>365.91666666666669</v>
      </c>
      <c r="L4" s="298">
        <f t="shared" si="0"/>
        <v>224.41666666666666</v>
      </c>
      <c r="M4" s="298">
        <f t="shared" si="0"/>
        <v>136.41666666666666</v>
      </c>
      <c r="N4" s="298">
        <f>AVERAGE(N8:N19)</f>
        <v>3653.75</v>
      </c>
      <c r="O4" s="10"/>
      <c r="P4" s="299" t="str">
        <f>+A4</f>
        <v xml:space="preserve"> </v>
      </c>
      <c r="Q4" s="298">
        <f t="shared" ref="Q4:AC4" si="2">AVERAGE(Q8:Q19)</f>
        <v>8.1666666666666661</v>
      </c>
      <c r="R4" s="298">
        <f t="shared" si="2"/>
        <v>8.75</v>
      </c>
      <c r="S4" s="298">
        <f t="shared" si="2"/>
        <v>13.25</v>
      </c>
      <c r="T4" s="298">
        <f>AVERAGE(T8:T19)</f>
        <v>6.5</v>
      </c>
      <c r="U4" s="298">
        <f>AVERAGE(U8:U19)</f>
        <v>9.1666666666666661</v>
      </c>
      <c r="V4" s="298">
        <f>AVERAGE(V8:V19)</f>
        <v>8.9166666666666661</v>
      </c>
      <c r="W4" s="298">
        <f t="shared" si="2"/>
        <v>8.0833333333333339</v>
      </c>
      <c r="X4" s="298">
        <f t="shared" si="2"/>
        <v>10.833333333333334</v>
      </c>
      <c r="Y4" s="298">
        <f>AVERAGE(Y8:Y19)</f>
        <v>9.1666666666666661</v>
      </c>
      <c r="Z4" s="298">
        <f>AVERAGE(Z8:Z19)</f>
        <v>18.75</v>
      </c>
      <c r="AA4" s="298">
        <f t="shared" si="2"/>
        <v>11.25</v>
      </c>
      <c r="AB4" s="298">
        <f t="shared" si="2"/>
        <v>11.583333333333334</v>
      </c>
      <c r="AC4" s="298">
        <f t="shared" si="2"/>
        <v>124.41666666666667</v>
      </c>
    </row>
    <row r="5" spans="1:29" ht="19.8" customHeight="1" thickBot="1">
      <c r="A5" s="234" t="s">
        <v>176</v>
      </c>
      <c r="B5" s="234" t="s">
        <v>176</v>
      </c>
      <c r="C5" s="234" t="s">
        <v>176</v>
      </c>
      <c r="D5" s="234" t="s">
        <v>176</v>
      </c>
      <c r="E5" s="234" t="s">
        <v>176</v>
      </c>
      <c r="F5" s="234" t="s">
        <v>176</v>
      </c>
      <c r="G5" s="234" t="s">
        <v>176</v>
      </c>
      <c r="H5" s="289" t="s">
        <v>180</v>
      </c>
      <c r="I5" s="234"/>
      <c r="J5" s="234"/>
      <c r="K5" s="234"/>
      <c r="L5" s="234"/>
      <c r="M5" s="234"/>
      <c r="N5" s="203"/>
      <c r="O5" s="103"/>
      <c r="P5" s="128"/>
      <c r="Q5" s="128"/>
      <c r="R5" s="128"/>
      <c r="S5" s="128"/>
      <c r="T5" s="128"/>
      <c r="U5" s="128"/>
      <c r="V5" s="128"/>
      <c r="W5" s="289" t="s">
        <v>180</v>
      </c>
      <c r="X5" s="234"/>
      <c r="Y5" s="234"/>
      <c r="Z5" s="234"/>
      <c r="AA5" s="234"/>
      <c r="AB5" s="234"/>
      <c r="AC5" s="203"/>
    </row>
    <row r="6" spans="1:29" ht="19.8" customHeight="1" thickBot="1">
      <c r="A6" s="234" t="s">
        <v>176</v>
      </c>
      <c r="B6" s="234" t="s">
        <v>176</v>
      </c>
      <c r="C6" s="234" t="s">
        <v>176</v>
      </c>
      <c r="D6" s="234" t="s">
        <v>176</v>
      </c>
      <c r="E6" s="234" t="s">
        <v>176</v>
      </c>
      <c r="F6" s="234" t="s">
        <v>176</v>
      </c>
      <c r="G6" s="234" t="s">
        <v>176</v>
      </c>
      <c r="H6" s="289">
        <v>129</v>
      </c>
      <c r="I6" s="234"/>
      <c r="J6" s="234"/>
      <c r="K6" s="234"/>
      <c r="L6" s="234"/>
      <c r="M6" s="234"/>
      <c r="N6" s="284"/>
      <c r="O6" s="103"/>
      <c r="P6" s="382"/>
      <c r="Q6" s="382"/>
      <c r="R6" s="382"/>
      <c r="S6" s="382"/>
      <c r="T6" s="382"/>
      <c r="U6" s="382"/>
      <c r="V6" s="382"/>
      <c r="W6" s="289">
        <v>1</v>
      </c>
      <c r="X6" s="234"/>
      <c r="Y6" s="234"/>
      <c r="Z6" s="234"/>
      <c r="AA6" s="234"/>
      <c r="AB6" s="234"/>
      <c r="AC6" s="284"/>
    </row>
    <row r="7" spans="1:29" ht="19.8" customHeight="1" thickBot="1">
      <c r="A7" s="381" t="s">
        <v>179</v>
      </c>
      <c r="B7" s="388">
        <v>102</v>
      </c>
      <c r="C7" s="388">
        <v>102</v>
      </c>
      <c r="D7" s="388">
        <v>115</v>
      </c>
      <c r="E7" s="388">
        <v>122</v>
      </c>
      <c r="F7" s="388">
        <v>256</v>
      </c>
      <c r="G7" s="388">
        <v>304</v>
      </c>
      <c r="H7" s="388">
        <v>129</v>
      </c>
      <c r="I7" s="385"/>
      <c r="J7" s="385"/>
      <c r="K7" s="385"/>
      <c r="L7" s="385"/>
      <c r="M7" s="380"/>
      <c r="N7" s="386"/>
      <c r="O7" s="103"/>
      <c r="P7" s="384" t="s">
        <v>179</v>
      </c>
      <c r="Q7" s="389">
        <v>4</v>
      </c>
      <c r="R7" s="384">
        <v>4</v>
      </c>
      <c r="S7" s="384">
        <v>4</v>
      </c>
      <c r="T7" s="419">
        <v>8</v>
      </c>
      <c r="U7" s="384">
        <v>1</v>
      </c>
      <c r="V7" s="384">
        <v>2</v>
      </c>
      <c r="W7" s="384">
        <v>1</v>
      </c>
      <c r="X7" s="234"/>
      <c r="Y7" s="234"/>
      <c r="Z7" s="234"/>
      <c r="AA7" s="234"/>
      <c r="AB7" s="234"/>
      <c r="AC7" s="386"/>
    </row>
    <row r="8" spans="1:29" ht="18" customHeight="1" thickBot="1">
      <c r="A8" s="288" t="s">
        <v>160</v>
      </c>
      <c r="B8" s="296">
        <v>82</v>
      </c>
      <c r="C8" s="294">
        <v>62</v>
      </c>
      <c r="D8" s="294">
        <v>99</v>
      </c>
      <c r="E8" s="294">
        <v>112</v>
      </c>
      <c r="F8" s="421">
        <v>224</v>
      </c>
      <c r="G8" s="421">
        <v>526</v>
      </c>
      <c r="H8" s="421">
        <v>521</v>
      </c>
      <c r="I8" s="423">
        <v>768</v>
      </c>
      <c r="J8" s="294">
        <v>454</v>
      </c>
      <c r="K8" s="294">
        <v>390</v>
      </c>
      <c r="L8" s="294">
        <v>416</v>
      </c>
      <c r="M8" s="375">
        <v>154</v>
      </c>
      <c r="N8" s="387">
        <f>SUM(B8:M8)</f>
        <v>3808</v>
      </c>
      <c r="O8" s="10"/>
      <c r="P8" s="383" t="s">
        <v>160</v>
      </c>
      <c r="Q8" s="348">
        <v>1</v>
      </c>
      <c r="R8" s="349">
        <v>1</v>
      </c>
      <c r="S8" s="349">
        <v>4</v>
      </c>
      <c r="T8" s="349">
        <v>2</v>
      </c>
      <c r="U8" s="349">
        <v>2</v>
      </c>
      <c r="V8" s="294">
        <v>7</v>
      </c>
      <c r="W8" s="294">
        <v>7</v>
      </c>
      <c r="X8" s="294">
        <v>3</v>
      </c>
      <c r="Y8" s="294">
        <v>1</v>
      </c>
      <c r="Z8" s="335">
        <v>7</v>
      </c>
      <c r="AA8" s="335">
        <v>7</v>
      </c>
      <c r="AB8" s="420">
        <v>5</v>
      </c>
      <c r="AC8" s="295">
        <f>SUM(Q8:AB8)</f>
        <v>47</v>
      </c>
    </row>
    <row r="9" spans="1:29" ht="18" customHeight="1" thickBot="1">
      <c r="A9" s="285" t="s">
        <v>157</v>
      </c>
      <c r="B9" s="290">
        <v>81</v>
      </c>
      <c r="C9" s="291">
        <v>39</v>
      </c>
      <c r="D9" s="291">
        <v>72</v>
      </c>
      <c r="E9" s="292">
        <v>89</v>
      </c>
      <c r="F9" s="292">
        <v>258</v>
      </c>
      <c r="G9" s="292">
        <v>416</v>
      </c>
      <c r="H9" s="424">
        <v>554</v>
      </c>
      <c r="I9" s="424">
        <v>568</v>
      </c>
      <c r="J9" s="422">
        <v>578</v>
      </c>
      <c r="K9" s="292">
        <v>337</v>
      </c>
      <c r="L9" s="292">
        <v>169</v>
      </c>
      <c r="M9" s="292">
        <v>168</v>
      </c>
      <c r="N9" s="293">
        <f t="shared" ref="N9:N20" si="3">SUM(B9:M9)</f>
        <v>3329</v>
      </c>
      <c r="O9" s="108" t="s">
        <v>19</v>
      </c>
      <c r="P9" s="346" t="s">
        <v>157</v>
      </c>
      <c r="Q9" s="357">
        <v>0</v>
      </c>
      <c r="R9" s="358">
        <v>5</v>
      </c>
      <c r="S9" s="358">
        <v>4</v>
      </c>
      <c r="T9" s="358">
        <v>1</v>
      </c>
      <c r="U9" s="358">
        <v>1</v>
      </c>
      <c r="V9" s="358">
        <v>1</v>
      </c>
      <c r="W9" s="358">
        <v>1</v>
      </c>
      <c r="X9" s="358">
        <v>1</v>
      </c>
      <c r="Y9" s="357">
        <v>0</v>
      </c>
      <c r="Z9" s="357">
        <v>0</v>
      </c>
      <c r="AA9" s="357">
        <v>0</v>
      </c>
      <c r="AB9" s="357">
        <v>2</v>
      </c>
      <c r="AC9" s="347">
        <f t="shared" ref="AC9:AC20" si="4">SUM(Q9:AB9)</f>
        <v>16</v>
      </c>
    </row>
    <row r="10" spans="1:29" ht="18" customHeight="1" thickBot="1">
      <c r="A10" s="285" t="s">
        <v>143</v>
      </c>
      <c r="B10" s="253">
        <v>81</v>
      </c>
      <c r="C10" s="253">
        <v>48</v>
      </c>
      <c r="D10" s="254">
        <v>71</v>
      </c>
      <c r="E10" s="253">
        <v>128</v>
      </c>
      <c r="F10" s="253">
        <v>171</v>
      </c>
      <c r="G10" s="253">
        <v>350</v>
      </c>
      <c r="H10" s="425">
        <v>569</v>
      </c>
      <c r="I10" s="253">
        <v>553</v>
      </c>
      <c r="J10" s="253">
        <v>458</v>
      </c>
      <c r="K10" s="253">
        <v>306</v>
      </c>
      <c r="L10" s="253">
        <v>220</v>
      </c>
      <c r="M10" s="254">
        <v>229</v>
      </c>
      <c r="N10" s="278">
        <f t="shared" si="3"/>
        <v>3184</v>
      </c>
      <c r="O10" s="233"/>
      <c r="P10" s="346" t="s">
        <v>143</v>
      </c>
      <c r="Q10" s="355">
        <v>1</v>
      </c>
      <c r="R10" s="355">
        <v>2</v>
      </c>
      <c r="S10" s="355">
        <v>1</v>
      </c>
      <c r="T10" s="355">
        <v>0</v>
      </c>
      <c r="U10" s="355">
        <v>0</v>
      </c>
      <c r="V10" s="355">
        <v>0</v>
      </c>
      <c r="W10" s="355">
        <v>1</v>
      </c>
      <c r="X10" s="355">
        <v>1</v>
      </c>
      <c r="Y10" s="355">
        <v>0</v>
      </c>
      <c r="Z10" s="355">
        <v>1</v>
      </c>
      <c r="AA10" s="355">
        <v>0</v>
      </c>
      <c r="AB10" s="355">
        <v>0</v>
      </c>
      <c r="AC10" s="356">
        <f t="shared" si="4"/>
        <v>7</v>
      </c>
    </row>
    <row r="11" spans="1:29" ht="18" customHeight="1" thickBot="1">
      <c r="A11" s="235" t="s">
        <v>125</v>
      </c>
      <c r="B11" s="155">
        <v>112</v>
      </c>
      <c r="C11" s="155">
        <v>85</v>
      </c>
      <c r="D11" s="155">
        <v>60</v>
      </c>
      <c r="E11" s="155">
        <v>97</v>
      </c>
      <c r="F11" s="155">
        <v>95</v>
      </c>
      <c r="G11" s="155">
        <v>305</v>
      </c>
      <c r="H11" s="426">
        <v>544</v>
      </c>
      <c r="I11" s="155">
        <v>449</v>
      </c>
      <c r="J11" s="155">
        <v>475</v>
      </c>
      <c r="K11" s="155">
        <v>505</v>
      </c>
      <c r="L11" s="155">
        <v>219</v>
      </c>
      <c r="M11" s="156">
        <v>98</v>
      </c>
      <c r="N11" s="248">
        <f t="shared" si="3"/>
        <v>3044</v>
      </c>
      <c r="O11" s="108"/>
      <c r="P11" s="285" t="s">
        <v>125</v>
      </c>
      <c r="Q11" s="202">
        <v>16</v>
      </c>
      <c r="R11" s="202">
        <v>1</v>
      </c>
      <c r="S11" s="202">
        <v>19</v>
      </c>
      <c r="T11" s="202">
        <v>3</v>
      </c>
      <c r="U11" s="202">
        <v>13</v>
      </c>
      <c r="V11" s="202">
        <v>1</v>
      </c>
      <c r="W11" s="202">
        <v>2</v>
      </c>
      <c r="X11" s="202">
        <v>2</v>
      </c>
      <c r="Y11" s="202">
        <v>0</v>
      </c>
      <c r="Z11" s="428">
        <v>24</v>
      </c>
      <c r="AA11" s="202">
        <v>4</v>
      </c>
      <c r="AB11" s="202">
        <v>2</v>
      </c>
      <c r="AC11" s="247">
        <f t="shared" si="4"/>
        <v>87</v>
      </c>
    </row>
    <row r="12" spans="1:29" ht="18" customHeight="1" thickBot="1">
      <c r="A12" s="236" t="s">
        <v>27</v>
      </c>
      <c r="B12" s="204">
        <v>84</v>
      </c>
      <c r="C12" s="204">
        <v>100</v>
      </c>
      <c r="D12" s="205">
        <v>77</v>
      </c>
      <c r="E12" s="205">
        <v>80</v>
      </c>
      <c r="F12" s="122">
        <v>236</v>
      </c>
      <c r="G12" s="122">
        <v>438</v>
      </c>
      <c r="H12" s="123">
        <v>631</v>
      </c>
      <c r="I12" s="427">
        <v>752</v>
      </c>
      <c r="J12" s="121">
        <v>523</v>
      </c>
      <c r="K12" s="122">
        <v>427</v>
      </c>
      <c r="L12" s="121">
        <v>253</v>
      </c>
      <c r="M12" s="206">
        <v>136</v>
      </c>
      <c r="N12" s="238">
        <f t="shared" si="3"/>
        <v>3737</v>
      </c>
      <c r="O12" s="108"/>
      <c r="P12" s="286" t="s">
        <v>20</v>
      </c>
      <c r="Q12" s="207">
        <v>7</v>
      </c>
      <c r="R12" s="207">
        <v>7</v>
      </c>
      <c r="S12" s="208">
        <v>13</v>
      </c>
      <c r="T12" s="208">
        <v>3</v>
      </c>
      <c r="U12" s="208">
        <v>8</v>
      </c>
      <c r="V12" s="208">
        <v>11</v>
      </c>
      <c r="W12" s="207">
        <v>5</v>
      </c>
      <c r="X12" s="208">
        <v>11</v>
      </c>
      <c r="Y12" s="208">
        <v>9</v>
      </c>
      <c r="Z12" s="208">
        <v>9</v>
      </c>
      <c r="AA12" s="209">
        <v>20</v>
      </c>
      <c r="AB12" s="209">
        <v>37</v>
      </c>
      <c r="AC12" s="245">
        <f t="shared" si="4"/>
        <v>140</v>
      </c>
    </row>
    <row r="13" spans="1:29" ht="18" customHeight="1" thickBot="1">
      <c r="A13" s="236" t="s">
        <v>28</v>
      </c>
      <c r="B13" s="208">
        <v>41</v>
      </c>
      <c r="C13" s="208">
        <v>44</v>
      </c>
      <c r="D13" s="208">
        <v>67</v>
      </c>
      <c r="E13" s="208">
        <v>103</v>
      </c>
      <c r="F13" s="202">
        <v>311</v>
      </c>
      <c r="G13" s="208">
        <v>415</v>
      </c>
      <c r="H13" s="208">
        <v>539</v>
      </c>
      <c r="I13" s="428">
        <v>1165</v>
      </c>
      <c r="J13" s="208">
        <v>534</v>
      </c>
      <c r="K13" s="208">
        <v>297</v>
      </c>
      <c r="L13" s="207">
        <v>205</v>
      </c>
      <c r="M13" s="210">
        <v>92</v>
      </c>
      <c r="N13" s="239">
        <f t="shared" si="3"/>
        <v>3813</v>
      </c>
      <c r="O13" s="108"/>
      <c r="P13" s="287" t="s">
        <v>28</v>
      </c>
      <c r="Q13" s="208">
        <v>9</v>
      </c>
      <c r="R13" s="208">
        <v>22</v>
      </c>
      <c r="S13" s="207">
        <v>18</v>
      </c>
      <c r="T13" s="208">
        <v>9</v>
      </c>
      <c r="U13" s="211">
        <v>21</v>
      </c>
      <c r="V13" s="208">
        <v>14</v>
      </c>
      <c r="W13" s="208">
        <v>6</v>
      </c>
      <c r="X13" s="208">
        <v>13</v>
      </c>
      <c r="Y13" s="208">
        <v>7</v>
      </c>
      <c r="Z13" s="212">
        <v>81</v>
      </c>
      <c r="AA13" s="211">
        <v>31</v>
      </c>
      <c r="AB13" s="212">
        <v>37</v>
      </c>
      <c r="AC13" s="246">
        <f t="shared" si="4"/>
        <v>268</v>
      </c>
    </row>
    <row r="14" spans="1:29" ht="18" customHeight="1" thickBot="1">
      <c r="A14" s="236" t="s">
        <v>29</v>
      </c>
      <c r="B14" s="208">
        <v>57</v>
      </c>
      <c r="C14" s="207">
        <v>35</v>
      </c>
      <c r="D14" s="208">
        <v>95</v>
      </c>
      <c r="E14" s="207">
        <v>112</v>
      </c>
      <c r="F14" s="208">
        <v>131</v>
      </c>
      <c r="G14" s="13">
        <v>340</v>
      </c>
      <c r="H14" s="13">
        <v>483</v>
      </c>
      <c r="I14" s="14">
        <v>1339</v>
      </c>
      <c r="J14" s="13">
        <v>614</v>
      </c>
      <c r="K14" s="13">
        <v>349</v>
      </c>
      <c r="L14" s="13">
        <v>236</v>
      </c>
      <c r="M14" s="213">
        <v>68</v>
      </c>
      <c r="N14" s="238">
        <f t="shared" si="3"/>
        <v>3859</v>
      </c>
      <c r="O14" s="108"/>
      <c r="P14" s="287" t="s">
        <v>29</v>
      </c>
      <c r="Q14" s="208">
        <v>19</v>
      </c>
      <c r="R14" s="208">
        <v>12</v>
      </c>
      <c r="S14" s="208">
        <v>8</v>
      </c>
      <c r="T14" s="207">
        <v>12</v>
      </c>
      <c r="U14" s="208">
        <v>7</v>
      </c>
      <c r="V14" s="208">
        <v>15</v>
      </c>
      <c r="W14" s="13">
        <v>16</v>
      </c>
      <c r="X14" s="213">
        <v>12</v>
      </c>
      <c r="Y14" s="207">
        <v>16</v>
      </c>
      <c r="Z14" s="208">
        <v>6</v>
      </c>
      <c r="AA14" s="207">
        <v>12</v>
      </c>
      <c r="AB14" s="207">
        <v>6</v>
      </c>
      <c r="AC14" s="245">
        <f t="shared" si="4"/>
        <v>141</v>
      </c>
    </row>
    <row r="15" spans="1:29" ht="18" hidden="1" customHeight="1" thickBot="1">
      <c r="A15" s="236" t="s">
        <v>30</v>
      </c>
      <c r="B15" s="214">
        <v>68</v>
      </c>
      <c r="C15" s="208">
        <v>42</v>
      </c>
      <c r="D15" s="208">
        <v>44</v>
      </c>
      <c r="E15" s="207">
        <v>75</v>
      </c>
      <c r="F15" s="207">
        <v>135</v>
      </c>
      <c r="G15" s="207">
        <v>448</v>
      </c>
      <c r="H15" s="208">
        <v>507</v>
      </c>
      <c r="I15" s="208">
        <v>808</v>
      </c>
      <c r="J15" s="211">
        <v>795</v>
      </c>
      <c r="K15" s="207">
        <v>313</v>
      </c>
      <c r="L15" s="207">
        <v>246</v>
      </c>
      <c r="M15" s="207">
        <v>143</v>
      </c>
      <c r="N15" s="238">
        <f t="shared" si="3"/>
        <v>3624</v>
      </c>
      <c r="O15" s="108"/>
      <c r="P15" s="287" t="s">
        <v>30</v>
      </c>
      <c r="Q15" s="216">
        <v>9</v>
      </c>
      <c r="R15" s="208">
        <v>16</v>
      </c>
      <c r="S15" s="208">
        <v>12</v>
      </c>
      <c r="T15" s="207">
        <v>6</v>
      </c>
      <c r="U15" s="217">
        <v>7</v>
      </c>
      <c r="V15" s="217">
        <v>14</v>
      </c>
      <c r="W15" s="208">
        <v>9</v>
      </c>
      <c r="X15" s="208">
        <v>14</v>
      </c>
      <c r="Y15" s="208">
        <v>9</v>
      </c>
      <c r="Z15" s="208">
        <v>9</v>
      </c>
      <c r="AA15" s="217">
        <v>8</v>
      </c>
      <c r="AB15" s="217">
        <v>7</v>
      </c>
      <c r="AC15" s="245">
        <f t="shared" si="4"/>
        <v>120</v>
      </c>
    </row>
    <row r="16" spans="1:29" ht="18" hidden="1" customHeight="1" thickBot="1">
      <c r="A16" s="12" t="s">
        <v>31</v>
      </c>
      <c r="B16" s="218">
        <v>71</v>
      </c>
      <c r="C16" s="218">
        <v>97</v>
      </c>
      <c r="D16" s="218">
        <v>61</v>
      </c>
      <c r="E16" s="219">
        <v>105</v>
      </c>
      <c r="F16" s="219">
        <v>198</v>
      </c>
      <c r="G16" s="219">
        <v>442</v>
      </c>
      <c r="H16" s="220">
        <v>790</v>
      </c>
      <c r="I16" s="15">
        <v>674</v>
      </c>
      <c r="J16" s="15">
        <v>594</v>
      </c>
      <c r="K16" s="219">
        <v>275</v>
      </c>
      <c r="L16" s="219">
        <v>133</v>
      </c>
      <c r="M16" s="219">
        <v>108</v>
      </c>
      <c r="N16" s="238">
        <f t="shared" si="3"/>
        <v>3548</v>
      </c>
      <c r="O16" s="10"/>
      <c r="P16" s="237" t="s">
        <v>31</v>
      </c>
      <c r="Q16" s="218">
        <v>7</v>
      </c>
      <c r="R16" s="218">
        <v>13</v>
      </c>
      <c r="S16" s="218">
        <v>12</v>
      </c>
      <c r="T16" s="219">
        <v>11</v>
      </c>
      <c r="U16" s="219">
        <v>12</v>
      </c>
      <c r="V16" s="219">
        <v>15</v>
      </c>
      <c r="W16" s="219">
        <v>20</v>
      </c>
      <c r="X16" s="219">
        <v>15</v>
      </c>
      <c r="Y16" s="219">
        <v>15</v>
      </c>
      <c r="Z16" s="219">
        <v>20</v>
      </c>
      <c r="AA16" s="219">
        <v>9</v>
      </c>
      <c r="AB16" s="219">
        <v>7</v>
      </c>
      <c r="AC16" s="244">
        <f t="shared" si="4"/>
        <v>156</v>
      </c>
    </row>
    <row r="17" spans="1:31" ht="13.8" hidden="1" thickBot="1">
      <c r="A17" s="17" t="s">
        <v>32</v>
      </c>
      <c r="B17" s="216">
        <v>38</v>
      </c>
      <c r="C17" s="219">
        <v>19</v>
      </c>
      <c r="D17" s="219">
        <v>38</v>
      </c>
      <c r="E17" s="219">
        <v>203</v>
      </c>
      <c r="F17" s="219">
        <v>146</v>
      </c>
      <c r="G17" s="219">
        <v>439</v>
      </c>
      <c r="H17" s="220">
        <v>964</v>
      </c>
      <c r="I17" s="220">
        <v>1154</v>
      </c>
      <c r="J17" s="219">
        <v>423</v>
      </c>
      <c r="K17" s="219">
        <v>388</v>
      </c>
      <c r="L17" s="219">
        <v>176</v>
      </c>
      <c r="M17" s="219">
        <v>143</v>
      </c>
      <c r="N17" s="221">
        <f t="shared" si="3"/>
        <v>4131</v>
      </c>
      <c r="O17" s="10"/>
      <c r="P17" s="16" t="s">
        <v>32</v>
      </c>
      <c r="Q17" s="219">
        <v>7</v>
      </c>
      <c r="R17" s="219">
        <v>7</v>
      </c>
      <c r="S17" s="219">
        <v>8</v>
      </c>
      <c r="T17" s="219">
        <v>12</v>
      </c>
      <c r="U17" s="219">
        <v>9</v>
      </c>
      <c r="V17" s="219">
        <v>6</v>
      </c>
      <c r="W17" s="219">
        <v>11</v>
      </c>
      <c r="X17" s="219">
        <v>8</v>
      </c>
      <c r="Y17" s="219">
        <v>16</v>
      </c>
      <c r="Z17" s="219">
        <v>40</v>
      </c>
      <c r="AA17" s="219">
        <v>17</v>
      </c>
      <c r="AB17" s="219">
        <v>16</v>
      </c>
      <c r="AC17" s="219">
        <f t="shared" si="4"/>
        <v>157</v>
      </c>
    </row>
    <row r="18" spans="1:31" ht="13.8" hidden="1" thickBot="1">
      <c r="A18" s="222" t="s">
        <v>33</v>
      </c>
      <c r="B18" s="15">
        <v>49</v>
      </c>
      <c r="C18" s="15">
        <v>63</v>
      </c>
      <c r="D18" s="15">
        <v>50</v>
      </c>
      <c r="E18" s="15">
        <v>71</v>
      </c>
      <c r="F18" s="15">
        <v>144</v>
      </c>
      <c r="G18" s="15">
        <v>374</v>
      </c>
      <c r="H18" s="105">
        <v>729</v>
      </c>
      <c r="I18" s="105">
        <v>1097</v>
      </c>
      <c r="J18" s="105">
        <v>650</v>
      </c>
      <c r="K18" s="15">
        <v>397</v>
      </c>
      <c r="L18" s="15">
        <v>192</v>
      </c>
      <c r="M18" s="15">
        <v>217</v>
      </c>
      <c r="N18" s="221">
        <f t="shared" si="3"/>
        <v>4033</v>
      </c>
      <c r="O18" s="10"/>
      <c r="P18" s="18" t="s">
        <v>33</v>
      </c>
      <c r="Q18" s="15">
        <v>10</v>
      </c>
      <c r="R18" s="15">
        <v>6</v>
      </c>
      <c r="S18" s="15">
        <v>14</v>
      </c>
      <c r="T18" s="15">
        <v>10</v>
      </c>
      <c r="U18" s="15">
        <v>10</v>
      </c>
      <c r="V18" s="15">
        <v>19</v>
      </c>
      <c r="W18" s="15">
        <v>11</v>
      </c>
      <c r="X18" s="15">
        <v>20</v>
      </c>
      <c r="Y18" s="15">
        <v>15</v>
      </c>
      <c r="Z18" s="15">
        <v>8</v>
      </c>
      <c r="AA18" s="15">
        <v>11</v>
      </c>
      <c r="AB18" s="15">
        <v>8</v>
      </c>
      <c r="AC18" s="219">
        <f t="shared" si="4"/>
        <v>142</v>
      </c>
    </row>
    <row r="19" spans="1:31" ht="13.8" hidden="1" thickBot="1">
      <c r="A19" s="17" t="s">
        <v>34</v>
      </c>
      <c r="B19" s="15">
        <v>53</v>
      </c>
      <c r="C19" s="15">
        <v>39</v>
      </c>
      <c r="D19" s="15">
        <v>74</v>
      </c>
      <c r="E19" s="15">
        <v>64</v>
      </c>
      <c r="F19" s="15">
        <v>208</v>
      </c>
      <c r="G19" s="15">
        <v>491</v>
      </c>
      <c r="H19" s="15">
        <v>454</v>
      </c>
      <c r="I19" s="105">
        <v>1068</v>
      </c>
      <c r="J19" s="15">
        <v>568</v>
      </c>
      <c r="K19" s="15">
        <v>407</v>
      </c>
      <c r="L19" s="15">
        <v>228</v>
      </c>
      <c r="M19" s="15">
        <v>81</v>
      </c>
      <c r="N19" s="215">
        <f t="shared" si="3"/>
        <v>3735</v>
      </c>
      <c r="O19" s="10"/>
      <c r="P19" s="16" t="s">
        <v>34</v>
      </c>
      <c r="Q19" s="15">
        <v>12</v>
      </c>
      <c r="R19" s="15">
        <v>13</v>
      </c>
      <c r="S19" s="15">
        <v>46</v>
      </c>
      <c r="T19" s="15">
        <v>9</v>
      </c>
      <c r="U19" s="15">
        <v>20</v>
      </c>
      <c r="V19" s="15">
        <v>4</v>
      </c>
      <c r="W19" s="15">
        <v>8</v>
      </c>
      <c r="X19" s="15">
        <v>30</v>
      </c>
      <c r="Y19" s="15">
        <v>22</v>
      </c>
      <c r="Z19" s="15">
        <v>20</v>
      </c>
      <c r="AA19" s="15">
        <v>16</v>
      </c>
      <c r="AB19" s="15">
        <v>12</v>
      </c>
      <c r="AC19" s="223">
        <f t="shared" si="4"/>
        <v>212</v>
      </c>
    </row>
    <row r="20" spans="1:31" ht="13.8" hidden="1" thickBot="1">
      <c r="A20" s="17" t="s">
        <v>21</v>
      </c>
      <c r="B20" s="106">
        <v>67</v>
      </c>
      <c r="C20" s="106">
        <v>62</v>
      </c>
      <c r="D20" s="106">
        <v>57</v>
      </c>
      <c r="E20" s="106">
        <v>77</v>
      </c>
      <c r="F20" s="106">
        <v>473</v>
      </c>
      <c r="G20" s="106">
        <v>468</v>
      </c>
      <c r="H20" s="107">
        <v>659</v>
      </c>
      <c r="I20" s="106">
        <v>851</v>
      </c>
      <c r="J20" s="106">
        <v>542</v>
      </c>
      <c r="K20" s="106">
        <v>270</v>
      </c>
      <c r="L20" s="106">
        <v>208</v>
      </c>
      <c r="M20" s="106">
        <v>174</v>
      </c>
      <c r="N20" s="224">
        <f t="shared" si="3"/>
        <v>3908</v>
      </c>
      <c r="O20" s="10" t="s">
        <v>26</v>
      </c>
      <c r="P20" s="18" t="s">
        <v>21</v>
      </c>
      <c r="Q20" s="15">
        <v>6</v>
      </c>
      <c r="R20" s="15">
        <v>25</v>
      </c>
      <c r="S20" s="15">
        <v>29</v>
      </c>
      <c r="T20" s="15">
        <v>4</v>
      </c>
      <c r="U20" s="15">
        <v>17</v>
      </c>
      <c r="V20" s="15">
        <v>19</v>
      </c>
      <c r="W20" s="15">
        <v>14</v>
      </c>
      <c r="X20" s="15">
        <v>37</v>
      </c>
      <c r="Y20" s="19">
        <v>76</v>
      </c>
      <c r="Z20" s="15">
        <v>34</v>
      </c>
      <c r="AA20" s="15">
        <v>17</v>
      </c>
      <c r="AB20" s="15">
        <v>18</v>
      </c>
      <c r="AC20" s="223">
        <f t="shared" si="4"/>
        <v>296</v>
      </c>
    </row>
    <row r="21" spans="1:31">
      <c r="A21" s="20"/>
      <c r="B21" s="225"/>
      <c r="C21" s="225"/>
      <c r="D21" s="225"/>
      <c r="E21" s="225"/>
      <c r="F21" s="225"/>
      <c r="G21" s="225"/>
      <c r="H21" s="225"/>
      <c r="I21" s="225"/>
      <c r="J21" s="225"/>
      <c r="K21" s="225"/>
      <c r="L21" s="225"/>
      <c r="M21" s="225"/>
      <c r="N21" s="21"/>
      <c r="O21" s="10"/>
      <c r="P21" s="22"/>
      <c r="Q21" s="226"/>
      <c r="R21" s="226"/>
      <c r="S21" s="226"/>
      <c r="T21" s="226"/>
      <c r="U21" s="226"/>
      <c r="V21" s="226"/>
      <c r="W21" s="226"/>
      <c r="X21" s="226"/>
      <c r="Y21" s="226"/>
      <c r="Z21" s="226"/>
      <c r="AA21" s="226"/>
      <c r="AB21" s="226"/>
      <c r="AC21" s="225"/>
    </row>
    <row r="22" spans="1:31" ht="13.5" customHeight="1">
      <c r="A22" s="670" t="s">
        <v>321</v>
      </c>
      <c r="B22" s="671"/>
      <c r="C22" s="671"/>
      <c r="D22" s="671"/>
      <c r="E22" s="671"/>
      <c r="F22" s="671"/>
      <c r="G22" s="671"/>
      <c r="H22" s="671"/>
      <c r="I22" s="671"/>
      <c r="J22" s="671"/>
      <c r="K22" s="671"/>
      <c r="L22" s="671"/>
      <c r="M22" s="671"/>
      <c r="N22" s="672"/>
      <c r="O22" s="10"/>
      <c r="P22" s="670" t="str">
        <f>+A22</f>
        <v>※2024年 第28週（7/8～7/14） 現在</v>
      </c>
      <c r="Q22" s="671"/>
      <c r="R22" s="671"/>
      <c r="S22" s="671"/>
      <c r="T22" s="671"/>
      <c r="U22" s="671"/>
      <c r="V22" s="671"/>
      <c r="W22" s="671"/>
      <c r="X22" s="671"/>
      <c r="Y22" s="671"/>
      <c r="Z22" s="671"/>
      <c r="AA22" s="671"/>
      <c r="AB22" s="671"/>
      <c r="AC22" s="672"/>
    </row>
    <row r="23" spans="1:31" ht="13.8" thickBot="1">
      <c r="A23" s="275" t="s">
        <v>144</v>
      </c>
      <c r="B23" s="10"/>
      <c r="C23" s="10"/>
      <c r="D23" s="10"/>
      <c r="E23" s="10"/>
      <c r="F23" s="10"/>
      <c r="G23" s="10" t="s">
        <v>19</v>
      </c>
      <c r="H23" s="10"/>
      <c r="I23" s="10"/>
      <c r="J23" s="10"/>
      <c r="K23" s="10"/>
      <c r="L23" s="10"/>
      <c r="M23" s="10"/>
      <c r="N23" s="24"/>
      <c r="O23" s="10"/>
      <c r="P23" s="276"/>
      <c r="Q23" s="10"/>
      <c r="R23" s="10"/>
      <c r="S23" s="10"/>
      <c r="T23" s="10"/>
      <c r="U23" s="10"/>
      <c r="V23" s="10"/>
      <c r="W23" s="10"/>
      <c r="X23" s="10"/>
      <c r="Y23" s="10"/>
      <c r="Z23" s="10"/>
      <c r="AA23" s="10"/>
      <c r="AB23" s="10"/>
      <c r="AC23" s="26"/>
    </row>
    <row r="24" spans="1:31" ht="33" customHeight="1" thickBot="1">
      <c r="A24" s="675" t="s">
        <v>151</v>
      </c>
      <c r="B24" s="676"/>
      <c r="C24" s="677"/>
      <c r="D24" s="673" t="s">
        <v>213</v>
      </c>
      <c r="E24" s="674"/>
      <c r="F24" s="10"/>
      <c r="G24" s="10" t="s">
        <v>19</v>
      </c>
      <c r="H24" s="10"/>
      <c r="I24" s="10"/>
      <c r="J24" s="10"/>
      <c r="K24" s="10"/>
      <c r="L24" s="10"/>
      <c r="M24" s="10"/>
      <c r="N24" s="24"/>
      <c r="O24" s="108" t="s">
        <v>19</v>
      </c>
      <c r="P24" s="140"/>
      <c r="Q24" s="463" t="s">
        <v>152</v>
      </c>
      <c r="R24" s="656" t="s">
        <v>212</v>
      </c>
      <c r="S24" s="657"/>
      <c r="T24" s="658"/>
      <c r="U24" s="10"/>
      <c r="V24" s="10"/>
      <c r="W24" s="10"/>
      <c r="X24" s="10"/>
      <c r="Y24" s="10"/>
      <c r="Z24" s="10"/>
      <c r="AA24" s="10"/>
      <c r="AB24" s="10"/>
      <c r="AC24" s="26"/>
    </row>
    <row r="25" spans="1:31" ht="15" customHeight="1">
      <c r="A25" s="23"/>
      <c r="B25" s="10"/>
      <c r="C25" s="10"/>
      <c r="D25" s="10" t="s">
        <v>26</v>
      </c>
      <c r="E25" s="10"/>
      <c r="F25" s="10"/>
      <c r="G25" s="10"/>
      <c r="H25" s="10"/>
      <c r="I25" s="10"/>
      <c r="J25" s="10"/>
      <c r="K25" s="10"/>
      <c r="L25" s="10"/>
      <c r="M25" s="10"/>
      <c r="N25" s="24"/>
      <c r="O25" s="108" t="s">
        <v>19</v>
      </c>
      <c r="P25" s="139"/>
      <c r="Q25" s="10"/>
      <c r="R25" s="10"/>
      <c r="S25" s="10"/>
      <c r="T25" s="10"/>
      <c r="U25" s="10"/>
      <c r="V25" s="10"/>
      <c r="W25" s="10"/>
      <c r="X25" s="10"/>
      <c r="Y25" s="10"/>
      <c r="Z25" s="10"/>
      <c r="AA25" s="10"/>
      <c r="AB25" s="10"/>
      <c r="AC25" s="26"/>
    </row>
    <row r="26" spans="1:31" ht="9" customHeight="1">
      <c r="A26" s="23"/>
      <c r="B26" s="10"/>
      <c r="C26" s="10"/>
      <c r="D26" s="10"/>
      <c r="E26" s="10"/>
      <c r="F26" s="10"/>
      <c r="G26" s="10"/>
      <c r="H26" s="10"/>
      <c r="I26" s="10"/>
      <c r="J26" s="10"/>
      <c r="K26" s="10"/>
      <c r="L26" s="10"/>
      <c r="M26" s="10"/>
      <c r="N26" s="24"/>
      <c r="O26" s="108" t="s">
        <v>19</v>
      </c>
      <c r="P26" s="25"/>
      <c r="Q26" s="10"/>
      <c r="R26" s="10"/>
      <c r="S26" s="10"/>
      <c r="T26" s="10"/>
      <c r="U26" s="10"/>
      <c r="V26" s="10"/>
      <c r="W26" s="10"/>
      <c r="X26" s="10"/>
      <c r="Y26" s="10"/>
      <c r="Z26" s="10"/>
      <c r="AA26" s="10"/>
      <c r="AB26" s="10"/>
      <c r="AC26" s="26"/>
      <c r="AE26" s="1" t="s">
        <v>144</v>
      </c>
    </row>
    <row r="27" spans="1:31">
      <c r="A27" s="23"/>
      <c r="B27" s="10"/>
      <c r="C27" s="10"/>
      <c r="D27" s="10"/>
      <c r="E27" s="10"/>
      <c r="F27" s="10"/>
      <c r="G27" s="10"/>
      <c r="H27" s="10"/>
      <c r="I27" s="10"/>
      <c r="J27" s="10"/>
      <c r="K27" s="10"/>
      <c r="L27" s="10"/>
      <c r="M27" s="10"/>
      <c r="N27" s="24"/>
      <c r="O27" s="10" t="s">
        <v>19</v>
      </c>
      <c r="P27" s="11"/>
      <c r="AC27" s="27"/>
    </row>
    <row r="28" spans="1:31">
      <c r="A28" s="23"/>
      <c r="B28" s="10"/>
      <c r="C28" s="10"/>
      <c r="D28" s="10"/>
      <c r="E28" s="10"/>
      <c r="F28" s="10"/>
      <c r="G28" s="10"/>
      <c r="H28" s="10"/>
      <c r="I28" s="10"/>
      <c r="J28" s="10"/>
      <c r="K28" s="10"/>
      <c r="L28" s="10"/>
      <c r="M28" s="10"/>
      <c r="N28" s="24"/>
      <c r="O28" s="10" t="s">
        <v>19</v>
      </c>
      <c r="P28" s="11"/>
      <c r="AC28" s="27"/>
    </row>
    <row r="29" spans="1:31">
      <c r="A29" s="23"/>
      <c r="B29" s="10"/>
      <c r="C29" s="10"/>
      <c r="D29" s="10"/>
      <c r="E29" s="10"/>
      <c r="F29" s="10"/>
      <c r="G29" s="10"/>
      <c r="H29" s="10"/>
      <c r="I29" s="10"/>
      <c r="J29" s="10"/>
      <c r="K29" s="10"/>
      <c r="L29" s="10"/>
      <c r="M29" s="10"/>
      <c r="N29" s="24"/>
      <c r="O29" s="10" t="s">
        <v>19</v>
      </c>
      <c r="P29" s="11"/>
      <c r="AC29" s="27"/>
      <c r="AD29" s="157"/>
    </row>
    <row r="30" spans="1:31">
      <c r="A30" s="23"/>
      <c r="B30" s="10"/>
      <c r="C30" s="10"/>
      <c r="D30" s="10"/>
      <c r="E30" s="10"/>
      <c r="F30" s="10"/>
      <c r="G30" s="10"/>
      <c r="H30" s="10"/>
      <c r="I30" s="10"/>
      <c r="J30" s="10"/>
      <c r="K30" s="10"/>
      <c r="L30" s="10"/>
      <c r="M30" s="10"/>
      <c r="N30" s="24"/>
      <c r="O30" s="10"/>
      <c r="P30" s="11"/>
      <c r="AC30" s="27"/>
    </row>
    <row r="31" spans="1:31" ht="21.6">
      <c r="A31" s="302" t="s">
        <v>165</v>
      </c>
      <c r="B31" s="10"/>
      <c r="C31" s="10"/>
      <c r="D31" s="10"/>
      <c r="E31" s="10"/>
      <c r="F31" s="10"/>
      <c r="G31" s="10"/>
      <c r="H31" s="10"/>
      <c r="I31" s="10"/>
      <c r="J31" s="10"/>
      <c r="K31" s="10"/>
      <c r="L31" s="10"/>
      <c r="M31" s="10"/>
      <c r="N31" s="24"/>
      <c r="O31" s="10"/>
      <c r="P31" s="11"/>
      <c r="AC31" s="27"/>
    </row>
    <row r="32" spans="1:31" ht="13.8" thickBot="1">
      <c r="A32" s="28"/>
      <c r="B32" s="29"/>
      <c r="C32" s="29"/>
      <c r="D32" s="29"/>
      <c r="E32" s="29"/>
      <c r="F32" s="29"/>
      <c r="G32" s="29"/>
      <c r="H32" s="29"/>
      <c r="I32" s="29"/>
      <c r="J32" s="29"/>
      <c r="K32" s="29"/>
      <c r="L32" s="29"/>
      <c r="M32" s="29"/>
      <c r="N32" s="30"/>
      <c r="O32" s="10"/>
      <c r="P32" s="31"/>
      <c r="Q32" s="32"/>
      <c r="R32" s="32"/>
      <c r="S32" s="32"/>
      <c r="T32" s="32"/>
      <c r="U32" s="32"/>
      <c r="V32" s="32"/>
      <c r="W32" s="32"/>
      <c r="X32" s="32"/>
      <c r="Y32" s="32"/>
      <c r="Z32" s="32"/>
      <c r="AA32" s="32"/>
      <c r="AB32" s="32"/>
      <c r="AC32" s="33"/>
    </row>
    <row r="33" spans="1:29">
      <c r="A33" s="34"/>
      <c r="C33" s="10"/>
      <c r="D33" s="10"/>
      <c r="E33" s="10"/>
      <c r="F33" s="10"/>
      <c r="G33" s="10"/>
      <c r="H33" s="10"/>
      <c r="I33" s="10"/>
      <c r="J33" s="10"/>
      <c r="K33" s="10"/>
      <c r="L33" s="10"/>
      <c r="M33" s="10"/>
      <c r="N33" s="10"/>
      <c r="O33" s="10"/>
    </row>
    <row r="34" spans="1:29">
      <c r="O34" s="10"/>
    </row>
    <row r="35" spans="1:29">
      <c r="K35" s="227" t="s">
        <v>26</v>
      </c>
      <c r="O35" s="10"/>
    </row>
    <row r="36" spans="1:29">
      <c r="O36" s="10"/>
    </row>
    <row r="37" spans="1:29">
      <c r="O37" s="10"/>
    </row>
    <row r="38" spans="1:29">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row>
    <row r="39" spans="1:29">
      <c r="Q39" s="118" t="s">
        <v>153</v>
      </c>
      <c r="R39" s="118"/>
      <c r="S39" s="118"/>
      <c r="T39" s="118"/>
      <c r="U39" s="118"/>
      <c r="V39" s="118"/>
      <c r="W39" s="118"/>
      <c r="X39" s="118"/>
    </row>
    <row r="40" spans="1:29">
      <c r="Q40" s="118" t="s">
        <v>154</v>
      </c>
      <c r="R40" s="118"/>
      <c r="S40" s="118"/>
      <c r="T40" s="118"/>
      <c r="U40" s="118"/>
      <c r="V40" s="118"/>
      <c r="W40" s="118"/>
      <c r="X40" s="118"/>
    </row>
  </sheetData>
  <mergeCells count="9">
    <mergeCell ref="R24:T24"/>
    <mergeCell ref="A1:N1"/>
    <mergeCell ref="P1:AC1"/>
    <mergeCell ref="A2:N2"/>
    <mergeCell ref="P2:AC2"/>
    <mergeCell ref="A22:N22"/>
    <mergeCell ref="P22:AC22"/>
    <mergeCell ref="D24:E24"/>
    <mergeCell ref="A24:C24"/>
  </mergeCells>
  <phoneticPr fontId="84"/>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45"/>
  <sheetViews>
    <sheetView view="pageBreakPreview" topLeftCell="A19" zoomScale="110" zoomScaleNormal="100" zoomScaleSheetLayoutView="110" workbookViewId="0">
      <selection activeCell="C1" sqref="C1"/>
    </sheetView>
  </sheetViews>
  <sheetFormatPr defaultColWidth="9" defaultRowHeight="13.2"/>
  <cols>
    <col min="1" max="1" width="21.33203125" style="40" customWidth="1"/>
    <col min="2" max="2" width="19.77734375" style="40" customWidth="1"/>
    <col min="3" max="3" width="91.6640625" style="242" customWidth="1"/>
    <col min="4" max="4" width="14.44140625" style="41" customWidth="1"/>
    <col min="5" max="5" width="13.6640625" style="41"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255" t="s">
        <v>247</v>
      </c>
      <c r="B1" s="434" t="s">
        <v>150</v>
      </c>
      <c r="C1" s="300" t="s">
        <v>392</v>
      </c>
      <c r="D1" s="256" t="s">
        <v>23</v>
      </c>
      <c r="E1" s="257" t="s">
        <v>24</v>
      </c>
    </row>
    <row r="2" spans="1:5" ht="23.4" customHeight="1">
      <c r="A2" s="755" t="s">
        <v>322</v>
      </c>
      <c r="B2" s="756" t="s">
        <v>355</v>
      </c>
      <c r="C2" s="757" t="s">
        <v>364</v>
      </c>
      <c r="D2" s="758">
        <v>45491</v>
      </c>
      <c r="E2" s="759">
        <v>45492</v>
      </c>
    </row>
    <row r="3" spans="1:5" ht="23.4" customHeight="1">
      <c r="A3" s="765" t="s">
        <v>332</v>
      </c>
      <c r="B3" s="766" t="s">
        <v>356</v>
      </c>
      <c r="C3" s="767" t="s">
        <v>365</v>
      </c>
      <c r="D3" s="768">
        <v>45491</v>
      </c>
      <c r="E3" s="769">
        <v>45492</v>
      </c>
    </row>
    <row r="4" spans="1:5" ht="23.4" customHeight="1">
      <c r="A4" s="730" t="s">
        <v>322</v>
      </c>
      <c r="B4" s="731" t="s">
        <v>357</v>
      </c>
      <c r="C4" s="732" t="s">
        <v>366</v>
      </c>
      <c r="D4" s="733">
        <v>45491</v>
      </c>
      <c r="E4" s="734">
        <v>45492</v>
      </c>
    </row>
    <row r="5" spans="1:5" ht="23.4" customHeight="1">
      <c r="A5" s="770" t="s">
        <v>322</v>
      </c>
      <c r="B5" s="771" t="s">
        <v>358</v>
      </c>
      <c r="C5" s="772" t="s">
        <v>367</v>
      </c>
      <c r="D5" s="773">
        <v>45491</v>
      </c>
      <c r="E5" s="774">
        <v>45492</v>
      </c>
    </row>
    <row r="6" spans="1:5" ht="23.4" customHeight="1">
      <c r="A6" s="730" t="s">
        <v>322</v>
      </c>
      <c r="B6" s="731" t="s">
        <v>359</v>
      </c>
      <c r="C6" s="732" t="s">
        <v>368</v>
      </c>
      <c r="D6" s="733">
        <v>45490</v>
      </c>
      <c r="E6" s="734">
        <v>45491</v>
      </c>
    </row>
    <row r="7" spans="1:5" ht="23.4" customHeight="1">
      <c r="A7" s="760" t="s">
        <v>329</v>
      </c>
      <c r="B7" s="761" t="s">
        <v>360</v>
      </c>
      <c r="C7" s="762" t="s">
        <v>369</v>
      </c>
      <c r="D7" s="763">
        <v>45490</v>
      </c>
      <c r="E7" s="764">
        <v>45491</v>
      </c>
    </row>
    <row r="8" spans="1:5" ht="23.4" customHeight="1">
      <c r="A8" s="760" t="s">
        <v>322</v>
      </c>
      <c r="B8" s="761" t="s">
        <v>342</v>
      </c>
      <c r="C8" s="762" t="s">
        <v>370</v>
      </c>
      <c r="D8" s="763">
        <v>45490</v>
      </c>
      <c r="E8" s="764">
        <v>45491</v>
      </c>
    </row>
    <row r="9" spans="1:5" ht="23.4" customHeight="1">
      <c r="A9" s="730" t="s">
        <v>322</v>
      </c>
      <c r="B9" s="731" t="s">
        <v>361</v>
      </c>
      <c r="C9" s="732" t="s">
        <v>371</v>
      </c>
      <c r="D9" s="733">
        <v>45490</v>
      </c>
      <c r="E9" s="734">
        <v>45491</v>
      </c>
    </row>
    <row r="10" spans="1:5" ht="23.4" customHeight="1">
      <c r="A10" s="755" t="s">
        <v>322</v>
      </c>
      <c r="B10" s="756" t="s">
        <v>362</v>
      </c>
      <c r="C10" s="757" t="s">
        <v>372</v>
      </c>
      <c r="D10" s="758">
        <v>45490</v>
      </c>
      <c r="E10" s="759">
        <v>45491</v>
      </c>
    </row>
    <row r="11" spans="1:5" ht="23.4" customHeight="1">
      <c r="A11" s="760" t="s">
        <v>322</v>
      </c>
      <c r="B11" s="761" t="s">
        <v>363</v>
      </c>
      <c r="C11" s="762" t="s">
        <v>373</v>
      </c>
      <c r="D11" s="763">
        <v>45490</v>
      </c>
      <c r="E11" s="764">
        <v>45491</v>
      </c>
    </row>
    <row r="12" spans="1:5" ht="23.4" customHeight="1">
      <c r="A12" s="735" t="s">
        <v>322</v>
      </c>
      <c r="B12" s="736" t="s">
        <v>337</v>
      </c>
      <c r="C12" s="737" t="s">
        <v>338</v>
      </c>
      <c r="D12" s="738">
        <v>45489</v>
      </c>
      <c r="E12" s="739">
        <v>45490</v>
      </c>
    </row>
    <row r="13" spans="1:5" ht="23.4" customHeight="1">
      <c r="A13" s="755" t="s">
        <v>339</v>
      </c>
      <c r="B13" s="756" t="s">
        <v>340</v>
      </c>
      <c r="C13" s="757" t="s">
        <v>341</v>
      </c>
      <c r="D13" s="758">
        <v>45489</v>
      </c>
      <c r="E13" s="759">
        <v>45490</v>
      </c>
    </row>
    <row r="14" spans="1:5" ht="23.4" customHeight="1">
      <c r="A14" s="760" t="s">
        <v>322</v>
      </c>
      <c r="B14" s="761" t="s">
        <v>342</v>
      </c>
      <c r="C14" s="762" t="s">
        <v>343</v>
      </c>
      <c r="D14" s="763">
        <v>45489</v>
      </c>
      <c r="E14" s="764">
        <v>45490</v>
      </c>
    </row>
    <row r="15" spans="1:5" ht="23.4" customHeight="1">
      <c r="A15" s="745" t="s">
        <v>322</v>
      </c>
      <c r="B15" s="746" t="s">
        <v>344</v>
      </c>
      <c r="C15" s="747" t="s">
        <v>345</v>
      </c>
      <c r="D15" s="748">
        <v>45489</v>
      </c>
      <c r="E15" s="749">
        <v>45490</v>
      </c>
    </row>
    <row r="16" spans="1:5" ht="23.4" customHeight="1">
      <c r="A16" s="480" t="s">
        <v>322</v>
      </c>
      <c r="B16" s="481" t="s">
        <v>346</v>
      </c>
      <c r="C16" s="482" t="s">
        <v>347</v>
      </c>
      <c r="D16" s="483">
        <v>45489</v>
      </c>
      <c r="E16" s="484">
        <v>45490</v>
      </c>
    </row>
    <row r="17" spans="1:11" ht="23.4" customHeight="1">
      <c r="A17" s="745" t="s">
        <v>322</v>
      </c>
      <c r="B17" s="746" t="s">
        <v>344</v>
      </c>
      <c r="C17" s="747" t="s">
        <v>348</v>
      </c>
      <c r="D17" s="748">
        <v>45489</v>
      </c>
      <c r="E17" s="749">
        <v>45490</v>
      </c>
    </row>
    <row r="18" spans="1:11" ht="23.4" customHeight="1">
      <c r="A18" s="745" t="s">
        <v>322</v>
      </c>
      <c r="B18" s="746" t="s">
        <v>349</v>
      </c>
      <c r="C18" s="747" t="s">
        <v>350</v>
      </c>
      <c r="D18" s="748">
        <v>45489</v>
      </c>
      <c r="E18" s="749">
        <v>45490</v>
      </c>
    </row>
    <row r="19" spans="1:11" ht="23.4" customHeight="1">
      <c r="A19" s="730" t="s">
        <v>322</v>
      </c>
      <c r="B19" s="731" t="s">
        <v>351</v>
      </c>
      <c r="C19" s="732" t="s">
        <v>352</v>
      </c>
      <c r="D19" s="733">
        <v>45489</v>
      </c>
      <c r="E19" s="734">
        <v>45490</v>
      </c>
    </row>
    <row r="20" spans="1:11" ht="23.4" customHeight="1">
      <c r="A20" s="770" t="s">
        <v>332</v>
      </c>
      <c r="B20" s="771" t="s">
        <v>353</v>
      </c>
      <c r="C20" s="772" t="s">
        <v>354</v>
      </c>
      <c r="D20" s="773">
        <v>45485</v>
      </c>
      <c r="E20" s="774">
        <v>45489</v>
      </c>
    </row>
    <row r="21" spans="1:11" ht="23.4" customHeight="1">
      <c r="A21" s="745" t="s">
        <v>322</v>
      </c>
      <c r="B21" s="746" t="s">
        <v>323</v>
      </c>
      <c r="C21" s="747" t="s">
        <v>324</v>
      </c>
      <c r="D21" s="748">
        <v>45485</v>
      </c>
      <c r="E21" s="749">
        <v>45489</v>
      </c>
    </row>
    <row r="22" spans="1:11" ht="23.4" customHeight="1">
      <c r="A22" s="745" t="s">
        <v>322</v>
      </c>
      <c r="B22" s="746" t="s">
        <v>325</v>
      </c>
      <c r="C22" s="747" t="s">
        <v>326</v>
      </c>
      <c r="D22" s="748">
        <v>45485</v>
      </c>
      <c r="E22" s="749">
        <v>45489</v>
      </c>
    </row>
    <row r="23" spans="1:11" s="103" customFormat="1" ht="24" customHeight="1">
      <c r="A23" s="750" t="s">
        <v>322</v>
      </c>
      <c r="B23" s="751" t="s">
        <v>327</v>
      </c>
      <c r="C23" s="752" t="s">
        <v>328</v>
      </c>
      <c r="D23" s="753">
        <v>45485</v>
      </c>
      <c r="E23" s="754">
        <v>45489</v>
      </c>
    </row>
    <row r="24" spans="1:11" s="103" customFormat="1" ht="24" customHeight="1">
      <c r="A24" s="750" t="s">
        <v>329</v>
      </c>
      <c r="B24" s="751" t="s">
        <v>330</v>
      </c>
      <c r="C24" s="752" t="s">
        <v>331</v>
      </c>
      <c r="D24" s="753">
        <v>45485</v>
      </c>
      <c r="E24" s="754">
        <v>45489</v>
      </c>
    </row>
    <row r="25" spans="1:11" s="103" customFormat="1" ht="24" customHeight="1">
      <c r="A25" s="750" t="s">
        <v>332</v>
      </c>
      <c r="B25" s="751" t="s">
        <v>333</v>
      </c>
      <c r="C25" s="752" t="s">
        <v>334</v>
      </c>
      <c r="D25" s="753">
        <v>45485</v>
      </c>
      <c r="E25" s="754">
        <v>45489</v>
      </c>
    </row>
    <row r="26" spans="1:11" s="103" customFormat="1" ht="24" customHeight="1">
      <c r="A26" s="740" t="s">
        <v>322</v>
      </c>
      <c r="B26" s="741" t="s">
        <v>335</v>
      </c>
      <c r="C26" s="742" t="s">
        <v>336</v>
      </c>
      <c r="D26" s="743">
        <v>45485</v>
      </c>
      <c r="E26" s="744">
        <v>45489</v>
      </c>
    </row>
    <row r="27" spans="1:11" s="103" customFormat="1" ht="24" customHeight="1">
      <c r="A27" s="485"/>
      <c r="B27" s="493"/>
      <c r="C27" s="392"/>
      <c r="D27" s="393"/>
      <c r="E27" s="394"/>
    </row>
    <row r="28" spans="1:11" s="103" customFormat="1" ht="24" customHeight="1">
      <c r="A28" s="495"/>
      <c r="B28" s="496"/>
      <c r="C28" s="431" t="s">
        <v>202</v>
      </c>
      <c r="D28" s="497"/>
      <c r="E28" s="498"/>
    </row>
    <row r="29" spans="1:11" ht="20.25" customHeight="1">
      <c r="A29" s="37"/>
      <c r="B29" s="38"/>
      <c r="C29" s="437" t="s">
        <v>195</v>
      </c>
      <c r="D29" s="39"/>
      <c r="E29" s="39"/>
      <c r="J29" s="120"/>
      <c r="K29" s="120"/>
    </row>
    <row r="30" spans="1:11" ht="20.25" customHeight="1">
      <c r="A30" s="461" t="s">
        <v>187</v>
      </c>
      <c r="B30" s="462">
        <v>25</v>
      </c>
      <c r="C30" s="240"/>
      <c r="D30" s="39"/>
      <c r="E30" s="39"/>
      <c r="J30" s="120"/>
      <c r="K30" s="120"/>
    </row>
    <row r="31" spans="1:11" ht="20.25" customHeight="1">
      <c r="A31" s="279"/>
      <c r="B31" s="429"/>
      <c r="C31" s="240"/>
      <c r="D31" s="39"/>
      <c r="E31" s="39"/>
      <c r="J31" s="120"/>
      <c r="K31" s="120"/>
    </row>
    <row r="32" spans="1:11" ht="20.25" customHeight="1">
      <c r="A32" s="1"/>
      <c r="B32" s="1"/>
      <c r="C32" s="430"/>
      <c r="D32" s="280"/>
      <c r="E32" s="280"/>
      <c r="J32" s="120"/>
      <c r="K32" s="120"/>
    </row>
    <row r="33" spans="1:5">
      <c r="A33" s="241" t="s">
        <v>141</v>
      </c>
      <c r="B33" s="241"/>
      <c r="C33" s="494"/>
      <c r="D33" s="281"/>
      <c r="E33" s="281"/>
    </row>
    <row r="34" spans="1:5">
      <c r="A34" s="678" t="s">
        <v>25</v>
      </c>
      <c r="B34" s="678"/>
      <c r="C34" s="679"/>
      <c r="D34" s="282"/>
      <c r="E34" s="282"/>
    </row>
    <row r="39" spans="1:5">
      <c r="A39" s="1"/>
      <c r="B39" s="1"/>
      <c r="C39" s="1"/>
      <c r="D39" s="1"/>
      <c r="E39" s="1"/>
    </row>
    <row r="40" spans="1:5">
      <c r="A40" s="1"/>
      <c r="B40" s="1"/>
      <c r="C40" s="1"/>
      <c r="D40" s="1"/>
      <c r="E40" s="1"/>
    </row>
    <row r="41" spans="1:5">
      <c r="A41" s="1"/>
      <c r="B41" s="1"/>
      <c r="C41" s="1"/>
      <c r="D41" s="1"/>
      <c r="E41" s="1"/>
    </row>
    <row r="42" spans="1:5">
      <c r="A42" s="1"/>
      <c r="B42" s="1"/>
      <c r="C42" s="1"/>
      <c r="D42" s="1"/>
      <c r="E42" s="1"/>
    </row>
    <row r="43" spans="1:5">
      <c r="A43" s="1"/>
      <c r="B43" s="1"/>
      <c r="C43" s="1"/>
      <c r="D43" s="1"/>
      <c r="E43" s="1"/>
    </row>
    <row r="44" spans="1:5">
      <c r="A44" s="1"/>
      <c r="B44" s="1"/>
      <c r="C44" s="1"/>
      <c r="D44" s="1"/>
      <c r="E44" s="1"/>
    </row>
    <row r="45" spans="1:5">
      <c r="A45" s="1"/>
      <c r="B45" s="1"/>
      <c r="C45" s="1"/>
      <c r="D45" s="1"/>
      <c r="E45" s="1"/>
    </row>
  </sheetData>
  <autoFilter ref="A1:E27" xr:uid="{00000000-0001-0000-0800-000000000000}"/>
  <mergeCells count="1">
    <mergeCell ref="A34:C34"/>
  </mergeCells>
  <phoneticPr fontId="29"/>
  <printOptions horizontalCentered="1" verticalCentered="1"/>
  <pageMargins left="0.64" right="0.39" top="0.98425196850393704" bottom="0.7" header="0.51181102362204722" footer="0.51181102362204722"/>
  <pageSetup paperSize="9" scale="32" orientation="landscape" horizontalDpi="300" verticalDpi="300" r:id="rId1"/>
  <headerFooter alignWithMargins="0"/>
  <colBreaks count="1" manualBreakCount="1">
    <brk id="5" max="29"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ヘッドライン</vt:lpstr>
      <vt:lpstr>スポンサー公告</vt:lpstr>
      <vt:lpstr>28　ノロウイルス関連情報 </vt:lpstr>
      <vt:lpstr>28  衛生訓話</vt:lpstr>
      <vt:lpstr>28　食中毒記事等 </vt:lpstr>
      <vt:lpstr>28 海外情報</vt:lpstr>
      <vt:lpstr>26　感染症情報</vt:lpstr>
      <vt:lpstr>28　感染症統計</vt:lpstr>
      <vt:lpstr>28　食品回収</vt:lpstr>
      <vt:lpstr>Sheet1</vt:lpstr>
      <vt:lpstr>28　食品表示</vt:lpstr>
      <vt:lpstr>28　残留農薬　等 </vt:lpstr>
      <vt:lpstr>'26　感染症情報'!Print_Area</vt:lpstr>
      <vt:lpstr>'28  衛生訓話'!Print_Area</vt:lpstr>
      <vt:lpstr>'28　ノロウイルス関連情報 '!Print_Area</vt:lpstr>
      <vt:lpstr>'28　感染症統計'!Print_Area</vt:lpstr>
      <vt:lpstr>'28　残留農薬　等 '!Print_Area</vt:lpstr>
      <vt:lpstr>'28　食中毒記事等 '!Print_Area</vt:lpstr>
      <vt:lpstr>'28　食品回収'!Print_Area</vt:lpstr>
      <vt:lpstr>'28　食品表示'!Print_Area</vt:lpstr>
      <vt:lpstr>スポンサー公告!Print_Area</vt:lpstr>
      <vt:lpstr>'28　残留農薬　等 '!Print_Titles</vt:lpstr>
      <vt:lpstr>'28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2024-07-21T04:09:27Z</dcterms:modified>
</cp:coreProperties>
</file>