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hidePivotFieldList="1"/>
  <xr:revisionPtr revIDLastSave="598" documentId="8_{BC4A2A46-F5DA-4F46-B617-6E67F66246A9}" xr6:coauthVersionLast="47" xr6:coauthVersionMax="47" xr10:uidLastSave="{BF2BD645-1BAF-4C17-92B3-CAA3DD405679}"/>
  <bookViews>
    <workbookView xWindow="-108" yWindow="-108" windowWidth="23256" windowHeight="12456" firstSheet="1" activeTab="2" xr2:uid="{00000000-000D-0000-FFFF-FFFF00000000}"/>
  </bookViews>
  <sheets>
    <sheet name="ヘッドライン" sheetId="78" state="hidden" r:id="rId1"/>
    <sheet name="スポンサー公告" sheetId="188" r:id="rId2"/>
    <sheet name="33(32)　ノロウイルス関連情報 " sheetId="101" r:id="rId3"/>
    <sheet name="33  衛生訓話" sheetId="191" r:id="rId4"/>
    <sheet name="33(32)　食中毒記事等 " sheetId="29" r:id="rId5"/>
    <sheet name="33(32) 海外情報" sheetId="123" r:id="rId6"/>
    <sheet name="33(32)　感染症統計" sheetId="125" r:id="rId7"/>
    <sheet name="31(30)　感染症情報" sheetId="124" r:id="rId8"/>
    <sheet name="Sheet1" sheetId="170" state="hidden" r:id="rId9"/>
    <sheet name="33(32)　食品回収" sheetId="60" r:id="rId10"/>
    <sheet name="32(31)　食品表示" sheetId="156" r:id="rId11"/>
    <sheet name="32(31)　残留農薬など" sheetId="34" r:id="rId12"/>
  </sheets>
  <definedNames>
    <definedName name="_xlnm._FilterDatabase" localSheetId="10" hidden="1">'32(31)　食品表示'!$A$1:$C$1</definedName>
    <definedName name="_xlnm._FilterDatabase" localSheetId="2" hidden="1">'33(32)　ノロウイルス関連情報 '!$A$22:$G$75</definedName>
    <definedName name="_xlnm._FilterDatabase" localSheetId="4" hidden="1">'33(32)　食中毒記事等 '!$A$1:$D$1</definedName>
    <definedName name="_xlnm._FilterDatabase" localSheetId="9" hidden="1">'33(32)　食品回収'!$A$1:$E$68</definedName>
    <definedName name="_xlnm.Print_Area" localSheetId="7">'31(30)　感染症情報'!$A$1:$D$33</definedName>
    <definedName name="_xlnm.Print_Area" localSheetId="11">'32(31)　残留農薬など'!$A$1:$N$17</definedName>
    <definedName name="_xlnm.Print_Area" localSheetId="10">'32(31)　食品表示'!$A$1:$C$23</definedName>
    <definedName name="_xlnm.Print_Area" localSheetId="3">'33  衛生訓話'!$A$1:$M$27</definedName>
    <definedName name="_xlnm.Print_Area" localSheetId="2">'33(32)　ノロウイルス関連情報 '!$A$1:$N$84</definedName>
    <definedName name="_xlnm.Print_Area" localSheetId="5">'33(32) 海外情報'!$A$1:$C$49</definedName>
    <definedName name="_xlnm.Print_Area" localSheetId="6">'33(32)　感染症統計'!$A$1:$AC$38</definedName>
    <definedName name="_xlnm.Print_Area" localSheetId="4">'33(32)　食中毒記事等 '!$A$1:$D$58</definedName>
    <definedName name="_xlnm.Print_Area" localSheetId="9">'33(32)　食品回収'!$A$1:$E$76</definedName>
    <definedName name="_xlnm.Print_Area" localSheetId="1">スポンサー公告!$A$1:$AA$65</definedName>
    <definedName name="_xlnm.Print_Titles" localSheetId="10">'32(31)　食品表示'!$1:$1</definedName>
    <definedName name="_xlnm.Print_Titles" localSheetId="4">'33(32)　食中毒記事等 '!$1:$1</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D1" i="124" l="1"/>
  <c r="B27" i="101"/>
  <c r="B53" i="101"/>
  <c r="G24" i="10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G23" i="101"/>
  <c r="M71" i="101"/>
  <c r="M75" i="101" s="1"/>
  <c r="N71" i="101"/>
  <c r="G75" i="101"/>
  <c r="G74" i="101"/>
  <c r="G73" i="101"/>
  <c r="B10" i="78"/>
  <c r="H4" i="125"/>
  <c r="I4" i="125"/>
  <c r="W4" i="125"/>
  <c r="X4" i="125"/>
  <c r="N12" i="170"/>
  <c r="B17" i="78" l="1"/>
  <c r="B16" i="78" l="1"/>
  <c r="B15" i="78"/>
  <c r="M3" i="170" l="1"/>
  <c r="U4" i="125" l="1"/>
  <c r="V4" i="125"/>
  <c r="O19" i="170" l="1"/>
  <c r="P19" i="170"/>
  <c r="Q19" i="170"/>
  <c r="R19" i="170"/>
  <c r="S19" i="170"/>
  <c r="N19" i="170"/>
  <c r="O12" i="170"/>
  <c r="P12" i="170"/>
  <c r="Q12" i="170"/>
  <c r="R12" i="170"/>
  <c r="S12" i="170"/>
  <c r="R24" i="170" l="1"/>
  <c r="P24" i="170"/>
  <c r="O24" i="170"/>
  <c r="S24" i="170"/>
  <c r="Q24" i="170"/>
  <c r="N24" i="170"/>
  <c r="B14" i="78"/>
  <c r="B12" i="78"/>
  <c r="G4" i="170" l="1"/>
  <c r="E4" i="170"/>
  <c r="J4" i="170"/>
  <c r="F4" i="170"/>
  <c r="D4" i="170"/>
  <c r="I4" i="170"/>
  <c r="H4" i="170"/>
  <c r="T4" i="125"/>
  <c r="D4" i="125" l="1"/>
  <c r="B44" i="101" l="1"/>
  <c r="B25" i="101"/>
  <c r="B26" i="101"/>
  <c r="B28" i="101"/>
  <c r="B29" i="101"/>
  <c r="B30" i="101"/>
  <c r="B31" i="101"/>
  <c r="B32" i="101"/>
  <c r="B33" i="101"/>
  <c r="B34" i="101"/>
  <c r="B35" i="101"/>
  <c r="B36" i="101"/>
  <c r="B37" i="101"/>
  <c r="B38" i="101"/>
  <c r="B39" i="101"/>
  <c r="B41" i="101"/>
  <c r="B42" i="101"/>
  <c r="B43" i="101"/>
  <c r="B45" i="101"/>
  <c r="B46" i="101"/>
  <c r="B47" i="101"/>
  <c r="B48" i="101"/>
  <c r="B49" i="101"/>
  <c r="B50" i="101"/>
  <c r="B51" i="101"/>
  <c r="B52" i="101"/>
  <c r="B54" i="101"/>
  <c r="B55" i="101"/>
  <c r="B56" i="101"/>
  <c r="B57" i="101"/>
  <c r="B58" i="101"/>
  <c r="B59" i="101"/>
  <c r="B60" i="101"/>
  <c r="B61" i="101"/>
  <c r="B62" i="101"/>
  <c r="B63" i="101"/>
  <c r="B64" i="101"/>
  <c r="B67" i="101"/>
  <c r="B68" i="101"/>
  <c r="B69" i="101"/>
  <c r="B70" i="101"/>
  <c r="Q4" i="125" l="1"/>
  <c r="B4" i="125"/>
  <c r="N8" i="125" l="1"/>
  <c r="AC8" i="125"/>
  <c r="B11" i="78" l="1"/>
  <c r="N9" i="125" l="1"/>
  <c r="N10" i="125"/>
  <c r="Y4" i="125" l="1"/>
  <c r="Z4" i="125"/>
  <c r="K4" i="125"/>
  <c r="B13" i="78" l="1"/>
  <c r="G11" i="78" l="1"/>
  <c r="F4" i="125" l="1"/>
  <c r="E4" i="125"/>
  <c r="B24" i="101" l="1"/>
  <c r="R4" i="125" l="1"/>
  <c r="S4" i="125"/>
  <c r="AA4" i="125"/>
  <c r="AB4" i="125"/>
  <c r="C4" i="125"/>
  <c r="G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F11" i="78" l="1"/>
  <c r="I74" i="101" l="1"/>
  <c r="I73" i="101"/>
  <c r="H11" i="78" s="1"/>
  <c r="K75" i="101"/>
  <c r="J4" i="125"/>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<sst xmlns="http://schemas.openxmlformats.org/spreadsheetml/2006/main" count="806" uniqueCount="562">
  <si>
    <t>皆様  週刊情報2024-10(9)を配信いたします</t>
    <phoneticPr fontId="5"/>
  </si>
  <si>
    <t>l</t>
    <phoneticPr fontId="32"/>
  </si>
  <si>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</si>
  <si>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</si>
  <si>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</si>
  <si>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</si>
  <si>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</si>
  <si>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</si>
  <si>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2"/>
  </si>
  <si>
    <t>2.　ノロウイルス</t>
    <phoneticPr fontId="32"/>
  </si>
  <si>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</si>
  <si>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</si>
  <si>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</si>
  <si>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</si>
  <si>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</si>
  <si>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2"/>
  </si>
  <si>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</si>
  <si>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</si>
  <si>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</si>
  <si>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</si>
  <si>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</si>
  <si>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</si>
  <si>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</si>
  <si>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2"/>
  </si>
  <si>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</si>
  <si>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</si>
  <si>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</si>
  <si>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</si>
  <si>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</si>
  <si>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</si>
  <si>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</si>
  <si>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</si>
  <si>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</si>
  <si>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</si>
  <si>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</si>
  <si>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</si>
  <si>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</si>
  <si>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</si>
  <si>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</si>
  <si>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</si>
  <si>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</si>
  <si>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4"/>
  </si>
  <si>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</si>
  <si>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</si>
  <si>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</si>
  <si>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</si>
  <si>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</si>
  <si>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</si>
  <si>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</si>
  <si>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</si>
  <si>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</si>
  <si>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</si>
  <si>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</si>
  <si>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</si>
  <si>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</si>
  <si>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</si>
  <si>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</si>
  <si>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</si>
  <si>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</si>
  <si>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</si>
  <si>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</si>
  <si>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</si>
  <si>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</si>
  <si>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</si>
  <si>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</si>
  <si>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</si>
  <si>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</si>
  <si>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</si>
  <si>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</si>
  <si>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</si>
  <si>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</si>
  <si>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</si>
  <si>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</si>
  <si>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</si>
  <si>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</si>
  <si>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</si>
  <si>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</si>
  <si>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</si>
  <si>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</si>
  <si>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</si>
  <si>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</si>
  <si>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</si>
  <si>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</si>
  <si>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</si>
  <si>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</si>
  <si>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</si>
  <si>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</si>
  <si>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</si>
  <si>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</si>
  <si>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</si>
  <si>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</si>
  <si>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</si>
  <si>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</si>
  <si>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</si>
  <si>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</si>
  <si>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</si>
  <si>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</si>
  <si>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</si>
  <si>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</si>
  <si>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</si>
  <si>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</si>
  <si>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</si>
  <si>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</si>
  <si>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</si>
  <si>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</si>
  <si>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</si>
  <si>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</si>
  <si>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</si>
  <si>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</si>
  <si>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</si>
  <si>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</si>
  <si>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</si>
  <si>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</si>
  <si>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</si>
  <si>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</si>
  <si>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</si>
  <si>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</si>
  <si>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</si>
  <si>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</si>
  <si>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</si>
  <si>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4"/>
  </si>
  <si>
    <t>【情報共有】　週間・情報収集/情報共有は月一回以上
【体調管理】従業員の健康チェックは続ける</t>
    <phoneticPr fontId="84"/>
  </si>
  <si>
    <t>　　　　　　　　　　　　　　　　　　　　　　　　　　　　　　　　　　　　</t>
    <phoneticPr fontId="5"/>
  </si>
  <si>
    <t>毎週　　ひとつ　　覚えていきましょう</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</si>
  <si>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</si>
  <si>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</si>
  <si>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</si>
  <si>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</si>
  <si>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</si>
  <si>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</si>
  <si>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4"/>
  </si>
  <si>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</si>
  <si>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</si>
  <si>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4"/>
  </si>
  <si>
    <t>https://www.mhlw.go.jp/stf/covid-19/kokunainohasseijoukyou.html#h2_1</t>
    <phoneticPr fontId="84"/>
  </si>
  <si>
    <t>厚生労働省：データからわかる－新型コロナウイルス感染症情報－</t>
    <phoneticPr fontId="84"/>
  </si>
  <si>
    <t>https：//covid19.mhlw.go.jp/</t>
    <phoneticPr fontId="84"/>
  </si>
  <si>
    <t>3類感染症</t>
    <phoneticPr fontId="5"/>
  </si>
  <si>
    <t>腸管出血性大腸菌感染症</t>
    <phoneticPr fontId="5"/>
  </si>
  <si>
    <t xml:space="preserve">腸チフス　
</t>
    <rPh sb="0" eb="1">
      <t>チョウ</t>
    </rPh>
    <phoneticPr fontId="5"/>
  </si>
  <si>
    <t>4類感染症</t>
    <phoneticPr fontId="84"/>
  </si>
  <si>
    <t>5類感染症</t>
    <phoneticPr fontId="5"/>
  </si>
  <si>
    <t>インフルエンザ
と
新型コロナ</t>
    <rPh sb="10" eb="12">
      <t>シンガタ</t>
    </rPh>
    <phoneticPr fontId="84"/>
  </si>
  <si>
    <t>注意</t>
    <rPh sb="0" eb="2">
      <t>チュウイ</t>
    </rPh>
    <phoneticPr fontId="84"/>
  </si>
  <si>
    <t>国・地域</t>
    <rPh sb="0" eb="1">
      <t>クニ</t>
    </rPh>
    <rPh sb="2" eb="4">
      <t>チイキ</t>
    </rPh>
    <phoneticPr fontId="5"/>
  </si>
  <si>
    <t>※2024年 第24週（6/10～6/16） 現在</t>
    <rPh sb="5" eb="6">
      <t>ネン</t>
    </rPh>
    <rPh sb="7" eb="8">
      <t>ダイ</t>
    </rPh>
    <rPh sb="10" eb="11">
      <t>シュウ</t>
    </rPh>
    <rPh sb="23" eb="25">
      <t>ゲンザイ</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</si>
  <si>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</si>
  <si>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</si>
  <si>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</si>
  <si>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4"/>
  </si>
  <si>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</si>
  <si>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</si>
  <si>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</si>
  <si>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</si>
  <si>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</si>
  <si>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</si>
  <si>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</si>
  <si>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</si>
  <si>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</si>
  <si>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</si>
  <si>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</si>
  <si>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</si>
  <si>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</si>
  <si>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4"/>
  </si>
  <si>
    <t>2024年</t>
    <rPh sb="4" eb="5">
      <t>ネン</t>
    </rPh>
    <phoneticPr fontId="84"/>
  </si>
  <si>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</si>
  <si>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</si>
  <si>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</si>
  <si>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</si>
  <si>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</si>
  <si>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</si>
  <si>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</si>
  <si>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</si>
  <si>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</si>
  <si>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</si>
  <si>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</si>
  <si>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</si>
  <si>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</si>
  <si>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</si>
  <si>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</si>
  <si>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</si>
  <si>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4"/>
  </si>
  <si>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</si>
  <si>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</si>
  <si>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</si>
  <si>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</si>
  <si>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9"/>
  </si>
  <si>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</si>
  <si>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9"/>
  </si>
  <si>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</si>
  <si>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</si>
  <si>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賞味</t>
    <rPh sb="0" eb="2">
      <t>ショウミ</t>
    </rPh>
    <phoneticPr fontId="84"/>
  </si>
  <si>
    <t>アレルゲン</t>
    <phoneticPr fontId="84"/>
  </si>
  <si>
    <t>残留</t>
    <rPh sb="0" eb="2">
      <t>ザンリュウ</t>
    </rPh>
    <phoneticPr fontId="84"/>
  </si>
  <si>
    <t>異物</t>
    <rPh sb="0" eb="2">
      <t>イブツ</t>
    </rPh>
    <phoneticPr fontId="84"/>
  </si>
  <si>
    <t>細菌</t>
    <rPh sb="0" eb="2">
      <t>サイキン</t>
    </rPh>
    <phoneticPr fontId="84"/>
  </si>
  <si>
    <t>表示</t>
    <rPh sb="0" eb="2">
      <t>ヒョウジ</t>
    </rPh>
    <phoneticPr fontId="84"/>
  </si>
  <si>
    <t>その他</t>
    <rPh sb="2" eb="3">
      <t>タ</t>
    </rPh>
    <phoneticPr fontId="84"/>
  </si>
  <si>
    <t>インフルエンザ新型</t>
    <rPh sb="7" eb="9">
      <t>シンガタ</t>
    </rPh>
    <phoneticPr fontId="84"/>
  </si>
  <si>
    <t>コロナウイルス感染症</t>
    <rPh sb="7" eb="10">
      <t>カンセンショウ</t>
    </rPh>
    <phoneticPr fontId="84"/>
  </si>
  <si>
    <t>報告数</t>
    <rPh sb="0" eb="3">
      <t>ホウコクスウ</t>
    </rPh>
    <phoneticPr fontId="84"/>
  </si>
  <si>
    <t>総数</t>
    <rPh sb="0" eb="2">
      <t>ソウスウ</t>
    </rPh>
    <phoneticPr fontId="84"/>
  </si>
  <si>
    <t>男性</t>
    <rPh sb="0" eb="2">
      <t>ダンセイ</t>
    </rPh>
    <phoneticPr fontId="84"/>
  </si>
  <si>
    <t>女性</t>
    <rPh sb="0" eb="2">
      <t>ジョセイ</t>
    </rPh>
    <phoneticPr fontId="84"/>
  </si>
  <si>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</si>
  <si>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</si>
  <si>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列1</t>
    <phoneticPr fontId="29"/>
  </si>
  <si>
    <t>列2</t>
    <phoneticPr fontId="29"/>
  </si>
  <si>
    <t>広島市は市内の飲食店でノロウイルスによる集団食中毒が発生したと発表しました。
広島市によりますと５日、職場の同僚と１日に広島市中区の飲食店を利用した市民から、「複数名が体調不良になっている」と連絡を受けました。</t>
    <phoneticPr fontId="84"/>
  </si>
  <si>
    <t>中国包装</t>
    <rPh sb="0" eb="2">
      <t>チュウゴク</t>
    </rPh>
    <rPh sb="2" eb="4">
      <t>ホウソウ</t>
    </rPh>
    <phoneticPr fontId="84"/>
  </si>
  <si>
    <t>多摩府中保健所によると、7月29日、30日に当該弁当店が調理し、提供した弁当を食べた42名が7月30日、8月1日にかけて、下痢、おう吐、発熱等の症状がでていた。　患者全員に共通する行動はなく、当該弁当店が調理し、提供した弁当類以外に共通することはなく、複数の患者と調理従事者6名の検体をした結果、ノロウイルスを検出したこと。患者を診察した医師から食中毒の届出があったことから、ノロウイルスによる食中毒と断定したとしている</t>
    <phoneticPr fontId="84"/>
  </si>
  <si>
    <t>武蔵野市議</t>
    <rPh sb="0" eb="5">
      <t>ムサシノシギ</t>
    </rPh>
    <phoneticPr fontId="84"/>
  </si>
  <si>
    <t>保健所は、患者に共通する食事が「GORUTO(ゴルト)」のものであることや、患者からノロウイルスが検出されたことなどから、店で提供した食事が原因のノロウイルス食中毒と断定し、店を8日まで3日間の営業停止処分としました。なお、患者18人のうち8人が医療機関を受診したものの入院した人はおらず、現在はおおむね回復しているということです。</t>
    <phoneticPr fontId="84"/>
  </si>
  <si>
    <t>あいテレビ</t>
    <phoneticPr fontId="84"/>
  </si>
  <si>
    <t>県によると、８月１日に奥州保健所管内の保育施設（園児１１０人・職員４８人）から、複数の園児と職員に嘔吐や下痢、発熱等の症状があると保健所へ連絡があり、調査した結果、７月２７日から３１日にかけて園児１８人と職員４人の計２２人に嘔吐や下痢、発熱等の症状があったことがわかった。保健所が調べた結果、症状のある２人からノロウイルスが検出された。</t>
    <phoneticPr fontId="84"/>
  </si>
  <si>
    <t>プライムオン</t>
    <phoneticPr fontId="84"/>
  </si>
  <si>
    <t xml:space="preserve">業者
 </t>
    <rPh sb="0" eb="2">
      <t>ギョウシャ</t>
    </rPh>
    <phoneticPr fontId="5"/>
  </si>
  <si>
    <t>2024年第30週</t>
    <rPh sb="4" eb="5">
      <t>ネン</t>
    </rPh>
    <rPh sb="5" eb="6">
      <t>ダイ</t>
    </rPh>
    <rPh sb="8" eb="9">
      <t>シュウ</t>
    </rPh>
    <phoneticPr fontId="84"/>
  </si>
  <si>
    <t>山形新聞</t>
    <phoneticPr fontId="84"/>
  </si>
  <si>
    <t xml:space="preserve">
https://www.yamagata-np.jp › news
12 時間前 — 放課後児童クラブでノロウイルスによる食中毒. &gt;&gt;山形新聞トップ &gt;&gt;県内ニュース &gt;&gt; 社会. 2024/08/11 20:14. 山形県庁（資料写真）. 県は11日、鶴岡市の放課後児童クラブ ...</t>
    <phoneticPr fontId="84"/>
  </si>
  <si>
    <t>今週のニュース（Noroｖｉｒｕｓ） (8/12-8/25)</t>
    <rPh sb="0" eb="2">
      <t>コンシュウ</t>
    </rPh>
    <phoneticPr fontId="5"/>
  </si>
  <si>
    <t>2024/32週</t>
    <phoneticPr fontId="84"/>
  </si>
  <si>
    <t>2024/33週</t>
  </si>
  <si>
    <t xml:space="preserve"> GⅡ　32週　0例</t>
    <rPh sb="6" eb="7">
      <t>シュウ</t>
    </rPh>
    <phoneticPr fontId="5"/>
  </si>
  <si>
    <t xml:space="preserve"> GⅡ　33週　0例</t>
    <rPh sb="9" eb="10">
      <t>レイ</t>
    </rPh>
    <phoneticPr fontId="5"/>
  </si>
  <si>
    <t>食中毒情報 (8/12-8/25)</t>
    <rPh sb="0" eb="3">
      <t>ショクチュウドク</t>
    </rPh>
    <rPh sb="3" eb="5">
      <t>ジョウホウ</t>
    </rPh>
    <phoneticPr fontId="5"/>
  </si>
  <si>
    <t>海外情報 (8/12-8/25)</t>
    <rPh sb="0" eb="4">
      <t>カイガイジョウホウ</t>
    </rPh>
    <phoneticPr fontId="5"/>
  </si>
  <si>
    <t>食品表示
 (8/12-8/25)</t>
    <rPh sb="0" eb="2">
      <t>ショクヒン</t>
    </rPh>
    <rPh sb="2" eb="4">
      <t>ヒョウジ</t>
    </rPh>
    <phoneticPr fontId="5"/>
  </si>
  <si>
    <t>食品表示 (8/12-8/25)</t>
    <phoneticPr fontId="5"/>
  </si>
  <si>
    <r>
      <t>残留農薬</t>
    </r>
    <r>
      <rPr>
        <sz val="20"/>
        <color rgb="FF000000"/>
        <rFont val="ＭＳ Ｐゴシック"/>
        <family val="3"/>
        <charset val="128"/>
      </rPr>
      <t xml:space="preserve"> (8/12-8/25)</t>
    </r>
    <phoneticPr fontId="5"/>
  </si>
  <si>
    <t>急増注意</t>
    <rPh sb="0" eb="2">
      <t>キュウゾウ</t>
    </rPh>
    <rPh sb="2" eb="4">
      <t>チュウイ</t>
    </rPh>
    <phoneticPr fontId="5"/>
  </si>
  <si>
    <t>赤痢菌による食中毒　東京・赤坂の飲食店で発生　全国的には2018年以来　都内では2000年の統計開始以来初</t>
    <phoneticPr fontId="15"/>
  </si>
  <si>
    <t>東京都は16日、東京・赤坂の飲食店で赤痢菌による食中毒が発生したと発表しました。
東京の港区みなと保健所によりますと、先月31日と今月1日に赤坂の飲食店「トムボーイ赤坂店」で食事をした20代から30代の男女5人が下痢や発熱などの症状を訴え、うち2人の検体から赤痢菌が検出されました。1人が入院しましたが、すでに退院しています。
港区みなと保健所は、患者全員に共通する行動がほかになかったことなどから、この飲食店で発生した赤痢菌による食中毒と断定し、飲食店に対して16日から7日間の営業停止を命じました。
厚労省の統計によりますと、赤痢菌を原因とした食中毒の発生は、全国的には2018年以来となり、都内では統計をとり始めた2000年以来初めてです。</t>
    <phoneticPr fontId="15"/>
  </si>
  <si>
    <t>https://news.yahoo.co.jp/articles/ac8d9dc42a6b2426dc5ef61a15417adc570aed2e</t>
    <phoneticPr fontId="15"/>
  </si>
  <si>
    <t>TBS</t>
    <phoneticPr fontId="15"/>
  </si>
  <si>
    <t>東京都</t>
    <rPh sb="0" eb="3">
      <t>トウキョウト</t>
    </rPh>
    <phoneticPr fontId="15"/>
  </si>
  <si>
    <t>大津の飲食店で14人食中毒　鶏の唐揚げなどからカンピロバクター</t>
    <phoneticPr fontId="15"/>
  </si>
  <si>
    <t>中日新聞</t>
    <rPh sb="0" eb="4">
      <t>チュウニチシンブン</t>
    </rPh>
    <phoneticPr fontId="15"/>
  </si>
  <si>
    <t>　大津市は17日、同市粟津町の飲食店「RESERVOIR（レザボア）」で料理を食べた県内の20代の男女14人が下痢などを発症し、カンピロバクターによる食中毒が発生したと発表した。店を19日まで営業停止にした。　市によると、発症したのは同じグループで、5日にせせり塩焼きそばや鶏の唐揚げなどを食べた。このうち4人の便からカンピロバクターを検出した。現在は全員快方に向かっている。</t>
    <phoneticPr fontId="15"/>
  </si>
  <si>
    <t>滋賀県</t>
    <rPh sb="0" eb="2">
      <t>シガ</t>
    </rPh>
    <rPh sb="2" eb="3">
      <t>ケン</t>
    </rPh>
    <phoneticPr fontId="15"/>
  </si>
  <si>
    <t>https://www.chunichi.co.jp/article/945176</t>
    <phoneticPr fontId="15"/>
  </si>
  <si>
    <t>米国では約6人に1人が食中毒　危険な病原体とそのリスクに迫る</t>
    <phoneticPr fontId="15"/>
  </si>
  <si>
    <t>気温が上昇するにつれて、食中毒のリスクも高まる。2024年夏の記録的な暑さは、米国ですでに1件の大規模な食中毒を引き起こしている。米国当局は5月以降、加工肉食品に関連したリステリア症の急増を調査している。これまでに数十人が体調不良を訴え、2人が死亡している。
　米食品医薬品局（FDA）によれば、米国では毎年、約4800万人（約6人に1人）が食中毒になっている。食中毒はよくあることで、食中毒と診断される件数より、実際の件数はさらに多い可能性が高い」とジョンズ・ホプキンス大学医学部の助教で、感染症を専門とするギーティカ・スード氏は述べている。しかし実は、「良いことだ」とスード氏は説明する。「つまり、食中毒になっても、ほとんどの人は入院や治療が必要なほど重症化しないということです。通常、食中毒は自然に治癒します」　食中毒の症状が軽い健康な人の場合、治療は不要なことが多く、水分を大量に補給すれば数日で回復する。ただし、症状が重い場合、医療介入が必要なこともある。
　食中毒の予防策は、（特に手や調理場を）徹底的に洗浄すること、食品にしっかり火を通すこと、調理中の二次汚染を避けること、室温に2時間以上置かれていた食品を使わないことなどだ。台所（そして腸内）を有害な細菌から守ることは、経験豊富な料理人にとっても難しい。ここでは、私たちの料理を汚染する最も一般的で危険な病原体を紹介しよう。
　リステリアは命に関わる病原体のひとつで、工場の排水管のような湿った環境と自然界の両方で繁殖している。米国では、食中毒による死亡例が3番目に多い病原体だ。リステリアがこれほど危険なのは、髄膜炎などの致死的な細菌感染をしばしば引き起こすためだ。リステリアは、乳幼児や妊婦、65歳以上の高齢者、免疫力が低下している人など、脆弱（ぜいじゃく）な人にとって特に危険な病原体だ。リステリアの感染は、殺菌されていない生乳やホットドッグ、ドライソーセージ、魚介類の燻製（くんせい）、サラダなどと関連づけられている。</t>
    <phoneticPr fontId="15"/>
  </si>
  <si>
    <t>https://news.goo.ne.jp/article/natgeo/world/natgeo-0000Bltk.html</t>
    <phoneticPr fontId="15"/>
  </si>
  <si>
    <t>米国</t>
    <rPh sb="0" eb="2">
      <t>ベイコク</t>
    </rPh>
    <phoneticPr fontId="15"/>
  </si>
  <si>
    <t>沖縄・宮古島市の保育園でO157に18人感染　今年の報告患者数は34人、過去10年で最多</t>
    <phoneticPr fontId="15"/>
  </si>
  <si>
    <t>沖縄県保健医療介護部は１６日、宮古保健所管内の保育園で腸管出血性大腸菌（Ｏ１５７）の集団感染が発生したと発表した。１５日までに１８人（園児１５人、職員１人、感染者家族２人）の感染を確認し、そのうち４人に下痢や腹痛、発熱などの症状が出た。いずれも入院はしておらず、重症者はいないという。県によると今年の報告患者数は速報値で計３４人となり、過去１０年で最多になった。</t>
    <phoneticPr fontId="15"/>
  </si>
  <si>
    <t>沖縄県</t>
    <rPh sb="0" eb="2">
      <t>オキナワ</t>
    </rPh>
    <rPh sb="2" eb="3">
      <t>ケン</t>
    </rPh>
    <phoneticPr fontId="15"/>
  </si>
  <si>
    <t>沖縄タイムス</t>
    <rPh sb="0" eb="2">
      <t>オキナワ</t>
    </rPh>
    <phoneticPr fontId="15"/>
  </si>
  <si>
    <t>https://www.okinawatimes.co.jp/articles/-/1417357</t>
    <phoneticPr fontId="15"/>
  </si>
  <si>
    <t>北九州市小倉北区の洋食レストランで食中毒の疑い</t>
    <phoneticPr fontId="15"/>
  </si>
  <si>
    <t>北九州市のレストランを利用した中学生など5人が嘔吐や下痢などの症状を訴え保健所は、食中毒の疑いがあるとみて調査を進めています。今月16日、北九州市の放課後等デイサービス施設の職員から「小倉北区の飲食店を利用した施設利用者と職員8人のうち5人が食中毒の症状を示している」と保健所に連絡がありました。北九州市によりますと、8人は、今月11日、施設のイベントに参加した後、午後1時ごろから小倉北区の洋食レストランでハンバーグやオムライスなどを食べました。このうち12歳と14歳の男子と20代から50代の女性職員に翌日の午後8時ごろから嘔吐や下痢などの症状が出たということです。5人のうち1人が医療機関を受診しましたが軽症とみられ、既に快方に向かっているということです。
原因となった料理などはわかっていませんが、保健所は、食中毒の疑いがあるとみて調査を進めています。</t>
    <phoneticPr fontId="15"/>
  </si>
  <si>
    <t>福岡県</t>
    <rPh sb="0" eb="3">
      <t>フクオカケン</t>
    </rPh>
    <phoneticPr fontId="15"/>
  </si>
  <si>
    <t>dメニュー ニュース</t>
    <phoneticPr fontId="15"/>
  </si>
  <si>
    <t>https://topics.smt.docomo.ne.jp/article/rkb/region/rkb-1364139</t>
    <phoneticPr fontId="15"/>
  </si>
  <si>
    <t>特養ホームで92人食中毒　神奈川、60～100歳代</t>
    <phoneticPr fontId="15"/>
  </si>
  <si>
    <t>神奈川県</t>
    <rPh sb="0" eb="4">
      <t>カナガワケン</t>
    </rPh>
    <phoneticPr fontId="15"/>
  </si>
  <si>
    <t>神奈川県は16日、特別養護老人ホーム「カメリア桜ケ丘」（同県平塚市）で、60～100歳代の入所者の男女92人が下痢などの症状を訴え、患者からウエルシュ菌を検出したと発表した。ホーム内で作られた給食を原因とする食中毒と断定。80代女性が救急搬送され入院したが、いずれも快方に向かっている。県は、給食業務を受託している「ハーベスト」（横浜市）が運営する調理施設を営業禁止処分にした。11日にカボチャのそぼろ煮やみそ汁などが朝食として提供され、その後、症状を訴え始めたという。
　12日に平塚市消防本部から県平塚保健福祉事務所に連絡があり発覚した。</t>
    <phoneticPr fontId="15"/>
  </si>
  <si>
    <t>共同通信</t>
    <rPh sb="0" eb="2">
      <t>キョウドウ</t>
    </rPh>
    <rPh sb="2" eb="4">
      <t>ツウシン</t>
    </rPh>
    <phoneticPr fontId="15"/>
  </si>
  <si>
    <t>https://nordot.app/1197175253200453732?c=113147194022725109</t>
    <phoneticPr fontId="15"/>
  </si>
  <si>
    <t>特別養護老人ホームカメリア桜ヶ丘での食中毒発生において続報をお伝えいたします。経緯は以下の通りとなります。
8/11（日）夕方より一部のご利用者に下痢症状の発症
8/12（月）関係機関に報告および立入調査
8/13（火）8名の検体を提出
8/16（金）保健所より原因はウェルシュ菌と報告あり
調査中の段階ではございますが、発症人数については92名（うち入院者1名）となります。今後につきましては、調整が取れ次第、順次別の給食業者による完調品（完全に調理されたもの）を使用し、施設にて温めて提供させて頂きます。
ご利用者様ならびにご家族様、ご心配ご迷惑をおかけしている皆様に深くお詫び申し上げます。
引き続きご利用者様・職員の健康観察を行い、関係機関の指導の下、適切な対応が出来るよう努めてまいります。</t>
    <phoneticPr fontId="15"/>
  </si>
  <si>
    <t>特別養護老人ホームカメリア桜ヶ丘</t>
    <phoneticPr fontId="15"/>
  </si>
  <si>
    <t>神奈川県</t>
    <phoneticPr fontId="15"/>
  </si>
  <si>
    <t>https://sakuragaoka.camellia-kai.com/2024/08/16/%E7%89%B9%E5%88%A5%E9%A4%8A%E8%AD%B7%E8%80%81%E4%BA%BA%E3%83%9B%E3%83%BC%E3%83%A0%E3%82%AB%E3%83%A1%E3%83%AA%E3%82%A2%E6%A1%9C%E3%83%B6%E4%B8%98%E3%80%80%E5%A7%94%E8%A8%97%E7%B5%A6%E9%A3%9F%E4%BC%9A/</t>
    <phoneticPr fontId="15"/>
  </si>
  <si>
    <t>特別養護老人ホームカメリア桜ヶ丘　委託給食会社ハーベストより続報</t>
    <rPh sb="30" eb="32">
      <t>ゾクホウ</t>
    </rPh>
    <phoneticPr fontId="15"/>
  </si>
  <si>
    <r>
      <t>「内視鏡検査で胃からアニサキス摘出」すし店でマグロ</t>
    </r>
    <r>
      <rPr>
        <b/>
        <sz val="16"/>
        <rFont val="Microsoft YaHei"/>
        <family val="3"/>
        <charset val="134"/>
      </rPr>
      <t>・</t>
    </r>
    <r>
      <rPr>
        <b/>
        <sz val="16"/>
        <rFont val="Microsoft YaHei"/>
        <family val="2"/>
        <charset val="134"/>
      </rPr>
      <t>ヒラメ</t>
    </r>
    <r>
      <rPr>
        <b/>
        <sz val="16"/>
        <rFont val="Microsoft YaHei"/>
        <family val="3"/>
        <charset val="134"/>
      </rPr>
      <t>・</t>
    </r>
    <r>
      <rPr>
        <b/>
        <sz val="16"/>
        <rFont val="Microsoft YaHei"/>
        <family val="2"/>
        <charset val="134"/>
      </rPr>
      <t>カツオのすしを食べた20代女性が下痢や腹痛の症状　アニサキス食中毒　宮城</t>
    </r>
    <r>
      <rPr>
        <b/>
        <sz val="16"/>
        <rFont val="Microsoft YaHei"/>
        <family val="3"/>
        <charset val="134"/>
      </rPr>
      <t>・</t>
    </r>
    <r>
      <rPr>
        <b/>
        <sz val="16"/>
        <rFont val="Microsoft YaHei"/>
        <family val="2"/>
        <charset val="134"/>
      </rPr>
      <t>塩釜市</t>
    </r>
    <phoneticPr fontId="15"/>
  </si>
  <si>
    <t>8月、宮城県塩釜市にあるすし店ですしを食べた20代の女性が腹痛などを訴え胃からアニサキスが見つかりました。宮城県は食中毒と断定しこの店に対し、1日間、生食用の魚介類の取り扱いを停止させる処分を出しました。営業の一部停止処分を受けたのは塩釜市にあるすし店です。県によりますと、20代の女性は8月12日午前1時頃、この店でマグロ・ヒラメ・カツオのすしを食べたところ、およそ2時間後に下痢や腹痛の症状が出たということです。女性が仙台市内の医療機関を受診したところ、胃から寄生虫のアニサキスが検出されました。原因と考えられる食品が、この店でのすしだけだったことなどから、県は食中毒と断定し、この店に、16日の1日間生食用の魚介類の取り扱いを停止する処分を出しました。
アニサキスはアジやイカなどの魚介類に寄生していて、県は魚介類をマイナス20度で24時間以上冷凍したり70度以上で加熱したりして食中毒の予防を徹底するよう呼びかけています。</t>
    <phoneticPr fontId="15"/>
  </si>
  <si>
    <t>https://news.yahoo.co.jp/articles/a6362bdd817a991941b30ff7aa7fea5c4adde0fc</t>
    <phoneticPr fontId="15"/>
  </si>
  <si>
    <t>宮城県</t>
    <rPh sb="0" eb="3">
      <t>ミヤギケン</t>
    </rPh>
    <phoneticPr fontId="15"/>
  </si>
  <si>
    <t>東北放送</t>
    <rPh sb="0" eb="4">
      <t>トウホクホウソウ</t>
    </rPh>
    <phoneticPr fontId="15"/>
  </si>
  <si>
    <t>今治の居酒屋で食中毒 13人発症うち1人入院 カンピロバクター検出</t>
    <phoneticPr fontId="15"/>
  </si>
  <si>
    <t>愛媛県</t>
    <rPh sb="0" eb="3">
      <t>エヒメケン</t>
    </rPh>
    <phoneticPr fontId="15"/>
  </si>
  <si>
    <t>愛媛県は、今治市内の飲食店でカンピロバクターによる食中毒が発生したとして、16日から3日間の営業停止処分にしたと発表しました。愛媛県によりますと、食中毒が発生したのは、今治市内にある「居酒屋頼登(よりと)」で、先月14日に同店を利用した19組73人のうち10代から60代の男女13人が、食中毒症状を訴えたということです。
連絡を受けた保健所が調査した結果、患者に共通する食事が「居酒屋頼登(よりと)」で提供されたもののみであること、また、複数の患者からカンピロバクターが検出され、症状もその特徴と一致していることなどから、同店の食事を原因とする食中毒と断定するとともに、営業停止の行政処分を出しました。なお、患者13人のうち6人が医療機関を受診、そのうち1人は入院していましたが、いずれも概ね快方に向かっているということです。カンピロバクター食中毒は、主にこの菌に汚染された生や加熱不十分な鶏肉を食べることで発症するということですが、「居酒屋頼登(よりと)」で提供された食事にも、砂ずりや鶏レバーの刺身のほか、焼き鳥が含まれていました。</t>
    <phoneticPr fontId="15"/>
  </si>
  <si>
    <t>あいテレビ</t>
    <phoneticPr fontId="15"/>
  </si>
  <si>
    <t>https://news.yahoo.co.jp/articles/801820d24c4a694aed6f0de75ceca03d906facc5</t>
    <phoneticPr fontId="15"/>
  </si>
  <si>
    <t>キッチンカーで食中毒　焼きそば食べた9人症状　木更津のホテルプールに出店</t>
    <phoneticPr fontId="15"/>
  </si>
  <si>
    <t>　千葉県は14日、木更津市内のホテルに出店していたキッチンカー「Kitchen　Boo（キッチン　ブー）」が提供した焼きそばを食べた4～43歳の男女9人が腹痛や嘔吐（おうと）などの症状を訴え、うち5人から食中毒の原因となる「黄色ブドウ球菌」が検出されたと発表した。安房保健所は、同店が原因の食中毒と断定し、同日から3日間の営業停止とした。
　県衛生指導課によると、キッチンカーは8日、ホテルのプールサイドに出店。焼きそばを食べた5グループ17人のうち9人に症状があり、6人は医療機関を受診した。すでに全員回復している。</t>
    <phoneticPr fontId="15"/>
  </si>
  <si>
    <t>千葉県</t>
    <rPh sb="0" eb="3">
      <t>チバケン</t>
    </rPh>
    <phoneticPr fontId="15"/>
  </si>
  <si>
    <t>千葉日報0</t>
    <rPh sb="0" eb="4">
      <t>チバニッポウ</t>
    </rPh>
    <phoneticPr fontId="15"/>
  </si>
  <si>
    <t>https://news.yahoo.co.jp/articles/252055e0e350cfa60d917b12cb6f19cb5a4fad1f?source=sns&amp;dv=sp&amp;mid=other&amp;date=20240815&amp;ctg=loc&amp;bt=tw_up</t>
    <phoneticPr fontId="15"/>
  </si>
  <si>
    <t>正露丸の主成分がアニサキスの運動を抑制　SNSでは正露丸飲んで「痛み改善」約8割</t>
    <phoneticPr fontId="15"/>
  </si>
  <si>
    <t>日刊ゲンダイ</t>
    <rPh sb="0" eb="2">
      <t>ニッカン</t>
    </rPh>
    <phoneticPr fontId="15"/>
  </si>
  <si>
    <r>
      <t>食あたりや消化不良、下痢などの時に服用する正露丸。あの独特のにおいの元であり、正露丸の主成分「木クレオソート」がアニサキスの運動を抑制する</t>
    </r>
    <r>
      <rPr>
        <b/>
        <sz val="14"/>
        <color theme="1"/>
        <rFont val="Microsoft JhengHei"/>
        <family val="3"/>
      </rPr>
      <t>──</t>
    </r>
    <r>
      <rPr>
        <b/>
        <sz val="14"/>
        <color theme="1"/>
        <rFont val="Microsoft JhengHei"/>
        <family val="3"/>
        <charset val="128"/>
      </rPr>
      <t>。正露丸を製造販売する大幸薬品（大阪市）がこんな研究結果を発表したのが</t>
    </r>
    <r>
      <rPr>
        <b/>
        <sz val="14"/>
        <color theme="1"/>
        <rFont val="游ゴシック"/>
        <family val="3"/>
        <charset val="128"/>
      </rPr>
      <t>2011年だ。14年には、同社は正露丸・アニサキス関連の特許を取得している。21年、アニサキスと正露丸について新たな研究発表をしたのが、高知大学理工学部の松岡達臣教授らの研究グループだ。このたびさらなる調査結果も発表したので、それも含めて紹介しよう。
　アニサキスは、寄生虫の一種。アニサキスが寄生している魚介類を刺し身や不十分な加熱で食べると、アニサキスによる食中毒を起こしかねない。「正露丸がアニサキスの運動を抑制するというのは、アニサキスが麻痺して動かなくなっているのではなく、死んでいるのではないか？　それを突き止めた論文がなかったので研究を行いました」（松岡教授=以下同）
　松岡教授らはまず、30㏄の液体に3錠の正露丸を溶かした。30㏄というのは空腹時の胃液の量と同等で、「1回3錠」という正露丸の用量に従った。そこにアニサキスを30分間浸し、トリパンブルー染色を行った。「トリパンブルー染色は、細胞が死んでいるかを判定する方法で、死んでいる場合青く染まります。正露丸処理で動かなくなったアニサキスは、トリパンブルー染色24時間後には90％が、48時間後には100％が青く染まり、死んでいることが明らかになりました」アニサキスは胃酸や胃の消化酵素に耐性があり、胃の中でも1週間近く生きられる。トリパンブルー染色で青く染まった（死んだことが確認された）アニサキスは、その後どうなるのか？
　松岡教授らは、胃液と同じ濃度のペプシン液（胃液のモデルでタンパク質を分解する）に「正露丸処理したアニサキス」と「何もしていないアニサキス」を入れた。すると、正露丸処理したアニサキスは24時間以内に分解が始まった。一方、何もしていないアニサキス（生きたアニサキス）は元気に動き続けた。続く</t>
    </r>
    <rPh sb="847" eb="848">
      <t>ツヅ</t>
    </rPh>
    <phoneticPr fontId="15"/>
  </si>
  <si>
    <t>大阪府</t>
    <rPh sb="0" eb="3">
      <t>オオサカフ</t>
    </rPh>
    <phoneticPr fontId="15"/>
  </si>
  <si>
    <t>https://news.nifty.com/article/item/neta/12136-3292787/</t>
    <phoneticPr fontId="15"/>
  </si>
  <si>
    <t>おにぎり食べた28人が下痢や嘔吐、ノロウイルス検出…大分県が飲食店を食中毒で営業停止処分</t>
    <phoneticPr fontId="15"/>
  </si>
  <si>
    <t>大分県は13日、同県由布市庄内町阿蘇野の飲食店「旅館　黒嶽荘」で飲食した3グループの男女28人が下痢や嘔吐の症状を訴え、一部の客からノロウイルスが検出されたと発表した。県は食中毒と断定し、食品衛生法に基づき15日までの3日間、同店を営業停止処分にした。発表によると、内訳は10歳代21人、20歳代3人、40歳代1人、調査中3人。いずれも5～9日にそうめんやおにぎりなどを食べ、県の調査で客6人と従業員3人からノロウイルスが検出された。全員軽症で、回復に向かっているという。
　5日から営業停止前の12日までに、1000人以上が利用しているとみられる。</t>
    <phoneticPr fontId="15"/>
  </si>
  <si>
    <t>大分県</t>
    <rPh sb="0" eb="3">
      <t>オオイタケン</t>
    </rPh>
    <phoneticPr fontId="15"/>
  </si>
  <si>
    <t>https://news.yahoo.co.jp/articles/2bc3e55a1832e3b0f5ae10936d8fd3b3846f243d</t>
    <phoneticPr fontId="15"/>
  </si>
  <si>
    <t>讀賣新聞</t>
    <rPh sb="0" eb="4">
      <t>ヨミウリシンブン</t>
    </rPh>
    <phoneticPr fontId="15"/>
  </si>
  <si>
    <t>MSN</t>
    <phoneticPr fontId="15"/>
  </si>
  <si>
    <t xml:space="preserve">大分市の高齢者施設で黄色ブドウ球菌による集団食中毒 １７人発症１人入院 - MSN </t>
    <phoneticPr fontId="15"/>
  </si>
  <si>
    <t>大分市内の高齢者施設で朝食の煮豆が原因の黄色ブドウ球菌による集団食中毒が発生し、1人が入院していたことがわかりました。
大分市保健所によりますと8月6日、大分市内の医療機関から高齢者施設の入所者が嘔吐や下痢を発症していると届け出がありました。保健所が調査した結果、施設で当日の朝提供された煮豆を食べた33人のうち、66歳から94歳までの17人が体調不良を訴えていたことがわかりました。このうち1人が入院しましたが、すでに退院していて全員快方に向かっているということです。
患者の便や保存食から黄色ブドウ球菌が検出されたことなどから大分市保健所は集団食中毒と断定し、施設に対し衛生管理や食品、厨房の温度管理、調理から提供までの時間短縮を指導しました。</t>
    <phoneticPr fontId="15"/>
  </si>
  <si>
    <t>https://www.msn.com/ja-jp/health/other/%E5%A4%A7%E5%88%86%E5%B8%82%E3%81%AE%E9%AB%98%E9%BD%A2%E8%80%85%E6%96%BD%E8%A8%AD%E3%81%A7%E9%BB%84%E8%89%B2%E3%83%96%E3%83%89%E3%82%A6%E7%90%83%E8%8F%8C%E3%81%AB%E3%82%88%E3%82%8B%E9%9B%86%E5%9B%A3%E9%A3%9F%E4%B8%AD%E6%AF%92-17%E4%BA%BA%E7%99%BA%E7%97%871%E4%BA%BA%E5%85%A5%E9%99%A2/ar-AA1oBA6j</t>
    <phoneticPr fontId="15"/>
  </si>
  <si>
    <t>京都の保育園児がO157に感染</t>
    <phoneticPr fontId="15"/>
  </si>
  <si>
    <t>京都府舞鶴市は１４日、中保育所に通う園児１人が腸管出血性大腸菌Ｏ１５７に感染したと発表した。園児は９日に下痢の症状があり、１３日に陽性が判明した。他の園児や職員に症状はなく、園内で感染した可能性は低いという。</t>
    <phoneticPr fontId="15"/>
  </si>
  <si>
    <t>https://www.kyoto-np.co.jp/articles/-/1313232</t>
    <phoneticPr fontId="15"/>
  </si>
  <si>
    <t>京都府</t>
    <rPh sb="0" eb="3">
      <t>キョウトフ</t>
    </rPh>
    <phoneticPr fontId="15"/>
  </si>
  <si>
    <t>京都新聞</t>
    <rPh sb="0" eb="4">
      <t>キョウトシンブン</t>
    </rPh>
    <phoneticPr fontId="15"/>
  </si>
  <si>
    <t>★</t>
    <phoneticPr fontId="84"/>
  </si>
  <si>
    <t>★★★</t>
    <phoneticPr fontId="84"/>
  </si>
  <si>
    <t>川遊びで体調不良　高校生語る“水の異変”「下痢と熱が」…69人が訴え　専門家“寄生虫や細菌が原因の可能性”指摘</t>
    <phoneticPr fontId="15"/>
  </si>
  <si>
    <t>東邦大学　小林寅喆教授：
明らかな食中毒症状ですので、そうするとやはり経口的に病原体が体内に入ってくる経口感染と捉えてよろしいかと思います。O157に限定されるものではなく、下痢を起こすような大腸菌、もしくは、その他の細菌ということも考えられます。
熊本県は「川の水が原因による感染症も疑われる」として、水に入らないように呼びかけています。
「寄生虫」や「細菌」が原因の可能性
体調不良者が続出した原因については現在調査中ですが、グローバルウォータ・ジャパン代表の吉村和就氏は、その原因を「寄生虫」と「細菌」が考えられるといいます。
吉村和就氏：
今回はどういうものが感染源か保健当局のDNA鑑定によってこれを特定しなければはっきり言えないのですが、私の推論では、やはり普通は4本の沢水が入ってくるところに、1本だった。これは水量が少なくなった。それから水温が高いということは、例えば大腸菌になりますと20分人間の体温と同じ温度ですと2倍になるんですね。非常に増殖が早かった、つまり高濃度の沢水が入ってきたと。
それから、もう一つは潜伏期間。遊んでから3日後に出てきた。これは病原性の大腸菌「O157」と全く同じ症状なんです。ですから、これは致死に至ることはないんですけれども、若い人なら3日くらいで回復するというのがまさにですので。
それから、飛び込みの名所ですので、口から入ったということですね。口から入った伝染病、まさにこれかなと。</t>
    <phoneticPr fontId="15"/>
  </si>
  <si>
    <t>https://bunshun.jp/articles/-/73011?page=3</t>
    <phoneticPr fontId="15"/>
  </si>
  <si>
    <t>熊本県</t>
    <rPh sb="0" eb="3">
      <t>クマモトケン</t>
    </rPh>
    <phoneticPr fontId="15"/>
  </si>
  <si>
    <t>文春オンライン</t>
    <rPh sb="0" eb="2">
      <t>ブンシュン</t>
    </rPh>
    <phoneticPr fontId="15"/>
  </si>
  <si>
    <t>高齢者１８人に食中毒症状</t>
    <phoneticPr fontId="15"/>
  </si>
  <si>
    <t>大阪市は２２日、同市港区の「すし富」が調理したちらしずしを食べた７０～９０代の男女１８人が下痢や嘔吐（おうと）など食中毒の症状を訴えたと発表した。うち４人が入院したが、全員快方に向かっているという。市は同店を２２日から２日間の営業停止処分とした。</t>
    <phoneticPr fontId="15"/>
  </si>
  <si>
    <t>https://www.okinawatimes.co.jp/articles/-/1420499</t>
    <phoneticPr fontId="15"/>
  </si>
  <si>
    <t xml:space="preserve">おはぎで36人が食中毒 群馬・桐生市の菓子店に営業停止処分 黄色ブドウ球菌が検出 - MSN </t>
    <phoneticPr fontId="15"/>
  </si>
  <si>
    <t>群馬県は21日、桐生市東の菓子店「山口食品」が作ったおはぎを食べた同市やみどり市など県内外の6市に住む20～90代の男女36人が嘔吐（おうと）や下痢などの症状を訴え、患者や店の調理器具から黄色ブドウ球菌が検出されたと発表した。同店が原因の食中毒と断定し、21日から3日間の営業停止処分とした。県食品・生活衛生課によると13、14の両日に同店のおはぎを買って食べた28組59人のうち、20組36人が発症した。13日正午ごろから症状が出初め、17人が医療機関を受診。5人が入院したが、いずれも退院したという。</t>
    <phoneticPr fontId="15"/>
  </si>
  <si>
    <t>群馬県</t>
    <rPh sb="0" eb="3">
      <t>グンマケン</t>
    </rPh>
    <phoneticPr fontId="15"/>
  </si>
  <si>
    <t>https://www.msn.com/ja-jp/health/other/%E3%81%8A%E3%81%AF%E3%81%8E%E3%81%A736%E4%BA%BA%E3%81%8C%E9%A3%9F%E4%B8%AD%E6%AF%92-%E7%BE%A4%E9%A6%AC-%E6%A1%90%E7%94%9F%E5%B8%82%E3%81%AE%E8%8F%93%E5%AD%90%E5%BA%97%E3%81%AB%E5%96%B6%E6%A5%AD%E5%81%9C%E6%AD%A2%E5%87%A6%E5%88%86-%E9%BB%84%E8%89%B2%E3%83%96%E3%83%89%E3%82%A6%E7%90%83%E8%8F%8C%E3%81%8C%E6%A4%9C%E5%87%BA/ar-AA1pemTG?apiversion=v2&amp;noservercache=1&amp;domshim=1&amp;renderwebcomponents=1&amp;wcseo=1&amp;batchservertelemetry=1&amp;noservertelemetry=1</t>
    <phoneticPr fontId="15"/>
  </si>
  <si>
    <t>上毛新聞</t>
    <rPh sb="0" eb="4">
      <t>ジョウモウシンブン</t>
    </rPh>
    <phoneticPr fontId="15"/>
  </si>
  <si>
    <t xml:space="preserve">アイスから大腸菌、保健所が回収命令 京都 - Yahoo!ニュース </t>
    <phoneticPr fontId="15"/>
  </si>
  <si>
    <t>　京都府丹後保健所は22日、宮津市須津の「黒岡冷菓」が製造したアイスから大腸菌群が検出されたとして、食品衛生法に基づき60個の回収命令を出した。回収対象は、同社が18日に製造した「カップアイスミルク」（120ミリリットル）。同社が店頭で一部販売したが、健康被害は確認されていないという。同保健所が立ち入り検査し、原因や流通状況を調べている。</t>
    <phoneticPr fontId="15"/>
  </si>
  <si>
    <t>https://news.yahoo.co.jp/articles/097cc544480e53c89149fbd8e34b08e762557876</t>
    <phoneticPr fontId="15"/>
  </si>
  <si>
    <t xml:space="preserve">慶尚南道昌原市（キョンサンナムド·チャンウォンシ）のある冷麺専門店を訪れた客数十人が食中毒 ... mk.co.kr </t>
    <phoneticPr fontId="84"/>
  </si>
  <si>
    <t>慶尚南道昌原市（キョンサンナムド·チャンウォンシ）のある冷麺専門店を訪れた客数十人が食中毒の疑い症状を見せ、保健当局が調査を行っている。
22日、昌原市などによると、12日に昌原市内の冷麺専門店を訪れたあるお客さんが食中毒の疑い症状で16日午前、行政当局と昌原保健所に申告した。以後、この日現在まで下痢や嘔吐、腹痛など食中毒の疑い症状を見せる患者は60人余りと把握された。 このうち28人が病院に入院し、病院で治療を受けた患者の一部からサルモネラ菌が検出された。該当地域の管轄区庁は、患者のほとんどが12~13日の間にこの冷麺専門店を訪問したと推定する。
保健当局は、この冷麺専門店の従事者の人体検体と食堂内の冷麺の出汁と調理器具などの環境検体などを採取し、慶尚南道保健環境研究院に検査を依頼した。
該当冷麺専門店は、最初の申告当日から自主的に営業を暫定的に中断した
昌原市の関係者は「慶尚南道保健環境研究院の検査結果により行政処分などを検討している」と話した。</t>
    <phoneticPr fontId="84"/>
  </si>
  <si>
    <t>https://www.mk.co.kr/jp/society/11099398</t>
    <phoneticPr fontId="84"/>
  </si>
  <si>
    <t>韓国</t>
    <rPh sb="0" eb="2">
      <t>カンコク</t>
    </rPh>
    <phoneticPr fontId="84"/>
  </si>
  <si>
    <t>「エムポックス」タイで確認…変異株の可能性</t>
    <phoneticPr fontId="84"/>
  </si>
  <si>
    <t>アフリカを中心に広がっている「エムポックス」の感染者が21日、タイで確認されました。変異株の可能性もあり23日にも結果が出るということです。
タイの保健当局は21日、アフリカからタイに渡航してきたヨーロッパ出身の男性（66）が「エムポックス」に感染していたと発表しました。男性はアフリカから中東を経由して、14日にタイに入国し、翌日に発熱などの症状が出たため医療機関を受診したということです。保健当局は、男性がタイに入国する際の飛行機に一緒に乗っていた乗客ら43人についても、体調に異変がないか注意しているということです。保健当局は、男性が「エムポックス」の中でも重症化しやすい変異株の可能性もあるとみて精密検査を行い、23日にも結果が出る予定です。</t>
    <phoneticPr fontId="84"/>
  </si>
  <si>
    <t>https://news.ntv.co.jp/category/international/2cebc0fdf1fa4e0aa4bb08f314a5e5dc</t>
    <phoneticPr fontId="84"/>
  </si>
  <si>
    <t>タイ</t>
    <phoneticPr fontId="84"/>
  </si>
  <si>
    <t xml:space="preserve">野草の実を口に含んだ幼児が強い痛みを訴え救急搬送 マムシグサを誤食した食中毒と断定 山梨 </t>
    <phoneticPr fontId="15"/>
  </si>
  <si>
    <t>山梨県によりますと8月5日、県の富士・東部保健所に管内の医療機関から、「8月3日にマムシグサを誤食した患者が救急搬送され診察した」というの連絡がありました。保健所が調査した結果、8月3日午後2時ごろ、県外から家族で管内のキャンプ場を利用した際に、付近を散策中に、男の子の幼児1人が生えていた野草の実を口に含み、口唇や舌の腫れ、強い痛みなどを訴えました。子どもは救急搬送され、医療機関を受診しました。
その後、家族が住む自治体で、家族が持ち帰った幼児が吐き出したものを鑑定した結果、サトイモ科テンナンショウ属の植物のものであることが判明しました。また、患者の症状がこの植物によるものと一致していること、更に医師から食中毒の届出が提出されたことから、県はテンナンショウ属の植物を原因とする食中毒と断定しました。男の子は既に回復しているということです。
山梨県は有毒植物の誤食による食中毒を防止するため、食用の野草と確実に判断できない植物は絶対に食べないよう、また、小さな子供が誤って有毒植物を口に含まないよう、注意を呼び掛けています。また保健所はキャンプ場がある値域の観光協会にチラシを配布し、注意喚起をしました。</t>
    <phoneticPr fontId="15"/>
  </si>
  <si>
    <t>https://topics.smt.docomo.ne.jp/article/uty/region/uty-1368914</t>
    <phoneticPr fontId="15"/>
  </si>
  <si>
    <t>山梨県</t>
    <rPh sb="0" eb="3">
      <t>ヤマナシケン</t>
    </rPh>
    <phoneticPr fontId="15"/>
  </si>
  <si>
    <t>UTYニュース</t>
    <phoneticPr fontId="15"/>
  </si>
  <si>
    <t>大分県由布市にある「旅館黒嶽荘」が運営するそうめん店で客の一部からノロウイルスが検出された集団食中毒があり、県は１９日、嘔吐などの症状を訴えた人が、２４都府県から訪れた５３７人に上ったと発表した。１６日時点では４５８人だった。重症者はおらず、いずれも快方に向かっている。　県は、飲食店で使われていた湧水が汚染された可能性が高いとみて調べている。</t>
    <phoneticPr fontId="84"/>
  </si>
  <si>
    <t>京都新聞</t>
    <rPh sb="0" eb="4">
      <t>キョウトシンブン</t>
    </rPh>
    <phoneticPr fontId="84"/>
  </si>
  <si>
    <t>「サマソニ」弁当食べたスタッフ31人が嘔吐など体調不良訴えて救急搬送　幕張メッセで“食中毒のような症状”</t>
    <phoneticPr fontId="15"/>
  </si>
  <si>
    <t>きのう、大規模な音楽イベント「サマーソニック」が開かれていた千葉市の「幕張メッセ」で、弁当を食べた30人以上のイベントスタッフが嘔吐など食中毒のような症状を訴え、病院に運ばれました。【写真を見る】「サマソニ」弁当食べたスタッフ31人が嘔吐など体調不良訴えて救急搬送　幕張メッセで“食中毒のような症状”消防などによりますと、きのう、音楽イベント「サマーソニック」が開かれていた千葉市にある「幕張メッセ」で、午後10時すぎ、「スタッフ2人が腹痛や吐き気など食中毒のような症状を訴えている」と119番通報がありました。
弁当を食べた10代から50代の36人のイベントのスタッフから嘔吐や気分が悪いなどの体調不良の訴えが相次ぎ、救急車などおよそ25台が出動し、31人のスタッフが病院に運ばれたということです。そのうち、40代の男性は意識がもうろうとしているということです。
イベントの運営会社は、保健所とも連絡をとりながら対応を検討するとしています。</t>
    <phoneticPr fontId="15"/>
  </si>
  <si>
    <t>https://news.livedoor.com/article/detail/27012874/</t>
    <phoneticPr fontId="15"/>
  </si>
  <si>
    <t>ライブドアNews</t>
    <phoneticPr fontId="15"/>
  </si>
  <si>
    <t xml:space="preserve">★ソウル近郊のホテルで火災、17人死傷（共同通信） - Yahoo!ニュース </t>
  </si>
  <si>
    <t xml:space="preserve">★酒類輸入額減少も日本産は人気 　　Chosun Online | 朝鮮日報 </t>
  </si>
  <si>
    <t xml:space="preserve">★ステーキ専門店が最近、外食業界が全般的に厳しい状況にもかかわらず、一人で急成長し、目を ... mk.co.kr </t>
  </si>
  <si>
    <t>★ニュージーランド、実験室以外の遺伝子組み換え技術利用禁止規制を廃止へ(ニュージーランド) ｜ジェトロ</t>
  </si>
  <si>
    <t xml:space="preserve">★「高雄国際酒展」に国税庁がジャパンブース設置、台湾中南部での普及がカギ - ジェトロ </t>
  </si>
  <si>
    <t xml:space="preserve">★タイ保健省、仏教上の祝日における国際空港での酒類販売について意見公募 - ジェトロ </t>
  </si>
  <si>
    <t>★急増するオンラインスーパー…秋夕（チュソク、中秋節）を控え農・水産物の原産地表示を一斉検査 　ニフティニュース</t>
  </si>
  <si>
    <t>★スシロー、広東省恵州市に初出店(中国) ｜ ビジネス短信 ―ジェトロ</t>
  </si>
  <si>
    <t>★スリランカの日本酒類市場の可能性、現地輸入卸業者に聞く(スリランカ) ｜―ジェトロ</t>
  </si>
  <si>
    <t>★マクドナルド、南京市で新たなR＆Dセンター稼働、今後5年間で約820億円投じる(中国) ｜ ビジネス短信 ―ジェトロ</t>
  </si>
  <si>
    <t>★米菓子大手マース、同業買収　「プリングルズ」企業5．3兆円で（時事通信） - Yahoo!ニュース</t>
  </si>
  <si>
    <t>https://news.yahoo.co.jp/articles/38aebd2caa67f8e7e8df6f299d078f074a773c5f</t>
    <phoneticPr fontId="84"/>
  </si>
  <si>
    <t>【ニューヨーク時事】米菓子大手マースは14日、同業の米ケラノバを約360億ドル（約5兆3000億円）で買収することで両社が合意したと発表した。　マースはチョコレート菓子「スニッカーズ」や「M＆M’S」、ケラノバはポテトチップス「プリングルズ」の製造で知られる。報道によると、加工食品企業の買収では過去最大規模という。　</t>
    <phoneticPr fontId="84"/>
  </si>
  <si>
    <t>https://www.jetro.go.jp/biznews/2024/08/cdc006b013882fc5.html</t>
    <phoneticPr fontId="84"/>
  </si>
  <si>
    <t>マクドナルド中国は8月6日、江蘇省南京市に建設した研究開発（R＆D）センターの新棟が正式に稼働を開始したと発表した。中国のR＆D本部と位置づけ、今後5年間で40億元（約820億円、1元＝約20.5円）を投じ、デジタルトランスフォーメーション（DX）を推進する。同センターは7階建てで、約450人の研究者を収容可能。複数の大学が所在する「大学城」に隣接することから、人材獲得や技術支援の面でもメリットを得やすいとしている。
同社は、2020年末に中国初のIT戦略研究開発センターを南京市で立ち上げた。マクドナルドのアプリをはじめ、現地独自の情報システムを開発し、中国の約6,200店舗に導入した。新たに発足したR＆Dセンターでは、デジタル技術を引き続き活用し、顧客のデジタル体験の向上や店舗運営の効率化、データに基づく効果的な戦略の実施などに注力。同社が掲げる「2028年に1万店達成」の目標を後押しする。
米国のマクドナルド本社は2017年1月に、業績が頭打ちとなっていた中国事業（香港を含む中国での20年間のフランチャイズ権）の株式の一部を手放すと発表。中央国有企業の中国中信集団（CITIC）の子会社（中国中信と中信資本控股）に株式の52％、米投資会社カーライルグループに28％をそれぞれ売却した。その後、マクドナルド中国は2023年11月にカーライルグループの所有株を買い戻したと発表し、これにより米マクドナルドの出資比率は48％に上昇した（残り52％は引き続きCITIC子会社が保有）。足元の状況をみると、マクドナルド本社にとって中国は米国に次ぐ世界第2位の市場となっており、中国の店舗数は2017年時点と比較して倍増するなど、マクドナルドの中国事業は再び成長軌道に乗っている。</t>
    <phoneticPr fontId="84"/>
  </si>
  <si>
    <t>https://www.jetro.go.jp/biznews/2024/08/acd26bd8d1c6d933.html</t>
    <phoneticPr fontId="84"/>
  </si>
  <si>
    <t>スリランカは、南西アジアの中では仏教国ということもあり、飲酒に対する抵抗が比較的少なく、日本酒市場の拡大が見込まれる（2016年11月28日記事参照）。現地で酒の輸入卸事業を展開するシンセイ・ランカ・ジャパン（Shinsei Lanka Japan）ディレクターの渡辺玉緒氏に、現地市場の可能性と課題を聞いた（インタビュー日：7月26日）。</t>
    <phoneticPr fontId="84"/>
  </si>
  <si>
    <t>中国</t>
    <rPh sb="0" eb="2">
      <t>チュウゴク</t>
    </rPh>
    <phoneticPr fontId="84"/>
  </si>
  <si>
    <t>スリランカ</t>
    <phoneticPr fontId="84"/>
  </si>
  <si>
    <t>米国</t>
    <rPh sb="0" eb="2">
      <t>ベイコク</t>
    </rPh>
    <phoneticPr fontId="84"/>
  </si>
  <si>
    <t>https://www.jetro.go.jp/biznews/2024/08/88263fe3064c7479.html</t>
    <phoneticPr fontId="84"/>
  </si>
  <si>
    <t>回転寿司（ずし）チェーン「スシロー」を運営する、FOOD ＆ LIFE COMPANIESの孫会社の広州寿司郎餐飲は8月3日、中国・広東省恵州市江北CBD商務区中心部の商業施設の恵州華貿天地内に、スシロー恵州華貿天地店をオープンした。公式発表によると、恵州市へは今回が初出店となる。開業日翌週の月曜日（5日）の昼ごろには、待ち時間は約70分となった。店外で順番待ちしていた20代の男性客は「広州に行った際はよく食べに行っていたが、ようやく恵州にもオープンしてくれた」とコメントした。また、食べ終わった20代の女性客からは「スシローには初めて来たが、ほかの回転寿司店よりおいしい」といった声が聞かれた。
FOOD ＆ LIFE COMPANIESの2024年度第3四半期決算説明資料によると、8月2日現在、中国大陸での「スシロー」の店舗数は42店舗となっている。なお、同ブランドの中国大陸1号店は、2021年9月に広東省広州市でオープンした「スシロー東方宝泰店」で、執筆時点でも広東省での店舗数が中国大陸で最も多くなっている。
6月14日付の「羊城晩報」の報道によると、FOOD ＆ LIFE COMPANIESの荒谷和男執行役員は広東省の市場環境について、「広東省の消費力は本当に強い。特に週末は、皆が家にこもらずに外食する意欲が高い。そのためわれわれの店は週末には大行列ができることが多い」とコメントした。</t>
    <phoneticPr fontId="84"/>
  </si>
  <si>
    <t>https://news.nifty.com/article/world/korea/12211-3301709/</t>
    <phoneticPr fontId="84"/>
  </si>
  <si>
    <t>政府が秋夕を控えてオンラインでの取引が増加により、農・水産物の原産地表示及び安全性の一斉検査に乗り出す。農林畜産食品部（農林水産省に相当）・海洋水産部・食品医薬品安全処は今月19日から来月13日まで農・水産物の原産地表示及び安全性の一斉検査を行うと明らかにした。統計庁によると、農・畜・水産物のオンラインショッピングモールの取引額は2020年6兆5,612億ウォンから昨年は10兆8,489億ウォンへ急増した。今回の関係省庁の一斉点検は、オン・オフラインで販売される農・水産物及び加工品の原産地表示に違反したり、残留農薬、重金属などの適正基準値を超える違反行為に対して行われる。
秋夕を前に農産物の主な産地をはじめとする伝統市場、マート、飲食店などを対象に名節のお供物・プレゼント用に需要が多い△肉類（牛・豚・鶏）△果物類△ナムル類△きのこ類△イカ△イシモチ△あわびなどの原産地の表示と安全基準の遵守を集中的にチェックする。オン・オフラインで販売する農・水産物の原産地表示については取り締まりチームと名誉監視チーム（消費者団体）が合同で現場訪問及びリアルタイムでのオンラインモニタリングを通じて原産地表示を確認する。違反行為の摘発時は刑事処分（偽表示、７年以下懲役又は1億ウォン以下の罰金）又は過怠料賦課（未表示・表示方法違反、1,000万ウォン以下）などの措置を行う予定である。
また、農・水産物の安全性についても、オンラインプラットフォームで食品衛生監視員が直接収集し、残留農薬、動物用医薬品、重金属などを検査する。不適合と判定された農・水産物については、販売禁止及び回収・廃棄と刑事処罰などの措置を行う計画だ。
政府は「原産地表示を徹底的に管理し、収去・検査を強化し、韓国の農・水産物を信じて購入できる流通環境と安全な食品消費環境を造成するために、消費者団体、関連業界などと協業するなど最善を尽くす」と強調した。</t>
    <phoneticPr fontId="84"/>
  </si>
  <si>
    <t>https://www.jetro.go.jp/biznews/2024/08/9acdece702c108cb.html</t>
    <phoneticPr fontId="84"/>
  </si>
  <si>
    <t>タイ保健省食品疾病管理局は8月31日まで、仏教上の祝日における国際空港での酒類販売許可に関する告示案外部サイトへ、新しいウィンドウで開きます（タイ語原文・日本語仮訳は添付資料1、2参照）に対する意見公募外部サイトへ、新しいウィンドウで開きますを行っている（添付資料3参照）。
現行の制度では、2015年2月5日付首相府告示「アルコール飲料の販売を禁止する日の指定（第3版）外部サイトへ、新しいウィンドウで開きます」により、仏教上の祝日に国際空港の免税店を除く空港内での酒類の販売が禁止されている。今回の告示案では上記の告示を廃止するとともに、仏教上の祝日であっても免税店のほか国際空港内であれば酒類の販売が可能となる。
規制緩和に向けた上記の告示案は2024年7月4日付の2024年第3回国家アルコール飲料政策委員会外部サイトへ、新しいウィンドウで開きますで合意されている。今回の意見公募を踏まえ、同告示案が施行され、国際空港での酒類販売が観光による収入増加や同国内の観光業促進を図ることが期待されている。</t>
    <phoneticPr fontId="84"/>
  </si>
  <si>
    <t>https://www.msn.com/ja-jp/health/other/%E3%82%AB%E3%83%AA%E3%83%95%E3%82%A9%E3%83%AB%E3%83%8B%E3%82%A2%E7%94%A3%E3%81%8F%E3%82%8B%E3%81%BF%E3%81%A7%E5%88%9D%E3%81%AE%E6%A9%9F%E8%83%BD%E6%80%A7%E8%A1%A8%E7%A4%BA%E9%A3%9F%E5%93%81%E3%82%92%E5%8F%96%E5%BE%97-%E3%82%AB%E3%83%AA%E3%83%95%E3%82%A9%E3%83%AB%E3%83%8B%E3%82%A2%E3%81%8F%E3%82%8B%E3%81%BF%E5%8D%94%E4%BC%9A/ar-AA1p2nY5?ocid=BingNewsVerp</t>
    <phoneticPr fontId="84"/>
  </si>
  <si>
    <t xml:space="preserve">★カリフォルニア産くるみで初の機能性表示食品を取得＝カリフォルニアくるみ協会 - MSN </t>
    <phoneticPr fontId="84"/>
  </si>
  <si>
    <t>カリフォルニアくるみ協会では、30年以上にわたり、世界各国の研究機関とともに、くるみの摂取と健康に関わる調査・研究に取り組んできた。くるみは、体内で生成されず食品から摂る必要がある必須脂肪酸であるオメガ3脂肪酸（α-リノレン酸＝ALA）をナッツの中で唯一豊富に含んでおり、その摂取により、心臓、腸、脳の健康をはじめ、ヘルシーエイジングなどさまざまなベネフィットにつながることが報告されている。
今回、カリフォルニア産くるみ取り扱い大手のデルタインターナショナルと共同で、同社カリフォルニア産くるみ製品の機能性表示食品届出を行い、6月18日付で受理された。カリフォルニア産くるみを、1日ひとつかみ（28g）摂取することで、「悪玉（LDL）コレステロール値を下げる」「高めの血圧を下げる」という訴求が可能となった。
カリフォルニアくるみ協会では引き続き、くるみの栄養価・健康効果に関する研究を進めていくとともに、日本人の食シーンに浸透・定着していくことをめざす。</t>
    <phoneticPr fontId="84"/>
  </si>
  <si>
    <t>日本</t>
    <rPh sb="0" eb="2">
      <t>ニホン</t>
    </rPh>
    <phoneticPr fontId="84"/>
  </si>
  <si>
    <t>https://www.jetro.go.jp/biznews/2024/08/76d3d7b226f5b90d.html</t>
    <phoneticPr fontId="84"/>
  </si>
  <si>
    <t>台湾南部の高雄市内の高雄展覧館で8月9日から12日まで「高雄国際酒展」が開催された（注1）。この展示会に日本の国税庁が「SAKE ＆ SPIRITS OF JAPAN」と冠したブースを設置した。同ブースでは酒造会社など16社が出展し、このうち3社が台湾向けの初輸出に取り組んだ。台湾向けに初輸出を目指す企業からは、「台湾との直行便があり、地理的にも近いため、台湾を対象とした。今回は国税庁のサポートがあり、出展料の自己負担がなかったため、初挑戦しやすかった」などの声が聞かれた。また、出展企業の中には、新型コロナウイルス感染拡大によっていったんは輸出を取りやめたが、今回の展示会を機に、台湾向け輸出に再チャレンジするという企業もあった。
一方、清酒などを取り扱う台湾の輸入業者からは、日本産酒類を拡販していくに当たって「台湾での小売価格は高額となり（注2）、一般消費者は気軽に手を出しにくい」「台湾向け輸出に取り組む際は、バイヤーや消費者に対し、商品の特徴やストーリーなどを丁寧に説明することが必要だ。また、台湾市場は変化が早いため、当地の展示会参加などを通じて、市場動向を直接理解することが重要」「台北市では清酒などを取り上げたイベントが数多く開催されているが、高雄市を含めた中南部での開催は限られている」などの課題があるといった声が聞かれた。台湾では法律上、ネット通販などの酒類の通信販売が禁止され、実店舗での購入が必要だ。「高雄国際酒展」のような展示会は一般消費者も入場可能で、新しい商品を探す機会になっている。一般消費者は酒類にアクセスしにくい面がある点は考慮する必要がある。上述で課題として挙がっていたが、台湾向けに輸出を目指す企業には、高雄市のような中南部の都市でも継続的に商談や販売促進に取り組むことが期待される。なお、台湾財政部が発表した2023年の酒類統計によると、品目別酒類の輸入量（添付資料図参照）については、ビール（68.8％）が圧倒的なシェアを占め、次いでウイスキー（6.0％）、ワイン（4.7％）などが続く。日本産の清酒を含む「穀類醸造酒類」は0.8％だった。
（注1）主催は台湾の民間展示会会社「展昭國際企業」。同社は台湾の主要都市（台北市、台中市、高雄市）で、酒類も含めた食品分野の展示会を開催している。会場には茶、コーヒーなども展示されている。
（注2）例えば、清酒の小売価格は日本の3～5倍程度。価格設定では、商品仕入れ価格や輸送コスト、関税、営業税、酒税、保管コスト、輸入業者のもうけなどを考慮する必要がある。清酒には20％の関税がかかる。</t>
    <phoneticPr fontId="84"/>
  </si>
  <si>
    <t>台湾</t>
    <rPh sb="0" eb="2">
      <t>タイワン</t>
    </rPh>
    <phoneticPr fontId="84"/>
  </si>
  <si>
    <t>https://www.jetro.go.jp/biznews/2024/08/6c160dccd1a2b5f6.html</t>
    <phoneticPr fontId="84"/>
  </si>
  <si>
    <t>ニュージーランドのジュディス・コリンズ科学・イノベーション・技術担当相は8月13日、約30年間禁止してきた実験室以外での遺伝子組み換え技術など遺伝子技術の利用規制を廃止すると発表した。政府は、そのための法案を2024年内に議会へ提出する。また、法案には、遺伝子技術の利用を監督する規制機関の設立も盛り込む。コリンズ科学・イノベーション・技術担当相は、2025年末までに法案を成立させ、規制機関の運用開始を目指すとした。
政府は、同規制の廃止はヘルスケアや気候変動対策の分野、ニュージーランド固有の自然保護などの課題解決や、農業生産性の向上や輸出促進につながる遺伝子技術（遺伝子組み換え技術）の産業利用を見込み、遺伝子技術を利用する研究者や企業に対して革新的な製品や技術の開発や商業化を可能にするものだと説明した。ニュージーランドでは、遺伝子技術が長年利用されているものの、国内の規制が技術革新に対応したものとなっていなかった。2024年8月13日付公共放送ラジオニュージーランド（RNZ）によると、連立与党の1つであるACT党の科学・イノベーション・技術担当スポークスパーソンのパルミート・パルマー氏は、現在の規制が不合理な例として、「研究者が赤い果肉のリンゴを開発したが、国内ではそのリンゴを試食することが認められていなかったため、代わりに米国で試食しなくてはならなかった」と説明した、と報じている。
　そうしたことを背景に、連立与党の第1党の国民党は、「バイオテクノロジーの活用（Harnessing Biotech）」を公約として掲げており、遺伝子技術への規制を廃止するとしていた。さらに、連立政権の2024年第3四半期（2024年７月～9月）行動計画PDFファイル(外部サイトへ、新しいウィンドウで開きます)においても、古い規制を廃止し遺伝子技術を安全に利用するための新たな規制の導入が盛り込まれていた。　
　新しい法案は、オーストラリアの2000年遺伝子技術法（Gene Technology Act 2000）に調和した内容で作成される予定で、オーストラリアと同様、環境や人体などへのリスクが高い遺伝子技術の利用は規制対象とする一方、リスクが最小限の特定の遺伝子技術の利用は規制の対象外とする「ハイブリッド・アプローチ」を導入することが検討されている。</t>
    <phoneticPr fontId="84"/>
  </si>
  <si>
    <t>ニュージーランド</t>
    <phoneticPr fontId="84"/>
  </si>
  <si>
    <t>https://www.mk.co.kr/jp/business/11098936</t>
    <phoneticPr fontId="84"/>
  </si>
  <si>
    <t>ステーキ専門店が最近、外食業界が全般的に厳しい状況にもかかわらず、一人で急成長し、目を引く。 物価高による景気低迷で消費者が財布の紐を締めているが、まともな一食に対する需要は着実に続いているためだ。 最も恩恵を受けた会社はアウトバックステーキハウスだ。22日、アウトバックステーキハウスによると、昨年の売上は4576億ウォンで、前年比11.3%増となった。 昨年の営業利益率は17.2%に達したが、オフライン売り場を中心に運営する外食業者としては異例的に高い。 これはアウトバックの主力メニューであるステーキが原価対比収益性が高いためだ。特にアウトバックは冷蔵保管した牛肉を使ってステーキを作るが、これは冷凍牛肉より水分含量が高く、特有の風味を生かすことができる。 米国産基準で冷蔵牛肉は冷凍より単価が2倍ほど高いが、それだけ高級な味を出すため消費者の満足度が高い。
　アウトバックは最近2~3年の間にステーキ売上比重が着実に上昇し収益性改善に力を加えたと知られた。 実際、アウトバックはトマホーク基準で1人前（300グラム）の価格が7万8000ウォンに達する。 パスタなど一般メニューの価格が2万~3万ウォンに止まることを勘案すれば、2~3倍ほど高い。 食品業界関係者は「ステーキは誕生日と結婚記念日のような特別な日に食べる食べ物として位置づけられた」とし「消費者が惜しみなく財布を開けるメニューだけが残っている」と伝えた。ステーキ市場が急成長すると、アウトバックの独走にブレーキをかける企業も現れている。 最も代表的な事例がキッチン·イン·ザ·ラボが運営しているノブスだ。 「ニューヨーク3大ステーキ」で有名なウルフガンステーキを韓国に持ち込んだチェ·チェファン代表が比較的合理的な価格で出したステーキブランドだ。 割引を受ければ1人当り4万ウォン程度でステーキが含まれたセットメニューを楽しむことができ「コスパステーキ」として口コミに乗っている。
　特にキッチンインザラップは、京畿道龍仁に自社工場で牛肉を熟成させた後、売り場に送って調理し、収益性をさらに高めた。 チェ代表は「ステーキの調理工程を効率化し、キッチン面積を他のブランドより大幅に減らすことができた」とし「多くの消費者が合理的な価格でステーキを楽しめるよう今年中に売り場を10ヶ所に増やす」と話した。CJフードビルが運営するVIPSもステーキメニューを強化し、再跳躍に乗り出している。 VIPSは昨年末、シーズンステーキが30秒に1個ずつ販売されるほど人気を集めた。</t>
    <phoneticPr fontId="84"/>
  </si>
  <si>
    <t>https://life.chosunonline.com/site/data/html_dir/2024/08/22/2024082280170.html?main_hot</t>
    <phoneticPr fontId="84"/>
  </si>
  <si>
    <t>日本産ビールの輸入額が、今年に入って7月までにおよそ500億ウォン（約54億3000万円）で、前年同期に比べ66％増加したことが分かった。日本産ウイスキーの輸入額も9.9％、日本酒輸入額も3.3％増え、それぞれ史上最高を記録した。写真は22日、ソウル市内の大型スーパーに陳列されている日本のビール。</t>
    <phoneticPr fontId="84"/>
  </si>
  <si>
    <t>https://news.yahoo.co.jp/articles/cdaf18130350b0e8c5e5886eb9d8d6713c2672ad</t>
    <phoneticPr fontId="84"/>
  </si>
  <si>
    <t>　韓国の聯合ニュースによると、ソウル近郊のホテルで22日午後7時40分ごろ火災が発生し、6人が死亡、11人が負傷した。
えっ、41歳俳優が韓国恋愛リアリティー「私はソロ」出演熱望！仕事も恋愛モード、82歳女優とラブストーリー
多彩なクレープ、韓国かき氷「糸ピンス」…専門店が27日にグランドオープン　群馬・前橋市　25日まではプレ営業
長崎〓ソウル線が再開　韓国最大手・大韓航空　10月27日から、5年半ぶり
避難のウクライナ人女性に日本人彼氏できた　「これが私の運命」侵攻長期化も前向く
【写真】海自護衛艦「ゆうべつ」進水　レーダーに探知されにくいよう凹凸の少ないデザイン</t>
    <phoneticPr fontId="84"/>
  </si>
  <si>
    <t>増加注意</t>
    <rPh sb="0" eb="4">
      <t>ゾウカチュウイ</t>
    </rPh>
    <phoneticPr fontId="84"/>
  </si>
  <si>
    <t>※2024年 第33週（8/12～8/18） 現在</t>
    <phoneticPr fontId="5"/>
  </si>
  <si>
    <t>回収＆返金</t>
  </si>
  <si>
    <t>中谷本舗</t>
  </si>
  <si>
    <t>京都駅構内 柿の葉すし 一部消費期限誤表示</t>
  </si>
  <si>
    <t>回収</t>
  </si>
  <si>
    <t>九州丸一食品</t>
  </si>
  <si>
    <t>ぐるぐる巻皮 一部賞味期限ラベル欠落</t>
  </si>
  <si>
    <t>たいらや</t>
  </si>
  <si>
    <t>味わい握り寿司(潮さい) 一部食品表示(卵)欠落</t>
  </si>
  <si>
    <t>長﨑堂</t>
  </si>
  <si>
    <t>レモッテラ 一部商品で袋膨張コメントあり</t>
  </si>
  <si>
    <t>回収＆返金/交換</t>
  </si>
  <si>
    <t>かつまたファーム...</t>
  </si>
  <si>
    <t>ごちそうピクルス(7商品) 一部アレルゲン(小麦)表示欠落</t>
  </si>
  <si>
    <t>福島県食肉流通セ...</t>
  </si>
  <si>
    <t>伊達鶏ムネ肉(西京漬,赤味噌漬,ゆず味噌漬) 一部保存温度逸脱</t>
  </si>
  <si>
    <t>うさぎや商店</t>
  </si>
  <si>
    <t>グランマルシェ店 チャット 一部賞味期限誤印字</t>
  </si>
  <si>
    <t>美山</t>
  </si>
  <si>
    <t>尹家自慢のキムチ 一部賞味期限表示欠落</t>
  </si>
  <si>
    <t>回収＆交換</t>
  </si>
  <si>
    <t>木曾路</t>
  </si>
  <si>
    <t>ペリエ千葉店 オイキムチ 一部アレルゲン表示欠落</t>
  </si>
  <si>
    <t>明治屋産業</t>
  </si>
  <si>
    <t>和牛こま切れ 一部冷蔵保存表示欠落</t>
  </si>
  <si>
    <t>ロピア</t>
  </si>
  <si>
    <t>豚ロースかぶりしゃぶしゃぶ用 一部保存方法誤表示</t>
  </si>
  <si>
    <t>中央スーパー</t>
  </si>
  <si>
    <t>ピーマン 一部残留農薬基準超過</t>
  </si>
  <si>
    <t>日本ルナ</t>
  </si>
  <si>
    <t>バナナ&amp;ドライフルーツヨーグルト 一部アレルギー表示欠落</t>
  </si>
  <si>
    <t>生活協同組合連合...</t>
  </si>
  <si>
    <t>めぐみ野かぼちゃ 一部残留農薬基準超過</t>
  </si>
  <si>
    <t>辻利兵衛本店</t>
  </si>
  <si>
    <t>京抹茶 竹バウム 一部賞味期限誤印字</t>
  </si>
  <si>
    <t>松本製菓</t>
  </si>
  <si>
    <t>おいしい栗どら 一部アルコール様刺激臭発生</t>
  </si>
  <si>
    <t>レグレット</t>
  </si>
  <si>
    <t>和甘ドーナツ(マカダミア苺) 一部アレルゲン表示欠落</t>
  </si>
  <si>
    <t>パン・パシフィッ...</t>
  </si>
  <si>
    <t>冷やしぶっかけうどん 一部アレルギー表示欠落</t>
  </si>
  <si>
    <t>乃が美ホールディ...</t>
  </si>
  <si>
    <t>黒山乃が美(スライス5枚) 一部アレルゲン表示欠落</t>
  </si>
  <si>
    <t>日光食品</t>
  </si>
  <si>
    <t>日光きざみ揚げゆば 一部賞味期限誤印字</t>
  </si>
  <si>
    <t>温戸ライフ</t>
  </si>
  <si>
    <t>なつカフェ 焼き菓子 一部アレルゲン表示欠落</t>
  </si>
  <si>
    <t>イオンリテール</t>
  </si>
  <si>
    <t>彩り海鮮ばらちらし 一部ラベル誤貼付でアレルゲン表示欠落</t>
  </si>
  <si>
    <t>チキングリル 一部ラベル誤貼付でアレルゲン表示欠落</t>
  </si>
  <si>
    <t>スーパーアルプス...</t>
  </si>
  <si>
    <t>チキンカツ ロコモコ丼 一部ラベル誤貼付で特定原材料表示欠落</t>
  </si>
  <si>
    <t>上沖産業</t>
  </si>
  <si>
    <t>宮崎県産一本漬たくあん 一部一般生菌数基準超過</t>
  </si>
  <si>
    <t>むすんでひらいて...</t>
  </si>
  <si>
    <t>エビカツ 一部ラベル誤貼付でアレルギー(えび)表示欠落</t>
  </si>
  <si>
    <t>天童市農業協同組...</t>
  </si>
  <si>
    <t>天童産もも あかつき 一部残留農薬基準超過</t>
  </si>
  <si>
    <t>ミルクランド</t>
  </si>
  <si>
    <t>牧之原緑茶(アイスクリーム) 一部規格基準違反</t>
  </si>
  <si>
    <t>ベースワン</t>
  </si>
  <si>
    <t>くるんメロン食パンラスク他 一部特定原材料(卵)表示欠落コメントあり</t>
  </si>
  <si>
    <t>金沢店 YUKIZURI 6本入り 一部賞味期限誤表記</t>
  </si>
  <si>
    <t>万代</t>
  </si>
  <si>
    <t>手作りお好み焼き(豚玉) 一部アレルギー表示欠落</t>
  </si>
  <si>
    <t>紀ノ國屋</t>
  </si>
  <si>
    <t>紀ノ国屋 ぶっかけ海苔めし(海苔味) 一部焼のりに異臭</t>
  </si>
  <si>
    <t>富士シティオ</t>
  </si>
  <si>
    <t>さんま竜田揚 一部特定原材料表示欠落</t>
  </si>
  <si>
    <t>サンデリカ</t>
  </si>
  <si>
    <t>チーズケーキ(箱入り) 一部カビ発生の恐れコメントあり</t>
  </si>
  <si>
    <t>松本食品</t>
  </si>
  <si>
    <t>田舎そば 一部消費期限欠落</t>
  </si>
  <si>
    <t>佃食品</t>
  </si>
  <si>
    <t>金沢の味技 磯くるみ 一部硬質異物混入の恐れ</t>
  </si>
  <si>
    <t>櫟</t>
  </si>
  <si>
    <t>さくさくワッフルチョコレート他 一部ラベル食品表示誤貼付</t>
  </si>
  <si>
    <t>宮島醬油</t>
  </si>
  <si>
    <t>ホテル椿山荘東京 欧風カレー 一部容器破損で液漏れ</t>
  </si>
  <si>
    <t>ホリ乳業</t>
  </si>
  <si>
    <t>MARUAI PLUSプレーンヨーグルト加糖 一部に酵母混入</t>
  </si>
  <si>
    <t>ライフコーポレー...</t>
  </si>
  <si>
    <t>ピッツァ Wミート 一部アレルゲン(卵)表示欠落</t>
  </si>
  <si>
    <t>エコス</t>
  </si>
  <si>
    <t>拝島店 塩銀鮭(甘口) 一部アレルギー表示欠落</t>
  </si>
  <si>
    <t>大三ミート産業</t>
  </si>
  <si>
    <t>国産牛小間切れ 一部異物混入(吸水紙)の恐れ</t>
  </si>
  <si>
    <t>井ノ阪</t>
  </si>
  <si>
    <t>泉大津店 和牛小間切れ 一部消費期限誤記載</t>
  </si>
  <si>
    <t>梅花堂キャンデー...</t>
  </si>
  <si>
    <t>ロッゲンミッシュブロート他 一部異物混入(金属片)の恐れ</t>
  </si>
  <si>
    <t>イシマル食品</t>
  </si>
  <si>
    <t>手打式(うどん,そば) 一部賞味期限誤表記</t>
  </si>
  <si>
    <t>萩原物産商店</t>
  </si>
  <si>
    <t>ぎゅーとら</t>
  </si>
  <si>
    <t>マルサンアイ</t>
  </si>
  <si>
    <t>イオン</t>
  </si>
  <si>
    <t>ベストプライス 蕎麦 一部賞味期限誤表示コメントあり</t>
  </si>
  <si>
    <t>髙野菓子店</t>
  </si>
  <si>
    <t>石岡店 釣鐘最中 一部賞味期限誤表記</t>
  </si>
  <si>
    <t>FunTable...</t>
  </si>
  <si>
    <t>酢大豆 一部特定原材料表示欠落</t>
  </si>
  <si>
    <t>フジバンビ</t>
  </si>
  <si>
    <t>しっとりオレンジケーキ 一部カビ発生の恐れコメントあり</t>
  </si>
  <si>
    <t>赤田竹輪店</t>
  </si>
  <si>
    <t>カレーちくわ 一部賞味期限誤表示</t>
  </si>
  <si>
    <t>平尾水産</t>
  </si>
  <si>
    <t>庄屋さんの昆布 一部膨張による容器変形</t>
  </si>
  <si>
    <t>ホウライ</t>
  </si>
  <si>
    <t>牧場バウムクーヘン 一部カビ発生の恐れ</t>
  </si>
  <si>
    <t>岩見沢サポート</t>
  </si>
  <si>
    <t>宝製菓</t>
  </si>
  <si>
    <t>農業生産法人ミヤ...</t>
  </si>
  <si>
    <t>いなげや</t>
  </si>
  <si>
    <t>王子サーモン</t>
  </si>
  <si>
    <t>円岡商店</t>
  </si>
  <si>
    <t>ドン・キホーテ</t>
  </si>
  <si>
    <t>丸十ベーカリーシ...</t>
  </si>
  <si>
    <t>きのとや</t>
  </si>
  <si>
    <t>Ｍｅフードシステ...</t>
  </si>
  <si>
    <t>大きなおにぎり和風ツナマヨ 一部アレルギー表示欠落</t>
  </si>
  <si>
    <t>伊勢もち 一部カビ発生の恐れ</t>
  </si>
  <si>
    <t>みかん寒天ゼリー 一部一般細菌基準超過</t>
  </si>
  <si>
    <t>旨味海老の唐揚 一部ラベル誤貼付で特定原材料表示欠落</t>
  </si>
  <si>
    <t>サーモンスモークスライス 一部保存方法,賞味期限欠落コメントあり</t>
  </si>
  <si>
    <t>ジューシー焼きチキン他 一部ラベル誤貼付でアレルギー表示欠落</t>
  </si>
  <si>
    <t>雪印コーヒースリムパック 一部保存温度逸脱</t>
  </si>
  <si>
    <t>メロンパンラスク 一部ラベル誤貼付でアレルギー(卵)表示欠落</t>
  </si>
  <si>
    <t>くるみのキャラメルサンド 一部原材料表示シール誤貼付</t>
  </si>
  <si>
    <t>PB鶏むねハム 一部成分規格基準違反</t>
  </si>
  <si>
    <t>岩井名産店 湯のたまご 一部賞味期限誤記載</t>
  </si>
  <si>
    <t>久居店 いかカット串 一部賞味期限誤表示</t>
  </si>
  <si>
    <t>毎日おいしい無調整豆乳 一部凝固や分離,酸味コメントあり</t>
  </si>
  <si>
    <t>2024年第31週（7月29日〜8月4日）、2024年第32週（8月5日〜8月11日）</t>
    <phoneticPr fontId="84"/>
  </si>
  <si>
    <t>2024年第31週</t>
    <rPh sb="4" eb="5">
      <t>ネン</t>
    </rPh>
    <rPh sb="5" eb="6">
      <t>ダイ</t>
    </rPh>
    <rPh sb="8" eb="9">
      <t>シュウ</t>
    </rPh>
    <phoneticPr fontId="84"/>
  </si>
  <si>
    <r>
      <t xml:space="preserve">対前週
</t>
    </r>
    <r>
      <rPr>
        <b/>
        <sz val="14"/>
        <color rgb="FFFF0000"/>
        <rFont val="ＭＳ Ｐゴシック"/>
        <family val="3"/>
        <charset val="128"/>
      </rPr>
      <t>インフルエンザ 　     　    　3%   増加</t>
    </r>
    <r>
      <rPr>
        <b/>
        <sz val="11"/>
        <color rgb="FF0070C0"/>
        <rFont val="ＭＳ Ｐゴシック"/>
        <family val="3"/>
        <charset val="128"/>
      </rPr>
      <t xml:space="preserve">
</t>
    </r>
    <r>
      <rPr>
        <b/>
        <sz val="14"/>
        <color rgb="FF0070C0"/>
        <rFont val="ＭＳ Ｐゴシック"/>
        <family val="3"/>
        <charset val="128"/>
      </rPr>
      <t>新型コロナウイルス         10% 　減少</t>
    </r>
    <rPh sb="0" eb="3">
      <t>タイゼンシュウゾウカ</t>
    </rPh>
    <rPh sb="29" eb="31">
      <t>ゾウカ</t>
    </rPh>
    <rPh sb="55" eb="57">
      <t>ゲンショウ</t>
    </rPh>
    <phoneticPr fontId="84"/>
  </si>
  <si>
    <t>結核例　242例</t>
    <rPh sb="7" eb="8">
      <t>レイ</t>
    </rPh>
    <phoneticPr fontId="5"/>
  </si>
  <si>
    <t>細菌性赤痢1例 菌種：S. flexneri（B群）＿感染地域：インド</t>
    <phoneticPr fontId="84"/>
  </si>
  <si>
    <t>年齢群：‌0歳（1例）、1歳（10例）、2歳（8例）、3歳（4例）、4歳（2例）、5歳（1例）、
6歳（4例）、8歳（1例）、10代（20例）、20代（28例）、30代（8例）、40代（11例）、
50代（14例）、60代（7例）、70代（9例）、80代（3例）</t>
    <phoneticPr fontId="84"/>
  </si>
  <si>
    <t>血清群・毒素型：‌O157 VT2（36例）、O157 VT1・VT2（30例）、O26 VT1（12例）、O103 VT1（4例）、O145VT2（3例）、
O148 VT2（3例）、O111 VT1（2例）、O146 VT2（2例）、O55 VT1（2例）、O1 VT1（1例）、O103 VT2（1例）、O111VT1・VT2（1例）、
O115 VT1（1例）、O157VT1（1例）、O26 VT1・VT2（1例）、O91VT2（1例）、その他・不明（30例）
累積報告数：‌1,645例（有症者1,010例、うちHUS 33例．死亡なし）</t>
    <phoneticPr fontId="84"/>
  </si>
  <si>
    <t xml:space="preserve">腸管出血性大腸菌感染症131例（有症者91例、うちHUS 4例）
感染地域：‌国内104例、韓国2例、フランス1例、国内・国外不明24例
国内の感染地域：‌沖縄県8例、埼玉県7例、東京都6例、愛知県6例、福島県5例、兵庫県5例、福岡県5例、岡山県4例、長崎県4例、宮城県3例、群馬県3例、京都府3例、鹿児島県3例、新潟県2例、長野県2例、
三重県2例、大阪府2例、和歌山県2例、島根県2例、広島県2例、熊本県2例、大分県2例、北海道1例、岩手県1例、山形県1例、茨城県1例、千葉県1例、神奈川県1例、岐阜県1例、奈良県1例、山口県1例、
徳島県1例、佐賀県1例、富山県/大阪府1例、国内（都道府県不明）12例
</t>
    <phoneticPr fontId="84"/>
  </si>
  <si>
    <t>腸チフス1例 感染地域：バングラデシュ</t>
    <rPh sb="0" eb="1">
      <t>チョウ</t>
    </rPh>
    <rPh sb="5" eb="6">
      <t>レイ</t>
    </rPh>
    <rPh sb="7" eb="9">
      <t>カンセン</t>
    </rPh>
    <rPh sb="9" eb="11">
      <t>チイキ</t>
    </rPh>
    <phoneticPr fontId="84"/>
  </si>
  <si>
    <t>E型肝炎8例 感染地域（感染源）：‌北海道2例（焼肉1例、豚肉1例）、
　　茨城県1例（不明）、長野県1例（鹿肉）、岐阜県1例（不明）、三重県1例（不明）、
　　国内・国外不明2例（不明2例）</t>
    <phoneticPr fontId="84"/>
  </si>
  <si>
    <t>レジオネラ症46例（肺炎型46例）
感染地域：千葉県3例、東京都3例、長野県2例、愛知県2例、山口県2例、香川県2例、福岡県2例、熊本県2例、青森県1例、
宮城県1例、茨城県1例、群馬県1例、埼玉県1例、新潟県1例、富山県1例、石川県1例、岐阜県1例、三重県1例、大阪府1例、
和歌山県1例、岡山県1例、広島県1例、大分県1例、栃木県/東京都1例、国内（都道府県不明）3例、国内・国外不明9例
年齢群：20代（1例）、30代（1例）、40代（1例）、50代（8例）、60代（8例）、70代（14例）、80代（10例）、90代以上（3例）
累積報告数：1,253例</t>
    <phoneticPr fontId="84"/>
  </si>
  <si>
    <t>アメーバ赤痢9例（腸管アメーバ症9例）
　感染地域：群馬県1例、東京都1例、兵庫県1例、国内・国外不明6例
　感染経路：性的接触1例（同性間）、その他・不明8例
ウイルス性肝炎2例 B型肝炎ウイルス2例＿感染経路：‌性的接触1例（異性間）、その他・不明1例</t>
    <phoneticPr fontId="84"/>
  </si>
  <si>
    <t xml:space="preserve">食品表示基準の一部改正及び食品表示基準別表第26の5の項の規定に基づき内閣総理大臣が ... 消費者庁 </t>
    <phoneticPr fontId="84"/>
  </si>
  <si>
    <t>令和6年8月23日付けの食品表示基準の一部改正については、紅麹関連製品に係る事案を受け、制度の信頼性を高めることを趣旨としていることを踏まえ、速やかに改正後の規定に基づく対応をお願いします。
          内閣府令 本則・附則[PDF:478KB]NEW</t>
    <phoneticPr fontId="84"/>
  </si>
  <si>
    <t>https://www.caa.go.jp/policies/policy/food_labeling/food_labeling_act/#display_guideline</t>
    <phoneticPr fontId="84"/>
  </si>
  <si>
    <t>機能性表示食品等に係る健康被害の情報提供義務化等に関する説明会</t>
    <phoneticPr fontId="84"/>
  </si>
  <si>
    <t>消費者庁では、厚生労働省との共催で、下記のとおり機能性表示食品等に係る健康被害の情報提供義務化等に関する説明会を開催することとしております。
本説明会は食品関連事業者の方のご参加を優先するために、食品関連事業者の皆様以外の方のご参加を一律ご遠慮頂いておりましたが、一部会場にはご参加いただける余裕のある会場もありましたので、この度報道関係の皆様にご案内させていただきました。
ご参加をご希望の報道関係の方は下記をご確認の上で、消費者庁食品表示課保健表示室へご連絡ください。</t>
    <phoneticPr fontId="84"/>
  </si>
  <si>
    <t>https://www.caa.go.jp/notice/entry/039045/</t>
    <phoneticPr fontId="84"/>
  </si>
  <si>
    <t>機能性表示食品について</t>
    <phoneticPr fontId="84"/>
  </si>
  <si>
    <t>機能性表示食品制度とは、国の定めるルールに基づき、事業者が食品の安全性と機能性に関する科学的根拠などの必要な事項を、販売前に消費者庁長官に届け出れば、機能性を表示することができる制度です。特定保健用食品(トクホ)と異なり、国が審査を行いませんので、事業者は自らの責任において、科学的根拠を基に適正な表示を行う必要があります。</t>
    <phoneticPr fontId="84"/>
  </si>
  <si>
    <t>https://www.caa.go.jp/policies/policy/food_labeling/foods_with_function_claims/#20240820</t>
    <phoneticPr fontId="84"/>
  </si>
  <si>
    <t xml:space="preserve">食品表示データ作成の入力作業を完全自動化へ 「そうけんくん自動化Robo派遣」サービスを開始 </t>
    <phoneticPr fontId="84"/>
  </si>
  <si>
    <t>業務プロセスの自動化・効率化を支援するユーザックシステム株式会社（本社：大阪市中央区、代表取締役社長：小ノ島尚博）は、株式会社エフシージー総合研究所（本社：東京都江東区、代表取締役社長：岸本一朗）...業務プロセスの自動化・効率化を支援するユーザックシステム株式会社（本社：大阪市中央区、代表取締役社長：小ノ島尚博）は、株式会社エフシージー総合研究所（本社：東京都江東区、代表取締役社長：岸本一朗）...
業務プロセスの自動化・効率化を支援するユーザックシステム株式会社（本社：大阪市中央区、代表取締役社長：小ノ島尚博）は、株式会社エフシージー総合研究所（本社：東京都江東区、代表取締役社長：岸本一朗）が提供する原材料・栄養成分表示作成システム「食品大目付そうけんくん」のデータ入力作業をロボティック・プロセス・オートメーション（略称:RPA）で自動化する「Robo派遣」サービスを、8月27日から提供を開始します。
「食品大目付そうけんくん」は、法律で定められた食品表示を自動作成するアプリケーションソフトですが、現状では原材料や成分・分量などのデータ入力を手作業で行う必要があります。多忙な食品製造現場では、誤った入力や漏れが起きる可能性もあります。今回のRPAを導入することで、定型的な入力作業が自動化され、手作業による人為的なミスを軽減することが可能です。</t>
    <phoneticPr fontId="84"/>
  </si>
  <si>
    <t>https://www.mapion.co.jp/news/release/dn0000303027-all/</t>
    <phoneticPr fontId="84"/>
  </si>
  <si>
    <t xml:space="preserve">「紅麹関連製品に係る事案を受けた機能性表示食品制度等に関する健康被害情報の報告等の今後 ... フーズチャネル </t>
    <phoneticPr fontId="84"/>
  </si>
  <si>
    <t>　紅麹を使用した機能性表示食品による健康被害を受け、紅麹関連製品への対応に関する関係閣僚会合において「紅麹関連製品に係る事案を受けた機能性表示食品等に関する今後の対応」が取りまとめられました。これに基づき、以下の事項について、各都道府県等への周知が行われました。
１　健康被害の情報提供の義務化について
 消費者庁において食品表示法に基づく食品表示基準を改正するとともに、厚生労働省においても、食品衛生法に基づく食品衛生法施行規則を改正し、機能性表示食品を製造・販売等する営業者に対して、都道府県知事等への情報提供を義務付けること。
２　国と地方の役割分担について
 複数の重篤例又は多数の健康被害が短期間に発生するなど緊急性の高い事案であって、食品の流通形態などから広域にわたり健康被害が生じるおそれがあり、全国的な対応が求められるもののうち、健康被害の発生機序が不明であり、その特定のために高度な調査が必要だと国が判断した事案については、法令違反の要件該当性を判断し、都道府県等と連携しつつ、必要に応じて国が対応すること。</t>
    <phoneticPr fontId="84"/>
  </si>
  <si>
    <t>https://foods-ch.infomart.co.jp/anzen/eisei_hyoji/110239</t>
    <phoneticPr fontId="84"/>
  </si>
  <si>
    <t xml:space="preserve">「残留農薬について～農薬の安全性を確保するための食品安全委員会の役割～」 - 宮城県 </t>
    <phoneticPr fontId="15"/>
  </si>
  <si>
    <t>令和６年７月２５日、宮城県庁２階講堂にて、みやぎ食の安全安心消費者モニター研修会を開催し、４１名の方々にご参加いただきました。また、研修会の録画データを申込者限定でYouTubeにて配信を予定しており、こちらについては、希望者に準備ができ次第通知させていただきます。
研修会では、内閣府食品安全委員会の浅野 哲氏を講師としてお招きし、食品中の残留農薬についてご説明をいただきました。
参加者の皆様からは「日本では厳しい基準のもと野菜が作られていることがわかった（男性・60代）」、「普段の生活ではわからない情報を知ることが出来た。（女性・50代）」などの声が寄せられました。 
お忙しいところ、多くの消費者モニターの方々にご参加いただき、誠にありがとうございました。
  農薬はなぜ使われるのか？
農作物を病害虫から守り、品質の良い農作物を効率よく安定的に生産し、市場に供給するために農薬が使われていますが、農薬を使用する人への影響、農薬の残留による消費者への影響、 環境に対する影響を考慮すると、これらへの対応が必要不可欠です。食品安全委員会では、主に「農薬が使用された農作物を食べた者の安全の確保」をするべく、人間だけでなく、養蜂に用いるミツバチ等への影響に関する試験も行い、日々安全性の確認に取り組んでいます。</t>
    <phoneticPr fontId="15"/>
  </si>
  <si>
    <t>チリ産ブルーベリーから残留農薬　イオン子会社など輸入、検査命令</t>
    <phoneticPr fontId="15"/>
  </si>
  <si>
    <t>厚生労働省は２３日、チリ産ブルーベリーから基準値を超える残留農薬が検出されたとして、食品衛生法に基づく検査命令を出した。今後、加工品を含め輸入業者に検査が義務付けられる。チリ産ブルーベリーに対する残留農薬の検査命令は初めて。
　厚労省によると、流通大手イオンの子会社イオントップバリュが７月に輸入した冷凍ブルーベリーから、殺菌剤テブコナゾールが基準値の２倍検出された。昨年１２月に商社ワタリが輸入した生鮮ブルーベリーも基準値の５倍だった。冷凍は全量保管中で市場に流通していない。生鮮の一部は流通したが健康被害の報告はない。</t>
    <phoneticPr fontId="15"/>
  </si>
  <si>
    <t>「福島県産魚、安心して食べて」　イオン、トリチウム検査場を公開</t>
    <phoneticPr fontId="15"/>
  </si>
  <si>
    <t>　福島県産の水産物を扱う流通大手イオンは23日、放射性物質トリチウムが魚に含まれていないかを調べる委託先企業の検査場を報道陣に公開し、安全性をアピールした。担当者は「放出前の状況と変わらず、安心して食べてほしい」と話している。　イオンは2018年から「福島鮮魚便」と銘打ち、宮城、群馬、埼玉、千葉、東京、神奈川各都県の一部店舗に福島県産鮮魚の常設販売コーナーを設置。放出が始まった23年から、化学分析会社「化研」（水戸市）にトリチウムの検査を委託している。
　化研では、従来より速い約1時間で測定が完了する。イオンによると、これまで基準値以上の放射性物質が検出されたことはないという。</t>
    <phoneticPr fontId="15"/>
  </si>
  <si>
    <t xml:space="preserve">ピーマン 一部残留農薬基準超過〔(リコールプラス〕 - 農業ビジネス </t>
    <phoneticPr fontId="15"/>
  </si>
  <si>
    <t>2024年6月16日から8月1日に、中央スーパー本店で販売した「ピーマン」において、「メタミドホス」0.21ppm検出(基準値0.03ppm) 「アセフェート」 0.63ppm検出(基準値0.05ppm)が判明したため、自主回収するとリコールプラス。これまで健康被害の報告はない。</t>
    <phoneticPr fontId="15"/>
  </si>
  <si>
    <t xml:space="preserve">めぐみ野かぼちゃ 一部残留農薬基準超過 - フーズチャネル </t>
    <phoneticPr fontId="15"/>
  </si>
  <si>
    <t>2024年7月29日から8月7日に、多賀城店、高砂駅前店、高砂店、沖野店、虹の丘店、大代店 で販売した「めぐみ野かぼちゃ」において、適応外農薬である「ベンタゾン」が、一律基準(0.01PPM)を超える　0.02PPM が検出されたため自主回収する。これまで健康被害の報告はない。</t>
    <phoneticPr fontId="15"/>
  </si>
  <si>
    <t xml:space="preserve">	中国の四川料理「マーラータン」と「マーラーシャングォ」に材料としてよく使われる中国産 ...mk.co.kr </t>
    <phoneticPr fontId="15"/>
  </si>
  <si>
    <t xml:space="preserve">中国の四川料理「マーラータン」と「マーラーシャングォ」に材料としてよく使われる中国産キクラゲの一部から残留農薬が超過検出され、食品医薬品安全処が対応に乗り出した。
食品医薬品安全処は「大成物産」が中国から輸入したキクラゲの中で包装日が2024年1月30日である製品と、これを「大明商事」が小分け·販売した消費期限2027年12月30日付製品の販売を中断し回収措置すると21日明らかにした。該当製品は穀類、果物、野菜などに昆虫を防除するために使う浸透性殺陣菌剤「カベンダジム」が超過検出されたと判定された。 カベンダジムは人体に多量に流入する場合、不妊や内分泌障害、神経細胞毒性、胚毒性など多様な問題を起こす恐れがあると知られている。食品医薬品安全処は、該当製品を購入した消費者は摂取を中止し、購入先に返品してほしいと呼びかけた。 食品医薬品安全処はこれに先立ち、昨年9月にもカベンダジムが基準値(0.01mg/kg以下)より超過検出された中国産キクラゲに対して回収措置に乗り出したことがある。
</t>
    <phoneticPr fontId="15"/>
  </si>
  <si>
    <t xml:space="preserve">【回収】天童産もも あかつき 一部残留農薬基準超過(ID:50237) - リコールプラス </t>
    <phoneticPr fontId="15"/>
  </si>
  <si>
    <t>2024年8月4日及び6日に、大宮中央青果市場、東京千住青果、東京新宿ベジフル、東京青果、天童青果市場、ジェイエイてんどうフーズ へ販売した「天童産　もも　あかつき」において、チアクロプリド4.4ppm(基準値3ppm)が判明したため、自主回収する。これまで健康被害の報告はない。(リコールプラス編集部)</t>
    <phoneticPr fontId="15"/>
  </si>
  <si>
    <t>今週のお題　(食品苦情は冷静に対応しましょう !)</t>
    <rPh sb="7" eb="9">
      <t>ショクヒン</t>
    </rPh>
    <rPh sb="9" eb="11">
      <t>クジョウ</t>
    </rPh>
    <rPh sb="12" eb="14">
      <t>レイセイ</t>
    </rPh>
    <rPh sb="15" eb="17">
      <t>タイオウ</t>
    </rPh>
    <phoneticPr fontId="5"/>
  </si>
  <si>
    <t>消費者の対応は冷静に、かつ誠意を持って対応しましょう</t>
    <rPh sb="4" eb="6">
      <t>タイオウ</t>
    </rPh>
    <rPh sb="7" eb="9">
      <t>レイセイ</t>
    </rPh>
    <rPh sb="13" eb="15">
      <t>セイイ</t>
    </rPh>
    <rPh sb="16" eb="17">
      <t>モ</t>
    </rPh>
    <rPh sb="19" eb="21">
      <t>タイオウ</t>
    </rPh>
    <phoneticPr fontId="5"/>
  </si>
  <si>
    <t>↓　職場の先輩は以下のことを理解して　わかり易く　指導しましょう　↓</t>
    <phoneticPr fontId="5"/>
  </si>
  <si>
    <r>
      <t>★食品クレームで一番まずいのは、その場をやり過ごそうと安易
な対応で済ませることです。
★食品クレームの多くは左のグラフの示す通り。</t>
    </r>
    <r>
      <rPr>
        <b/>
        <sz val="11"/>
        <color indexed="13"/>
        <rFont val="ＭＳ Ｐゴシック"/>
        <family val="3"/>
        <charset val="128"/>
      </rPr>
      <t>異物混入や異臭、異味(味が変わったりすること)、変敗です。　最悪の場合は、食中毒事故も想定しておきますが、食中毒菌はいくら増えても異臭や異味は起きません。</t>
    </r>
    <r>
      <rPr>
        <b/>
        <sz val="11"/>
        <color indexed="9"/>
        <rFont val="ＭＳ Ｐゴシック"/>
        <family val="3"/>
        <charset val="128"/>
      </rPr>
      <t xml:space="preserve">
★臭いや味に関するクレームのほとんどは、食品への移り香や 腐敗変敗菌の増殖によるもので、このようなケースで感染性食中毒は発生しません。</t>
    </r>
    <r>
      <rPr>
        <b/>
        <sz val="11"/>
        <color indexed="13"/>
        <rFont val="ＭＳ Ｐゴシック"/>
        <family val="3"/>
        <charset val="128"/>
      </rPr>
      <t>また感染性食中毒菌による急性胃腸炎症状は、食後直には 起こらず、1-2日から4-5日後です。</t>
    </r>
    <r>
      <rPr>
        <b/>
        <sz val="11"/>
        <color indexed="9"/>
        <rFont val="ＭＳ Ｐゴシック"/>
        <family val="3"/>
        <charset val="128"/>
      </rPr>
      <t xml:space="preserve">
★消費者が騒ぎまくる事態に何とかその場を取り繕うとし、言いなりになったり、安易に要求に応じてはいけません。　消費者の 申し出を冷静かつ真摯にお聞きして、迅速に正確な情報を責任者につなぐのがベストアンサーです。</t>
    </r>
    <rPh sb="1" eb="3">
      <t>ショクヒン</t>
    </rPh>
    <rPh sb="8" eb="10">
      <t>イチバン</t>
    </rPh>
    <rPh sb="18" eb="19">
      <t>バ</t>
    </rPh>
    <rPh sb="22" eb="23">
      <t>ス</t>
    </rPh>
    <rPh sb="27" eb="29">
      <t>アンイ</t>
    </rPh>
    <rPh sb="31" eb="33">
      <t>タイオウ</t>
    </rPh>
    <rPh sb="34" eb="35">
      <t>ス</t>
    </rPh>
    <rPh sb="45" eb="47">
      <t>ショクヒン</t>
    </rPh>
    <rPh sb="52" eb="53">
      <t>オオ</t>
    </rPh>
    <rPh sb="55" eb="56">
      <t>ヒダリ</t>
    </rPh>
    <rPh sb="61" eb="62">
      <t>シメ</t>
    </rPh>
    <rPh sb="63" eb="64">
      <t>トオ</t>
    </rPh>
    <rPh sb="66" eb="68">
      <t>イブツ</t>
    </rPh>
    <rPh sb="68" eb="70">
      <t>コンニュウ</t>
    </rPh>
    <rPh sb="75" eb="76">
      <t>アジ</t>
    </rPh>
    <rPh sb="90" eb="92">
      <t>ヘンパイ</t>
    </rPh>
    <rPh sb="96" eb="98">
      <t>サイアク</t>
    </rPh>
    <rPh sb="99" eb="101">
      <t>バアイ</t>
    </rPh>
    <rPh sb="103" eb="106">
      <t>ショクチュウドク</t>
    </rPh>
    <rPh sb="106" eb="108">
      <t>ジコ</t>
    </rPh>
    <rPh sb="109" eb="111">
      <t>ソウテイ</t>
    </rPh>
    <rPh sb="119" eb="122">
      <t>ショクチュウドク</t>
    </rPh>
    <rPh sb="122" eb="123">
      <t>キン</t>
    </rPh>
    <rPh sb="127" eb="128">
      <t>フ</t>
    </rPh>
    <rPh sb="134" eb="135">
      <t>イ</t>
    </rPh>
    <rPh sb="135" eb="136">
      <t>アジ</t>
    </rPh>
    <rPh sb="137" eb="138">
      <t>オ</t>
    </rPh>
    <rPh sb="145" eb="146">
      <t>ニオ</t>
    </rPh>
    <rPh sb="148" eb="149">
      <t>アジ</t>
    </rPh>
    <rPh sb="150" eb="151">
      <t>カン</t>
    </rPh>
    <rPh sb="164" eb="166">
      <t>ショクヒン</t>
    </rPh>
    <rPh sb="168" eb="169">
      <t>ウツ</t>
    </rPh>
    <rPh sb="170" eb="171">
      <t>ガ</t>
    </rPh>
    <rPh sb="197" eb="200">
      <t>カンセンセイ</t>
    </rPh>
    <rPh sb="200" eb="203">
      <t>ショクチュウドク</t>
    </rPh>
    <rPh sb="204" eb="206">
      <t>ハッセイ</t>
    </rPh>
    <rPh sb="213" eb="216">
      <t>カンセンセイ</t>
    </rPh>
    <rPh sb="216" eb="219">
      <t>ショクチュウドク</t>
    </rPh>
    <rPh sb="219" eb="220">
      <t>キン</t>
    </rPh>
    <rPh sb="223" eb="225">
      <t>キュウセイ</t>
    </rPh>
    <rPh sb="225" eb="227">
      <t>イチョウ</t>
    </rPh>
    <rPh sb="227" eb="228">
      <t>エン</t>
    </rPh>
    <rPh sb="228" eb="230">
      <t>ショウジョウ</t>
    </rPh>
    <rPh sb="232" eb="234">
      <t>ショクゴ</t>
    </rPh>
    <rPh sb="238" eb="239">
      <t>オ</t>
    </rPh>
    <rPh sb="246" eb="247">
      <t>ヒ</t>
    </rPh>
    <rPh sb="259" eb="262">
      <t>ショウヒシャ</t>
    </rPh>
    <rPh sb="263" eb="264">
      <t>サワ</t>
    </rPh>
    <rPh sb="268" eb="270">
      <t>ジタイ</t>
    </rPh>
    <rPh sb="271" eb="272">
      <t>ナン</t>
    </rPh>
    <rPh sb="276" eb="277">
      <t>バ</t>
    </rPh>
    <rPh sb="278" eb="279">
      <t>ト</t>
    </rPh>
    <rPh sb="280" eb="281">
      <t>ツクロ</t>
    </rPh>
    <rPh sb="285" eb="286">
      <t>イ</t>
    </rPh>
    <rPh sb="295" eb="297">
      <t>アンイ</t>
    </rPh>
    <rPh sb="298" eb="300">
      <t>ヨウキュウ</t>
    </rPh>
    <rPh sb="301" eb="302">
      <t>オウ</t>
    </rPh>
    <rPh sb="317" eb="318">
      <t>モウ</t>
    </rPh>
    <rPh sb="319" eb="320">
      <t>デ</t>
    </rPh>
    <rPh sb="321" eb="323">
      <t>レイセイ</t>
    </rPh>
    <rPh sb="325" eb="327">
      <t>シンシ</t>
    </rPh>
    <rPh sb="329" eb="330">
      <t>キ</t>
    </rPh>
    <rPh sb="334" eb="336">
      <t>ジンソク</t>
    </rPh>
    <rPh sb="337" eb="339">
      <t>セイカク</t>
    </rPh>
    <rPh sb="340" eb="342">
      <t>ジョウホウ</t>
    </rPh>
    <rPh sb="343" eb="346">
      <t>セキニンシャ</t>
    </rPh>
    <phoneticPr fontId="5"/>
  </si>
  <si>
    <r>
      <t xml:space="preserve">★惣菜店であった事例を紹介します。
</t>
    </r>
    <r>
      <rPr>
        <b/>
        <sz val="11"/>
        <color indexed="13"/>
        <rFont val="ＭＳ Ｐゴシック"/>
        <family val="3"/>
        <charset val="128"/>
      </rPr>
      <t>幸書房　　従業員教育テキスト　　事例で見る食中毒の現場　　谷口力夫著　　P105～</t>
    </r>
    <r>
      <rPr>
        <b/>
        <sz val="11"/>
        <color indexed="9"/>
        <rFont val="ＭＳ Ｐゴシック"/>
        <family val="3"/>
        <charset val="128"/>
      </rPr>
      <t xml:space="preserve">
</t>
    </r>
    <r>
      <rPr>
        <b/>
        <sz val="11"/>
        <color indexed="13"/>
        <rFont val="ＭＳ Ｐゴシック"/>
        <family val="3"/>
        <charset val="128"/>
      </rPr>
      <t>惣菜店へ消費者がクレーム｢味が変!、臭いがおかしい!｣　消費者は食中毒と思い込み、直近で食べた惣菜にクレームを付けて
きた。</t>
    </r>
    <r>
      <rPr>
        <b/>
        <sz val="11"/>
        <color indexed="9"/>
        <rFont val="ＭＳ Ｐゴシック"/>
        <family val="3"/>
        <charset val="128"/>
      </rPr>
      <t xml:space="preserve">
忙しい時間帯で買い物客も多く、店員は事を穏便に済ませようと、非があったことと一筆し帰ってもらった。品物は保存せず    直ぐ捨てた。
後で代品を持っていけばすむと思った。ところが消費者は食中毒になったとして、店に治療費や慰謝料を請求してきた。
店員が一筆書いた書面を証として請求してきた。クレーム品がないので、店の立場は圧倒的に不利である。
食品衛生の基礎知識とともに、接客に対しても様々な状況を想定した訓練を普段から実施しておこう。
上記事例は、どこでも起こりそうな内容なので、対応のどこに問題があったのか職場で話し合ってみよう。</t>
    </r>
    <rPh sb="1" eb="3">
      <t>ソウザイ</t>
    </rPh>
    <rPh sb="3" eb="4">
      <t>テン</t>
    </rPh>
    <rPh sb="8" eb="10">
      <t>ジレイ</t>
    </rPh>
    <rPh sb="11" eb="13">
      <t>ショウカイ</t>
    </rPh>
    <rPh sb="50" eb="51">
      <t>フ</t>
    </rPh>
    <rPh sb="60" eb="62">
      <t>ソウザイ</t>
    </rPh>
    <rPh sb="62" eb="63">
      <t>テン</t>
    </rPh>
    <rPh sb="73" eb="74">
      <t>アジ</t>
    </rPh>
    <rPh sb="75" eb="76">
      <t>ヘン</t>
    </rPh>
    <rPh sb="78" eb="79">
      <t>ニオ</t>
    </rPh>
    <rPh sb="92" eb="95">
      <t>ショクチュウドク</t>
    </rPh>
    <rPh sb="96" eb="97">
      <t>オモ</t>
    </rPh>
    <rPh sb="98" eb="99">
      <t>コ</t>
    </rPh>
    <rPh sb="101" eb="103">
      <t>チョッキン</t>
    </rPh>
    <rPh sb="104" eb="105">
      <t>タ</t>
    </rPh>
    <rPh sb="107" eb="109">
      <t>ソウザイ</t>
    </rPh>
    <rPh sb="115" eb="116">
      <t>ツ</t>
    </rPh>
    <rPh sb="123" eb="124">
      <t>イソガ</t>
    </rPh>
    <rPh sb="126" eb="129">
      <t>ジカンタイ</t>
    </rPh>
    <rPh sb="130" eb="131">
      <t>カ</t>
    </rPh>
    <rPh sb="132" eb="133">
      <t>モノ</t>
    </rPh>
    <rPh sb="133" eb="134">
      <t>キャク</t>
    </rPh>
    <rPh sb="135" eb="136">
      <t>オオ</t>
    </rPh>
    <rPh sb="138" eb="140">
      <t>テンイン</t>
    </rPh>
    <rPh sb="141" eb="142">
      <t>コト</t>
    </rPh>
    <rPh sb="143" eb="145">
      <t>オンビン</t>
    </rPh>
    <rPh sb="146" eb="147">
      <t>ス</t>
    </rPh>
    <rPh sb="153" eb="154">
      <t>ヒ</t>
    </rPh>
    <rPh sb="161" eb="163">
      <t>イッピツ</t>
    </rPh>
    <rPh sb="164" eb="165">
      <t>カエ</t>
    </rPh>
    <rPh sb="172" eb="174">
      <t>シナモノ</t>
    </rPh>
    <rPh sb="175" eb="177">
      <t>ホゾン</t>
    </rPh>
    <rPh sb="183" eb="184">
      <t>ス</t>
    </rPh>
    <rPh sb="185" eb="186">
      <t>ス</t>
    </rPh>
    <rPh sb="190" eb="191">
      <t>アト</t>
    </rPh>
    <rPh sb="192" eb="194">
      <t>ダイヒン</t>
    </rPh>
    <rPh sb="195" eb="196">
      <t>モ</t>
    </rPh>
    <rPh sb="204" eb="205">
      <t>オモ</t>
    </rPh>
    <rPh sb="216" eb="219">
      <t>ショクチュウドク</t>
    </rPh>
    <rPh sb="227" eb="228">
      <t>ミセ</t>
    </rPh>
    <rPh sb="229" eb="232">
      <t>チリョウヒ</t>
    </rPh>
    <rPh sb="233" eb="236">
      <t>イシャリョウ</t>
    </rPh>
    <rPh sb="237" eb="239">
      <t>セイキュウ</t>
    </rPh>
    <rPh sb="245" eb="247">
      <t>テンイン</t>
    </rPh>
    <rPh sb="248" eb="250">
      <t>イッピツ</t>
    </rPh>
    <rPh sb="250" eb="251">
      <t>カ</t>
    </rPh>
    <rPh sb="253" eb="255">
      <t>ショメン</t>
    </rPh>
    <rPh sb="256" eb="257">
      <t>アカシ</t>
    </rPh>
    <rPh sb="260" eb="262">
      <t>セイキュウ</t>
    </rPh>
    <rPh sb="278" eb="279">
      <t>ミセ</t>
    </rPh>
    <rPh sb="280" eb="282">
      <t>タチバ</t>
    </rPh>
    <rPh sb="283" eb="286">
      <t>アットウテキ</t>
    </rPh>
    <rPh sb="287" eb="289">
      <t>フリ</t>
    </rPh>
    <rPh sb="294" eb="296">
      <t>ショクヒン</t>
    </rPh>
    <rPh sb="296" eb="298">
      <t>エイセイ</t>
    </rPh>
    <rPh sb="299" eb="301">
      <t>キソ</t>
    </rPh>
    <rPh sb="301" eb="303">
      <t>チシキ</t>
    </rPh>
    <rPh sb="308" eb="310">
      <t>セッキャク</t>
    </rPh>
    <rPh sb="311" eb="312">
      <t>タイ</t>
    </rPh>
    <rPh sb="315" eb="317">
      <t>サマザマ</t>
    </rPh>
    <rPh sb="318" eb="320">
      <t>ジョウキョウ</t>
    </rPh>
    <rPh sb="321" eb="323">
      <t>ソウテイ</t>
    </rPh>
    <rPh sb="325" eb="327">
      <t>クンレン</t>
    </rPh>
    <rPh sb="328" eb="330">
      <t>フダン</t>
    </rPh>
    <rPh sb="332" eb="334">
      <t>ジッシ</t>
    </rPh>
    <rPh sb="341" eb="343">
      <t>ジョウキ</t>
    </rPh>
    <rPh sb="343" eb="345">
      <t>ジレイ</t>
    </rPh>
    <rPh sb="351" eb="352">
      <t>オ</t>
    </rPh>
    <rPh sb="357" eb="359">
      <t>ナイヨウ</t>
    </rPh>
    <rPh sb="363" eb="365">
      <t>タイオウ</t>
    </rPh>
    <rPh sb="369" eb="371">
      <t>モンダイ</t>
    </rPh>
    <rPh sb="377" eb="379">
      <t>ショクバ</t>
    </rPh>
    <rPh sb="380" eb="381">
      <t>ハナ</t>
    </rPh>
    <rPh sb="382" eb="383">
      <t>ア</t>
    </rPh>
    <phoneticPr fontId="5"/>
  </si>
  <si>
    <t>（最近５年間の週値の比較） ノロウイルスの感染周期は4年ですね　2024年は警戒年度です</t>
    <rPh sb="1" eb="3">
      <t>サイキン</t>
    </rPh>
    <rPh sb="3" eb="6">
      <t>ゴネンカン</t>
    </rPh>
    <rPh sb="7" eb="8">
      <t>シュウ</t>
    </rPh>
    <rPh sb="8" eb="9">
      <t>アタイ</t>
    </rPh>
    <rPh sb="10" eb="12">
      <t>ヒカク</t>
    </rPh>
    <rPh sb="21" eb="25">
      <t>カンセンシュウキ</t>
    </rPh>
    <rPh sb="27" eb="28">
      <t>ネン</t>
    </rPh>
    <rPh sb="36" eb="37">
      <t>ネン</t>
    </rPh>
    <rPh sb="38" eb="42">
      <t>ケイカイネンド</t>
    </rPh>
    <phoneticPr fontId="5"/>
  </si>
  <si>
    <t>★数年間では、平均的比率でノロウイルス継続</t>
    <rPh sb="233" eb="236">
      <t>ヘイキンテキ</t>
    </rPh>
    <rPh sb="236" eb="238">
      <t>ヒリツ</t>
    </rPh>
    <rPh sb="245" eb="247">
      <t>ケイゾク</t>
    </rPh>
    <phoneticPr fontId="5"/>
  </si>
  <si>
    <t>　2024年東京ビックサイト　フードセイフティー登壇FS-01シンポジュウム内容</t>
    <rPh sb="5" eb="6">
      <t>ネン</t>
    </rPh>
    <rPh sb="6" eb="8">
      <t>トウキョウ</t>
    </rPh>
    <rPh sb="24" eb="26">
      <t>トウダン</t>
    </rPh>
    <rPh sb="38" eb="40">
      <t>ナイヨウ</t>
    </rPh>
    <phoneticPr fontId="32"/>
  </si>
  <si>
    <t>　上位2種目(賞味期限・アレルギー表記ミス)で全体の　(60%)</t>
    <rPh sb="1" eb="3">
      <t>ジョウイ</t>
    </rPh>
    <rPh sb="4" eb="6">
      <t>シュモク</t>
    </rPh>
    <rPh sb="7" eb="11">
      <t>ショウミキゲン</t>
    </rPh>
    <rPh sb="17" eb="19">
      <t>ヒョウキ</t>
    </rPh>
    <rPh sb="23" eb="25">
      <t>ゼンタイ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</si>
</sst>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8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sz val="12"/>
      <color rgb="FF333333"/>
      <name val="メイリオ"/>
      <family val="3"/>
      <charset val="128"/>
    </font>
    <font>
      <b/>
      <sz val="11"/>
      <color rgb="FF222324"/>
      <name val="ＭＳ Ｐゴシック"/>
      <family val="2"/>
      <charset val="128"/>
    </font>
    <font>
      <b/>
      <sz val="14"/>
      <color indexed="8"/>
      <name val="ＭＳ Ｐゴシック"/>
      <family val="3"/>
      <charset val="128"/>
    </font>
    <font>
      <sz val="20"/>
      <color indexed="9"/>
      <name val="ＭＳ Ｐゴシック"/>
      <family val="3"/>
      <charset val="128"/>
    </font>
    <font>
      <sz val="14"/>
      <color indexed="63"/>
      <name val="Arial"/>
      <family val="2"/>
    </font>
    <font>
      <b/>
      <sz val="11"/>
      <color rgb="FF0070C0"/>
      <name val="ＭＳ Ｐゴシック"/>
      <family val="3"/>
      <charset val="128"/>
    </font>
    <font>
      <sz val="13"/>
      <name val="ＭＳ Ｐゴシック"/>
      <family val="3"/>
      <charset val="128"/>
    </font>
    <font>
      <sz val="22"/>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
      <color rgb="FF666666"/>
      <name val="Arial"/>
      <family val="2"/>
    </font>
    <font>
      <b/>
      <u/>
      <sz val="12"/>
      <name val="ＭＳ Ｐゴシック"/>
      <family val="3"/>
      <charset val="128"/>
    </font>
    <font>
      <b/>
      <sz val="12"/>
      <color indexed="10"/>
      <name val="ＭＳ Ｐゴシック"/>
      <family val="3"/>
      <charset val="128"/>
    </font>
    <font>
      <b/>
      <sz val="16"/>
      <name val="Microsoft YaHei"/>
      <family val="3"/>
      <charset val="134"/>
    </font>
    <font>
      <b/>
      <sz val="10"/>
      <name val="ＭＳ Ｐゴシック"/>
      <family val="3"/>
      <charset val="128"/>
    </font>
    <font>
      <b/>
      <sz val="18"/>
      <name val="メイリオ"/>
      <family val="3"/>
      <charset val="128"/>
    </font>
    <font>
      <sz val="20"/>
      <color rgb="FF000000"/>
      <name val="ＭＳ Ｐゴシック"/>
      <family val="3"/>
      <charset val="128"/>
    </font>
    <font>
      <sz val="11"/>
      <color rgb="FFFFFF00"/>
      <name val="ＭＳ Ｐゴシック"/>
      <family val="3"/>
      <charset val="128"/>
      <scheme val="minor"/>
    </font>
    <font>
      <sz val="10"/>
      <color rgb="FF2B2B2B"/>
      <name val="游ゴシック"/>
      <family val="2"/>
      <charset val="128"/>
    </font>
    <font>
      <b/>
      <sz val="17"/>
      <name val="ＭＳ Ｐゴシック"/>
      <family val="3"/>
      <charset val="128"/>
    </font>
    <font>
      <b/>
      <sz val="13"/>
      <name val="ＭＳ Ｐゴシック"/>
      <family val="3"/>
      <charset val="128"/>
    </font>
    <font>
      <b/>
      <sz val="20"/>
      <color rgb="FF000000"/>
      <name val="メイリオ"/>
      <family val="3"/>
      <charset val="128"/>
    </font>
    <font>
      <sz val="14"/>
      <color rgb="FF000000"/>
      <name val="メイリオ"/>
      <family val="3"/>
      <charset val="128"/>
    </font>
    <font>
      <b/>
      <sz val="19"/>
      <name val="ＭＳ Ｐゴシック"/>
      <family val="3"/>
      <charset val="128"/>
    </font>
    <font>
      <b/>
      <sz val="19"/>
      <color indexed="8"/>
      <name val="ＭＳ Ｐゴシック"/>
      <family val="3"/>
      <charset val="128"/>
    </font>
    <font>
      <u/>
      <sz val="11"/>
      <color theme="10"/>
      <name val="ＭＳ Ｐゴシック"/>
      <family val="3"/>
      <charset val="128"/>
      <scheme val="minor"/>
    </font>
    <font>
      <b/>
      <sz val="13"/>
      <color theme="1"/>
      <name val="游ゴシック"/>
      <family val="3"/>
      <charset val="128"/>
    </font>
    <font>
      <b/>
      <sz val="14"/>
      <color rgb="FF000000"/>
      <name val="ＭＳ Ｐゴシック"/>
      <family val="3"/>
      <charset val="128"/>
    </font>
    <font>
      <sz val="8.8000000000000007"/>
      <color indexed="23"/>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sz val="14"/>
      <color indexed="63"/>
      <name val="ＭＳ Ｐゴシック"/>
      <family val="3"/>
      <charset val="128"/>
    </font>
    <font>
      <b/>
      <sz val="14"/>
      <color indexed="12"/>
      <name val="ＭＳ Ｐゴシック"/>
      <family val="3"/>
      <charset val="128"/>
    </font>
    <font>
      <b/>
      <sz val="8"/>
      <color indexed="10"/>
      <name val="ＭＳ Ｐゴシック"/>
      <family val="3"/>
      <charset val="128"/>
    </font>
    <font>
      <b/>
      <sz val="16"/>
      <name val="Microsoft YaHei"/>
      <family val="2"/>
      <charset val="134"/>
    </font>
    <font>
      <b/>
      <sz val="14"/>
      <color theme="1"/>
      <name val="Microsoft JhengHei"/>
      <family val="3"/>
    </font>
    <font>
      <b/>
      <sz val="14"/>
      <color theme="1"/>
      <name val="Microsoft JhengHei"/>
      <family val="3"/>
      <charset val="128"/>
    </font>
    <font>
      <b/>
      <sz val="16.5"/>
      <name val="ＭＳ Ｐゴシック"/>
      <family val="3"/>
      <charset val="128"/>
    </font>
    <font>
      <b/>
      <sz val="17"/>
      <name val="Microsoft YaHei"/>
      <family val="2"/>
      <charset val="134"/>
    </font>
    <font>
      <b/>
      <sz val="14"/>
      <color rgb="FF0070C0"/>
      <name val="ＭＳ Ｐゴシック"/>
      <family val="3"/>
      <charset val="128"/>
    </font>
    <font>
      <b/>
      <sz val="14"/>
      <color rgb="FFC00000"/>
      <name val="ＭＳ Ｐゴシック"/>
      <family val="3"/>
      <charset val="128"/>
    </font>
    <font>
      <sz val="11"/>
      <color rgb="FFC00000"/>
      <name val="ＭＳ Ｐゴシック"/>
      <family val="3"/>
      <charset val="128"/>
    </font>
    <font>
      <b/>
      <sz val="11"/>
      <color indexed="9"/>
      <name val="ＭＳ Ｐゴシック"/>
      <family val="3"/>
      <charset val="128"/>
    </font>
    <font>
      <b/>
      <sz val="11"/>
      <color indexed="13"/>
      <name val="ＭＳ Ｐゴシック"/>
      <family val="3"/>
      <charset val="128"/>
    </font>
  </fonts>
  <fills count="4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DFEAFF"/>
        <bgColor indexed="64"/>
      </patternFill>
    </fill>
    <fill>
      <patternFill patternType="solid">
        <fgColor indexed="12"/>
        <bgColor indexed="64"/>
      </patternFill>
    </fill>
    <fill>
      <patternFill patternType="solid">
        <fgColor indexed="52"/>
        <bgColor indexed="64"/>
      </patternFill>
    </fill>
    <fill>
      <patternFill patternType="solid">
        <fgColor theme="7" tint="-0.249977111117893"/>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6DDDF7"/>
        <bgColor indexed="64"/>
      </patternFill>
    </fill>
    <fill>
      <patternFill patternType="solid">
        <fgColor indexed="45"/>
        <bgColor indexed="64"/>
      </patternFill>
    </fill>
    <fill>
      <patternFill patternType="solid">
        <fgColor rgb="FFC00000"/>
        <bgColor indexed="64"/>
      </patternFill>
    </fill>
  </fills>
  <borders count="242">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top style="double">
        <color auto="1"/>
      </top>
      <bottom/>
      <diagonal/>
    </border>
    <border>
      <left style="medium">
        <color indexed="64"/>
      </left>
      <right style="thin">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auto="1"/>
      </left>
      <right style="thin">
        <color auto="1"/>
      </right>
      <top style="medium">
        <color auto="1"/>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indexed="64"/>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8" fillId="0" borderId="0">
      <alignment vertical="center"/>
    </xf>
    <xf numFmtId="0" fontId="6" fillId="0" borderId="0"/>
    <xf numFmtId="0" fontId="68" fillId="0" borderId="0">
      <alignment vertical="center"/>
    </xf>
    <xf numFmtId="0" fontId="6"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3" fillId="0" borderId="0">
      <alignment vertical="center"/>
    </xf>
    <xf numFmtId="0" fontId="4" fillId="0" borderId="0">
      <alignment vertical="center"/>
    </xf>
    <xf numFmtId="0" fontId="68"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6" fillId="0" borderId="0"/>
    <xf numFmtId="0" fontId="107" fillId="0" borderId="0" applyNumberFormat="0" applyFill="0" applyBorder="0" applyAlignment="0" applyProtection="0"/>
    <xf numFmtId="0" fontId="106" fillId="0" borderId="0"/>
    <xf numFmtId="0" fontId="165" fillId="0" borderId="0" applyNumberFormat="0" applyFill="0" applyBorder="0" applyAlignment="0" applyProtection="0">
      <alignment vertical="center"/>
    </xf>
  </cellStyleXfs>
  <cellXfs count="828">
    <xf numFmtId="0" fontId="0" fillId="0" borderId="0" xfId="0">
      <alignment vertical="center"/>
    </xf>
    <xf numFmtId="0" fontId="6" fillId="0" borderId="0" xfId="2">
      <alignment vertical="center"/>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2" fillId="5" borderId="5" xfId="2" applyFont="1" applyFill="1" applyBorder="1" applyAlignment="1">
      <alignment horizontal="center" vertical="center"/>
    </xf>
    <xf numFmtId="0" fontId="22" fillId="5" borderId="2" xfId="2" applyFont="1" applyFill="1" applyBorder="1" applyAlignment="1">
      <alignment horizontal="center" vertical="center"/>
    </xf>
    <xf numFmtId="0" fontId="22" fillId="0" borderId="5" xfId="2" applyFont="1" applyBorder="1" applyAlignment="1">
      <alignment horizontal="center" vertical="center"/>
    </xf>
    <xf numFmtId="0" fontId="22"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2"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3" fillId="8" borderId="22" xfId="17" applyFont="1" applyFill="1" applyBorder="1" applyAlignment="1">
      <alignment horizontal="left" vertical="center"/>
    </xf>
    <xf numFmtId="0" fontId="33" fillId="8" borderId="23" xfId="17" applyFont="1" applyFill="1" applyBorder="1" applyAlignment="1">
      <alignment horizontal="center" vertical="center"/>
    </xf>
    <xf numFmtId="0" fontId="33" fillId="8" borderId="23" xfId="2" applyFont="1" applyFill="1" applyBorder="1" applyAlignment="1">
      <alignment horizontal="center" vertical="center"/>
    </xf>
    <xf numFmtId="0" fontId="34" fillId="8" borderId="23" xfId="2" applyFont="1" applyFill="1" applyBorder="1" applyAlignment="1">
      <alignment horizontal="center" vertical="center"/>
    </xf>
    <xf numFmtId="0" fontId="34" fillId="8" borderId="24"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25" xfId="2" applyFont="1" applyFill="1" applyBorder="1" applyAlignment="1">
      <alignment horizontal="center" vertical="center"/>
    </xf>
    <xf numFmtId="0" fontId="34" fillId="8" borderId="26" xfId="2" applyFont="1" applyFill="1" applyBorder="1" applyAlignment="1">
      <alignment horizontal="center" vertical="center"/>
    </xf>
    <xf numFmtId="0" fontId="1" fillId="9" borderId="26" xfId="17" applyFill="1" applyBorder="1">
      <alignment vertical="center"/>
    </xf>
    <xf numFmtId="0" fontId="37"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8"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2"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1" fillId="0" borderId="0" xfId="0" applyFont="1" applyAlignment="1">
      <alignment horizontal="left" vertical="center"/>
    </xf>
    <xf numFmtId="0" fontId="72" fillId="0" borderId="0" xfId="0" applyFont="1" applyAlignment="1">
      <alignment horizontal="center" vertical="center" wrapText="1"/>
    </xf>
    <xf numFmtId="0" fontId="72" fillId="0" borderId="0" xfId="0" applyFont="1" applyAlignment="1">
      <alignment horizontal="left" vertical="center" wrapText="1"/>
    </xf>
    <xf numFmtId="0" fontId="82" fillId="0" borderId="0" xfId="17" applyFont="1">
      <alignment vertical="center"/>
    </xf>
    <xf numFmtId="0" fontId="81" fillId="0" borderId="0" xfId="2" applyFont="1">
      <alignment vertical="center"/>
    </xf>
    <xf numFmtId="0" fontId="83"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30" fillId="0" borderId="4" xfId="0" applyFont="1" applyBorder="1" applyAlignment="1">
      <alignment horizontal="center" vertical="center" wrapText="1"/>
    </xf>
    <xf numFmtId="0" fontId="90" fillId="0" borderId="0" xfId="2" applyFont="1" applyAlignment="1">
      <alignment horizontal="center" vertical="center"/>
    </xf>
    <xf numFmtId="14" fontId="89"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8" fillId="0" borderId="33" xfId="0" applyFont="1" applyBorder="1">
      <alignment vertical="center"/>
    </xf>
    <xf numFmtId="0" fontId="88" fillId="0" borderId="0" xfId="0" applyFont="1">
      <alignment vertical="center"/>
    </xf>
    <xf numFmtId="0" fontId="88" fillId="5" borderId="33" xfId="0" applyFont="1" applyFill="1" applyBorder="1">
      <alignment vertical="center"/>
    </xf>
    <xf numFmtId="0" fontId="88"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2" fillId="0" borderId="0" xfId="17" applyFont="1" applyAlignment="1">
      <alignment horizontal="left" vertical="center"/>
    </xf>
    <xf numFmtId="0" fontId="89" fillId="20" borderId="21" xfId="2" applyFont="1" applyFill="1" applyBorder="1" applyAlignment="1">
      <alignment horizontal="center" vertical="center"/>
    </xf>
    <xf numFmtId="0" fontId="85" fillId="22" borderId="79" xfId="2" applyFont="1" applyFill="1" applyBorder="1" applyAlignment="1">
      <alignment horizontal="center" vertical="center"/>
    </xf>
    <xf numFmtId="0" fontId="6" fillId="0" borderId="0" xfId="2" applyAlignment="1">
      <alignment horizontal="left" vertical="center"/>
    </xf>
    <xf numFmtId="0" fontId="101" fillId="5" borderId="33" xfId="0" applyFont="1" applyFill="1" applyBorder="1">
      <alignment vertical="center"/>
    </xf>
    <xf numFmtId="0" fontId="101" fillId="5" borderId="0" xfId="0" applyFont="1" applyFill="1" applyAlignment="1">
      <alignment horizontal="left" vertical="center"/>
    </xf>
    <xf numFmtId="0" fontId="101" fillId="5" borderId="0" xfId="0" applyFont="1" applyFill="1">
      <alignment vertical="center"/>
    </xf>
    <xf numFmtId="176" fontId="101" fillId="5" borderId="0" xfId="0" applyNumberFormat="1" applyFont="1" applyFill="1" applyAlignment="1">
      <alignment horizontal="left" vertical="center"/>
    </xf>
    <xf numFmtId="183" fontId="101" fillId="5" borderId="0" xfId="0" applyNumberFormat="1" applyFont="1" applyFill="1" applyAlignment="1">
      <alignment horizontal="center" vertical="center"/>
    </xf>
    <xf numFmtId="0" fontId="101" fillId="5" borderId="33" xfId="0" applyFont="1" applyFill="1" applyBorder="1" applyAlignment="1">
      <alignment vertical="top"/>
    </xf>
    <xf numFmtId="0" fontId="101" fillId="5" borderId="0" xfId="0" applyFont="1" applyFill="1" applyAlignment="1">
      <alignment vertical="top"/>
    </xf>
    <xf numFmtId="14" fontId="101" fillId="5" borderId="0" xfId="0" applyNumberFormat="1" applyFont="1" applyFill="1" applyAlignment="1">
      <alignment horizontal="left" vertical="center"/>
    </xf>
    <xf numFmtId="14" fontId="101" fillId="0" borderId="0" xfId="0" applyNumberFormat="1" applyFont="1">
      <alignment vertical="center"/>
    </xf>
    <xf numFmtId="0" fontId="102"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4"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28" xfId="17" applyFont="1" applyBorder="1">
      <alignment vertical="center"/>
    </xf>
    <xf numFmtId="0" fontId="49" fillId="0" borderId="28" xfId="17" applyFont="1" applyBorder="1" applyAlignment="1">
      <alignment horizontal="right" vertical="center"/>
    </xf>
    <xf numFmtId="0" fontId="37" fillId="0" borderId="30" xfId="17" applyFont="1" applyBorder="1" applyAlignment="1">
      <alignment horizontal="center" vertical="center"/>
    </xf>
    <xf numFmtId="0" fontId="37" fillId="0" borderId="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2"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83" xfId="16" applyFont="1" applyFill="1" applyBorder="1">
      <alignment vertical="center"/>
    </xf>
    <xf numFmtId="0" fontId="10" fillId="18" borderId="83" xfId="16" applyFont="1" applyFill="1" applyBorder="1">
      <alignment vertical="center"/>
    </xf>
    <xf numFmtId="0" fontId="36" fillId="0" borderId="0" xfId="17" applyFont="1" applyAlignment="1">
      <alignment horizontal="left" vertical="center" indent="2"/>
    </xf>
    <xf numFmtId="0" fontId="103" fillId="0" borderId="0" xfId="17" applyFont="1">
      <alignment vertical="center"/>
    </xf>
    <xf numFmtId="0" fontId="1" fillId="18" borderId="0" xfId="2" applyFont="1" applyFill="1">
      <alignment vertical="center"/>
    </xf>
    <xf numFmtId="0" fontId="23" fillId="18" borderId="20" xfId="2" applyFont="1" applyFill="1" applyBorder="1" applyAlignment="1">
      <alignment horizontal="center" vertical="top" wrapText="1"/>
    </xf>
    <xf numFmtId="0" fontId="22" fillId="5" borderId="5" xfId="2" applyFont="1" applyFill="1" applyBorder="1" applyAlignment="1">
      <alignment horizontal="left" vertical="center"/>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18" borderId="50" xfId="2" applyNumberFormat="1" applyFont="1" applyFill="1" applyBorder="1" applyAlignment="1">
      <alignment horizontal="center" vertical="center" wrapText="1"/>
    </xf>
    <xf numFmtId="0" fontId="99" fillId="18" borderId="74" xfId="0" applyFont="1" applyFill="1" applyBorder="1" applyAlignment="1">
      <alignment horizontal="center" vertical="center" wrapText="1"/>
    </xf>
    <xf numFmtId="0" fontId="99" fillId="18" borderId="81" xfId="0" applyFont="1" applyFill="1" applyBorder="1" applyAlignment="1">
      <alignment horizontal="center" vertical="center" wrapText="1"/>
    </xf>
    <xf numFmtId="0" fontId="12" fillId="0" borderId="0" xfId="2" applyFont="1" applyAlignment="1">
      <alignment horizontal="center" vertical="center"/>
    </xf>
    <xf numFmtId="14" fontId="85"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1" fillId="5" borderId="0" xfId="0" applyFont="1" applyFill="1" applyAlignment="1">
      <alignment horizontal="left" vertical="top"/>
    </xf>
    <xf numFmtId="0" fontId="108" fillId="18" borderId="0" xfId="17" applyFont="1" applyFill="1" applyAlignment="1">
      <alignment horizontal="left" vertical="center"/>
    </xf>
    <xf numFmtId="0" fontId="85" fillId="0" borderId="0" xfId="2" applyFont="1" applyAlignment="1">
      <alignment vertical="top" wrapText="1"/>
    </xf>
    <xf numFmtId="180" fontId="49" fillId="10" borderId="85" xfId="17" applyNumberFormat="1" applyFont="1" applyFill="1" applyBorder="1" applyAlignment="1">
      <alignment horizontal="center" vertical="center"/>
    </xf>
    <xf numFmtId="14" fontId="89" fillId="20" borderId="75" xfId="2" applyNumberFormat="1" applyFont="1" applyFill="1" applyBorder="1" applyAlignment="1">
      <alignment vertical="center" shrinkToFit="1"/>
    </xf>
    <xf numFmtId="14" fontId="28" fillId="20" borderId="86" xfId="2" applyNumberFormat="1" applyFont="1" applyFill="1" applyBorder="1" applyAlignment="1">
      <alignment horizontal="center" vertical="center" shrinkToFit="1"/>
    </xf>
    <xf numFmtId="14" fontId="85" fillId="20" borderId="89" xfId="1" applyNumberFormat="1" applyFont="1" applyFill="1" applyBorder="1" applyAlignment="1" applyProtection="1">
      <alignment vertical="center" wrapText="1"/>
    </xf>
    <xf numFmtId="14" fontId="85" fillId="20" borderId="87" xfId="2" applyNumberFormat="1" applyFont="1" applyFill="1" applyBorder="1">
      <alignment vertical="center"/>
    </xf>
    <xf numFmtId="0" fontId="8" fillId="0" borderId="0" xfId="1" applyAlignment="1" applyProtection="1">
      <alignment vertical="center"/>
    </xf>
    <xf numFmtId="0" fontId="69" fillId="0" borderId="0" xfId="0" applyFont="1">
      <alignment vertical="center"/>
    </xf>
    <xf numFmtId="0" fontId="114" fillId="5" borderId="6" xfId="2" applyFont="1" applyFill="1" applyBorder="1">
      <alignment vertical="center"/>
    </xf>
    <xf numFmtId="0" fontId="113" fillId="0" borderId="73" xfId="0" applyFont="1" applyBorder="1">
      <alignment vertical="center"/>
    </xf>
    <xf numFmtId="0" fontId="112"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3"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5" fillId="18" borderId="92" xfId="2" applyFont="1" applyFill="1" applyBorder="1" applyAlignment="1">
      <alignment horizontal="center" vertical="center"/>
    </xf>
    <xf numFmtId="177" fontId="115" fillId="18" borderId="92" xfId="2" applyNumberFormat="1" applyFont="1" applyFill="1" applyBorder="1" applyAlignment="1">
      <alignment horizontal="center" vertical="center" shrinkToFit="1"/>
    </xf>
    <xf numFmtId="0" fontId="116"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3"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3" fillId="22" borderId="2" xfId="2" applyFont="1" applyFill="1" applyBorder="1" applyAlignment="1">
      <alignment horizontal="center" vertical="center" wrapText="1"/>
    </xf>
    <xf numFmtId="0" fontId="83" fillId="0" borderId="65" xfId="0" applyFont="1" applyBorder="1" applyAlignment="1">
      <alignment horizontal="center" vertical="center" wrapText="1"/>
    </xf>
    <xf numFmtId="0" fontId="120"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1" fillId="5" borderId="33"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0"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2" fillId="0" borderId="0" xfId="0" applyFont="1" applyAlignment="1">
      <alignment vertical="top" wrapText="1"/>
    </xf>
    <xf numFmtId="0" fontId="8" fillId="0" borderId="0" xfId="1" applyFill="1" applyBorder="1" applyAlignment="1" applyProtection="1">
      <alignment vertical="center" wrapText="1"/>
    </xf>
    <xf numFmtId="183" fontId="101" fillId="5" borderId="0" xfId="0" applyNumberFormat="1" applyFont="1" applyFill="1" applyAlignment="1">
      <alignment horizontal="left" vertical="center"/>
    </xf>
    <xf numFmtId="14" fontId="89" fillId="20" borderId="94"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xf>
    <xf numFmtId="14" fontId="89" fillId="20" borderId="96" xfId="2" applyNumberFormat="1" applyFont="1" applyFill="1" applyBorder="1" applyAlignment="1">
      <alignment horizontal="center" vertical="center"/>
    </xf>
    <xf numFmtId="0" fontId="8" fillId="0" borderId="98" xfId="1" applyBorder="1" applyAlignment="1" applyProtection="1">
      <alignment vertical="top" wrapText="1"/>
    </xf>
    <xf numFmtId="0" fontId="31"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6" fillId="34" borderId="0" xfId="0" applyFont="1" applyFill="1" applyAlignment="1">
      <alignment horizontal="center" vertical="center" wrapText="1"/>
    </xf>
    <xf numFmtId="0" fontId="83" fillId="35" borderId="65" xfId="0" applyFont="1" applyFill="1" applyBorder="1" applyAlignment="1">
      <alignment horizontal="center" vertical="center" wrapText="1"/>
    </xf>
    <xf numFmtId="0" fontId="127" fillId="0" borderId="99" xfId="2" applyFont="1" applyBorder="1" applyAlignment="1">
      <alignment horizontal="left" vertical="top" wrapText="1"/>
    </xf>
    <xf numFmtId="0" fontId="12" fillId="0" borderId="101" xfId="2" applyFont="1" applyBorder="1" applyAlignment="1">
      <alignment horizontal="center" vertical="center" wrapText="1"/>
    </xf>
    <xf numFmtId="0" fontId="88" fillId="33" borderId="4" xfId="2" applyFont="1" applyFill="1" applyBorder="1" applyAlignment="1">
      <alignment horizontal="center" vertical="center"/>
    </xf>
    <xf numFmtId="177" fontId="88" fillId="33" borderId="4" xfId="2" applyNumberFormat="1" applyFont="1" applyFill="1" applyBorder="1" applyAlignment="1">
      <alignment horizontal="center" vertical="center" shrinkToFit="1"/>
    </xf>
    <xf numFmtId="14" fontId="85" fillId="20" borderId="1" xfId="1" applyNumberFormat="1" applyFont="1" applyFill="1" applyBorder="1" applyAlignment="1" applyProtection="1">
      <alignment horizontal="center" vertical="center" shrinkToFit="1"/>
    </xf>
    <xf numFmtId="0" fontId="83" fillId="0" borderId="74" xfId="0" applyFont="1" applyBorder="1" applyAlignment="1">
      <alignment horizontal="center" vertical="center" wrapText="1"/>
    </xf>
    <xf numFmtId="0" fontId="110" fillId="20" borderId="95" xfId="2" applyFont="1" applyFill="1" applyBorder="1" applyAlignment="1">
      <alignment horizontal="center" vertical="center" wrapText="1"/>
    </xf>
    <xf numFmtId="0" fontId="110" fillId="20" borderId="95" xfId="2" applyFont="1" applyFill="1" applyBorder="1" applyAlignment="1">
      <alignment horizontal="center" vertical="center"/>
    </xf>
    <xf numFmtId="0" fontId="110" fillId="20" borderId="94" xfId="2" applyFont="1" applyFill="1" applyBorder="1" applyAlignment="1">
      <alignment horizontal="center" vertical="center"/>
    </xf>
    <xf numFmtId="0" fontId="89" fillId="20" borderId="96" xfId="2" applyFont="1" applyFill="1" applyBorder="1" applyAlignment="1">
      <alignment horizontal="center" vertical="center"/>
    </xf>
    <xf numFmtId="0" fontId="125" fillId="0" borderId="0" xfId="2" applyFont="1">
      <alignment vertical="center"/>
    </xf>
    <xf numFmtId="0" fontId="6" fillId="0" borderId="0" xfId="2" applyAlignment="1">
      <alignment horizontal="center" vertical="top"/>
    </xf>
    <xf numFmtId="14" fontId="85" fillId="20" borderId="88" xfId="1" applyNumberFormat="1" applyFont="1" applyFill="1" applyBorder="1" applyAlignment="1" applyProtection="1">
      <alignment horizontal="center" vertical="center" wrapText="1"/>
    </xf>
    <xf numFmtId="0" fontId="121" fillId="34" borderId="0" xfId="0" applyFont="1" applyFill="1" applyAlignment="1">
      <alignment horizontal="center" vertical="center" wrapText="1"/>
    </xf>
    <xf numFmtId="0" fontId="23" fillId="18" borderId="0" xfId="2" applyFont="1" applyFill="1" applyAlignment="1">
      <alignment horizontal="center" vertical="top" wrapText="1"/>
    </xf>
    <xf numFmtId="0" fontId="22" fillId="18" borderId="20" xfId="2" applyFont="1" applyFill="1" applyBorder="1" applyAlignment="1">
      <alignment horizontal="center" vertical="center" wrapText="1"/>
    </xf>
    <xf numFmtId="0" fontId="22" fillId="18" borderId="104" xfId="2" applyFont="1" applyFill="1" applyBorder="1" applyAlignment="1">
      <alignment horizontal="left" vertical="center"/>
    </xf>
    <xf numFmtId="0" fontId="23" fillId="18" borderId="91" xfId="2" applyFont="1" applyFill="1" applyBorder="1" applyAlignment="1">
      <alignment horizontal="center" vertical="top" wrapText="1"/>
    </xf>
    <xf numFmtId="0" fontId="22" fillId="18" borderId="91" xfId="2" applyFont="1" applyFill="1" applyBorder="1" applyAlignment="1">
      <alignment horizontal="center" vertical="center" wrapText="1"/>
    </xf>
    <xf numFmtId="0" fontId="87" fillId="0" borderId="0" xfId="2" applyFont="1" applyAlignment="1">
      <alignment vertical="top" wrapText="1"/>
    </xf>
    <xf numFmtId="0" fontId="8" fillId="0" borderId="105" xfId="1" applyBorder="1" applyAlignment="1" applyProtection="1">
      <alignment horizontal="left" vertical="top" wrapText="1"/>
    </xf>
    <xf numFmtId="0" fontId="117" fillId="0" borderId="99" xfId="2" applyFont="1" applyBorder="1" applyAlignment="1">
      <alignment horizontal="left" vertical="top" wrapText="1"/>
    </xf>
    <xf numFmtId="0" fontId="92" fillId="18" borderId="0" xfId="0" applyFont="1" applyFill="1" applyAlignment="1">
      <alignment horizontal="center" vertical="center"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9" fillId="18" borderId="0" xfId="0" applyFont="1" applyFill="1" applyAlignment="1">
      <alignment horizontal="center" vertical="center" wrapText="1"/>
    </xf>
    <xf numFmtId="0" fontId="45" fillId="5" borderId="0" xfId="17" applyFont="1" applyFill="1" applyAlignment="1">
      <alignment vertical="center" wrapText="1"/>
    </xf>
    <xf numFmtId="0" fontId="6" fillId="0" borderId="0" xfId="4"/>
    <xf numFmtId="0" fontId="136" fillId="0" borderId="0" xfId="2" applyFont="1">
      <alignment vertical="center"/>
    </xf>
    <xf numFmtId="0" fontId="134" fillId="0" borderId="0" xfId="2" applyFont="1">
      <alignment vertical="center"/>
    </xf>
    <xf numFmtId="0" fontId="31" fillId="20" borderId="97" xfId="2" applyFont="1" applyFill="1" applyBorder="1" applyAlignment="1">
      <alignment horizontal="center" vertical="center" wrapText="1"/>
    </xf>
    <xf numFmtId="14" fontId="85" fillId="20" borderId="75" xfId="2" applyNumberFormat="1" applyFont="1" applyFill="1" applyBorder="1" applyAlignment="1">
      <alignment horizontal="center" vertical="center" wrapText="1" shrinkToFit="1"/>
    </xf>
    <xf numFmtId="14" fontId="89" fillId="20" borderId="108" xfId="2" applyNumberFormat="1" applyFont="1" applyFill="1" applyBorder="1" applyAlignment="1">
      <alignment vertical="center" shrinkToFit="1"/>
    </xf>
    <xf numFmtId="0" fontId="116" fillId="22" borderId="92" xfId="0" applyFont="1" applyFill="1" applyBorder="1" applyAlignment="1">
      <alignment horizontal="center" vertical="center" wrapText="1"/>
    </xf>
    <xf numFmtId="0" fontId="116" fillId="36" borderId="92" xfId="0" applyFont="1" applyFill="1" applyBorder="1" applyAlignment="1">
      <alignment horizontal="center" vertical="center" wrapText="1"/>
    </xf>
    <xf numFmtId="0" fontId="99"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40" fillId="0" borderId="0" xfId="0" applyFont="1">
      <alignment vertical="center"/>
    </xf>
    <xf numFmtId="0" fontId="0" fillId="0" borderId="48" xfId="0" applyBorder="1" applyAlignment="1">
      <alignment horizontal="center" vertical="center"/>
    </xf>
    <xf numFmtId="0" fontId="149" fillId="0" borderId="109" xfId="0" applyFont="1" applyBorder="1" applyAlignment="1">
      <alignment horizontal="center" vertical="center"/>
    </xf>
    <xf numFmtId="0" fontId="149" fillId="0" borderId="110" xfId="0" applyFont="1" applyBorder="1" applyAlignment="1">
      <alignment horizontal="center" vertical="center"/>
    </xf>
    <xf numFmtId="0" fontId="149" fillId="0" borderId="111" xfId="0" applyFont="1" applyBorder="1" applyAlignment="1">
      <alignment horizontal="center" vertical="center"/>
    </xf>
    <xf numFmtId="0" fontId="148" fillId="0" borderId="109" xfId="0" applyFont="1" applyBorder="1" applyAlignment="1">
      <alignment horizontal="center" vertical="center"/>
    </xf>
    <xf numFmtId="0" fontId="148" fillId="0" borderId="111" xfId="0" applyFont="1" applyBorder="1" applyAlignment="1">
      <alignment horizontal="center" vertical="center"/>
    </xf>
    <xf numFmtId="0" fontId="148" fillId="0" borderId="110" xfId="0" applyFont="1" applyBorder="1" applyAlignment="1">
      <alignment horizontal="center" vertical="center"/>
    </xf>
    <xf numFmtId="0" fontId="149" fillId="0" borderId="112" xfId="0" applyFont="1" applyBorder="1" applyAlignment="1">
      <alignment horizontal="center" vertical="center"/>
    </xf>
    <xf numFmtId="0" fontId="149" fillId="0" borderId="113" xfId="0" applyFont="1" applyBorder="1" applyAlignment="1">
      <alignment horizontal="center" vertical="center"/>
    </xf>
    <xf numFmtId="0" fontId="149" fillId="0" borderId="114" xfId="0" applyFont="1" applyBorder="1" applyAlignment="1">
      <alignment horizontal="center" vertical="center"/>
    </xf>
    <xf numFmtId="0" fontId="149" fillId="0" borderId="115" xfId="0" applyFont="1" applyBorder="1" applyAlignment="1">
      <alignment horizontal="center" vertical="center"/>
    </xf>
    <xf numFmtId="0" fontId="151" fillId="18" borderId="0" xfId="2" applyFont="1" applyFill="1" applyAlignment="1">
      <alignment horizontal="center" vertical="center" wrapText="1"/>
    </xf>
    <xf numFmtId="184" fontId="151" fillId="18" borderId="0" xfId="2" applyNumberFormat="1" applyFont="1" applyFill="1" applyAlignment="1">
      <alignment horizontal="center" vertical="center"/>
    </xf>
    <xf numFmtId="14" fontId="89" fillId="20" borderId="1" xfId="2" applyNumberFormat="1" applyFont="1" applyFill="1" applyBorder="1" applyAlignment="1">
      <alignment horizontal="center" vertical="center" wrapText="1" shrinkToFit="1"/>
    </xf>
    <xf numFmtId="0" fontId="131" fillId="18" borderId="0" xfId="0" applyFont="1" applyFill="1" applyAlignment="1">
      <alignment horizontal="center" vertical="center" wrapText="1"/>
    </xf>
    <xf numFmtId="0" fontId="8" fillId="0" borderId="105" xfId="1" applyBorder="1" applyAlignment="1" applyProtection="1">
      <alignment horizontal="left" vertical="center" wrapText="1"/>
    </xf>
    <xf numFmtId="0" fontId="96" fillId="18" borderId="0" xfId="0" applyFont="1" applyFill="1" applyAlignment="1">
      <alignment horizontal="center" vertical="center" wrapText="1"/>
    </xf>
    <xf numFmtId="0" fontId="150" fillId="18" borderId="0" xfId="0" applyFont="1" applyFill="1" applyAlignment="1">
      <alignment vertical="center" wrapText="1"/>
    </xf>
    <xf numFmtId="0" fontId="25" fillId="18" borderId="0" xfId="19" applyFont="1" applyFill="1" applyAlignment="1">
      <alignment horizontal="left" vertical="center"/>
    </xf>
    <xf numFmtId="0" fontId="109" fillId="18" borderId="116" xfId="0" applyFont="1" applyFill="1" applyBorder="1" applyAlignment="1">
      <alignment horizontal="left" vertical="center"/>
    </xf>
    <xf numFmtId="0" fontId="155" fillId="22" borderId="97" xfId="2" applyFont="1" applyFill="1" applyBorder="1" applyAlignment="1">
      <alignment horizontal="center" vertical="center" wrapText="1"/>
    </xf>
    <xf numFmtId="0" fontId="157" fillId="0" borderId="0" xfId="0" applyFont="1">
      <alignment vertical="center"/>
    </xf>
    <xf numFmtId="0" fontId="117" fillId="0" borderId="0" xfId="2" applyFont="1" applyAlignment="1">
      <alignment vertical="top" wrapText="1"/>
    </xf>
    <xf numFmtId="0" fontId="158" fillId="0" borderId="0" xfId="0" applyFont="1">
      <alignment vertical="center"/>
    </xf>
    <xf numFmtId="0" fontId="85" fillId="20" borderId="95" xfId="1" applyFont="1" applyFill="1" applyBorder="1" applyAlignment="1" applyProtection="1">
      <alignment horizontal="center" vertical="center"/>
    </xf>
    <xf numFmtId="0" fontId="83" fillId="38" borderId="65" xfId="0" applyFont="1" applyFill="1" applyBorder="1" applyAlignment="1">
      <alignment horizontal="center" vertical="center" wrapText="1"/>
    </xf>
    <xf numFmtId="0" fontId="125" fillId="30" borderId="0" xfId="2" applyFont="1" applyFill="1">
      <alignment vertical="center"/>
    </xf>
    <xf numFmtId="14" fontId="85" fillId="20" borderId="3" xfId="1" applyNumberFormat="1" applyFont="1" applyFill="1" applyBorder="1" applyAlignment="1" applyProtection="1">
      <alignment horizontal="center" vertical="center" shrinkToFit="1"/>
    </xf>
    <xf numFmtId="0" fontId="160" fillId="18" borderId="0" xfId="2" applyFont="1" applyFill="1" applyAlignment="1">
      <alignment horizontal="left" vertical="top" wrapText="1"/>
    </xf>
    <xf numFmtId="0" fontId="8" fillId="0" borderId="0" xfId="1" applyAlignment="1" applyProtection="1">
      <alignment horizontal="left" vertical="center" wrapText="1"/>
    </xf>
    <xf numFmtId="0" fontId="162" fillId="0" borderId="0" xfId="0" applyFont="1" applyAlignment="1">
      <alignment horizontal="left" vertical="top" wrapText="1"/>
    </xf>
    <xf numFmtId="0" fontId="6" fillId="0" borderId="107" xfId="2" applyBorder="1">
      <alignment vertical="center"/>
    </xf>
    <xf numFmtId="0" fontId="127" fillId="0" borderId="117" xfId="1" applyFont="1" applyFill="1" applyBorder="1" applyAlignment="1" applyProtection="1">
      <alignment vertical="top" wrapText="1"/>
    </xf>
    <xf numFmtId="0" fontId="8" fillId="0" borderId="119" xfId="1" applyBorder="1" applyAlignment="1" applyProtection="1">
      <alignment horizontal="left" vertical="center" wrapText="1"/>
    </xf>
    <xf numFmtId="0" fontId="8" fillId="0" borderId="118" xfId="1" applyFill="1" applyBorder="1" applyAlignment="1" applyProtection="1">
      <alignment vertical="center" wrapText="1"/>
    </xf>
    <xf numFmtId="0" fontId="8" fillId="0" borderId="118" xfId="1" applyFill="1" applyBorder="1" applyAlignment="1" applyProtection="1">
      <alignment vertical="top" wrapText="1"/>
    </xf>
    <xf numFmtId="0" fontId="117" fillId="0" borderId="120" xfId="1" applyFont="1" applyFill="1" applyBorder="1" applyAlignment="1" applyProtection="1">
      <alignment horizontal="left" vertical="top" wrapText="1"/>
    </xf>
    <xf numFmtId="0" fontId="8" fillId="0" borderId="121" xfId="1" applyBorder="1" applyAlignment="1" applyProtection="1">
      <alignment vertical="center" wrapText="1"/>
    </xf>
    <xf numFmtId="0" fontId="118" fillId="0" borderId="122" xfId="1" applyFont="1" applyFill="1" applyBorder="1" applyAlignment="1" applyProtection="1">
      <alignment horizontal="left" vertical="top" wrapText="1"/>
    </xf>
    <xf numFmtId="0" fontId="8" fillId="0" borderId="123" xfId="1" applyFill="1" applyBorder="1" applyAlignment="1" applyProtection="1">
      <alignment horizontal="left" vertical="center" wrapText="1"/>
    </xf>
    <xf numFmtId="0" fontId="85" fillId="22" borderId="124" xfId="2" applyFont="1" applyFill="1" applyBorder="1" applyAlignment="1">
      <alignment horizontal="center" vertical="center"/>
    </xf>
    <xf numFmtId="14" fontId="85" fillId="22" borderId="80" xfId="2" applyNumberFormat="1" applyFont="1" applyFill="1" applyBorder="1" applyAlignment="1">
      <alignment horizontal="center" vertical="center"/>
    </xf>
    <xf numFmtId="0" fontId="149" fillId="0" borderId="128" xfId="0" applyFont="1" applyBorder="1" applyAlignment="1">
      <alignment horizontal="center" vertical="center"/>
    </xf>
    <xf numFmtId="0" fontId="148" fillId="0" borderId="128" xfId="0" applyFont="1" applyBorder="1" applyAlignment="1">
      <alignment horizontal="center" vertical="center"/>
    </xf>
    <xf numFmtId="0" fontId="11" fillId="0" borderId="130" xfId="17" applyFont="1" applyBorder="1" applyAlignment="1">
      <alignment horizontal="center" vertical="center" shrinkToFit="1"/>
    </xf>
    <xf numFmtId="0" fontId="49" fillId="0" borderId="131" xfId="17" applyFont="1" applyBorder="1" applyAlignment="1">
      <alignment vertical="center" shrinkToFit="1"/>
    </xf>
    <xf numFmtId="0" fontId="49" fillId="10" borderId="135" xfId="17" applyFont="1" applyFill="1" applyBorder="1" applyAlignment="1">
      <alignment horizontal="center" vertical="center"/>
    </xf>
    <xf numFmtId="0" fontId="49" fillId="0" borderId="131" xfId="17" applyFont="1" applyBorder="1" applyAlignment="1">
      <alignment horizontal="center" vertical="center"/>
    </xf>
    <xf numFmtId="0" fontId="91" fillId="18" borderId="138" xfId="17" applyFont="1" applyFill="1" applyBorder="1" applyAlignment="1">
      <alignment horizontal="center" vertical="center" wrapText="1"/>
    </xf>
    <xf numFmtId="14" fontId="91" fillId="18" borderId="139" xfId="17" applyNumberFormat="1" applyFont="1" applyFill="1" applyBorder="1" applyAlignment="1">
      <alignment horizontal="center" vertical="center"/>
    </xf>
    <xf numFmtId="0" fontId="12" fillId="0" borderId="141" xfId="2" applyFont="1" applyBorder="1" applyAlignment="1">
      <alignment horizontal="center" vertical="center" wrapText="1"/>
    </xf>
    <xf numFmtId="14" fontId="36" fillId="18" borderId="139" xfId="17" applyNumberFormat="1" applyFont="1" applyFill="1" applyBorder="1" applyAlignment="1">
      <alignment horizontal="center" vertical="center"/>
    </xf>
    <xf numFmtId="0" fontId="12" fillId="0" borderId="142" xfId="2" applyFont="1" applyBorder="1" applyAlignment="1">
      <alignment horizontal="center" vertical="center" wrapText="1"/>
    </xf>
    <xf numFmtId="14" fontId="91" fillId="18" borderId="139" xfId="17" applyNumberFormat="1" applyFont="1" applyFill="1" applyBorder="1" applyAlignment="1">
      <alignment horizontal="center" vertical="center" wrapText="1"/>
    </xf>
    <xf numFmtId="0" fontId="12" fillId="0" borderId="143" xfId="2" applyFont="1" applyBorder="1" applyAlignment="1">
      <alignment horizontal="center" vertical="center" wrapText="1"/>
    </xf>
    <xf numFmtId="14" fontId="12" fillId="18" borderId="139" xfId="17" applyNumberFormat="1" applyFont="1" applyFill="1" applyBorder="1" applyAlignment="1">
      <alignment horizontal="center" vertical="center" wrapText="1"/>
    </xf>
    <xf numFmtId="0" fontId="12" fillId="0" borderId="144" xfId="2" applyFont="1" applyBorder="1" applyAlignment="1">
      <alignment horizontal="center" vertical="center" wrapText="1"/>
    </xf>
    <xf numFmtId="0" fontId="36" fillId="18" borderId="138" xfId="17" applyFont="1" applyFill="1" applyBorder="1" applyAlignment="1">
      <alignment horizontal="center" vertical="center" wrapText="1"/>
    </xf>
    <xf numFmtId="0" fontId="12" fillId="0" borderId="141" xfId="2" applyFont="1" applyBorder="1" applyAlignment="1">
      <alignment horizontal="center" vertical="center"/>
    </xf>
    <xf numFmtId="0" fontId="12" fillId="5" borderId="144" xfId="2" applyFont="1" applyFill="1" applyBorder="1" applyAlignment="1">
      <alignment horizontal="center" vertical="center" wrapText="1"/>
    </xf>
    <xf numFmtId="14" fontId="130" fillId="18" borderId="139" xfId="0" applyNumberFormat="1" applyFont="1" applyFill="1" applyBorder="1" applyAlignment="1">
      <alignment horizontal="center" vertical="center" wrapText="1"/>
    </xf>
    <xf numFmtId="14" fontId="130" fillId="18" borderId="139" xfId="0" applyNumberFormat="1" applyFont="1" applyFill="1" applyBorder="1" applyAlignment="1">
      <alignment horizontal="center" vertical="center"/>
    </xf>
    <xf numFmtId="14" fontId="22" fillId="18" borderId="139" xfId="17" applyNumberFormat="1" applyFont="1" applyFill="1" applyBorder="1" applyAlignment="1">
      <alignment horizontal="center" vertical="center"/>
    </xf>
    <xf numFmtId="14" fontId="91" fillId="20" borderId="139" xfId="17" applyNumberFormat="1" applyFont="1" applyFill="1" applyBorder="1" applyAlignment="1">
      <alignment horizontal="center" vertical="center"/>
    </xf>
    <xf numFmtId="0" fontId="1" fillId="18" borderId="138" xfId="17" applyFill="1" applyBorder="1" applyAlignment="1">
      <alignment horizontal="center" vertical="center" wrapText="1"/>
    </xf>
    <xf numFmtId="0" fontId="12" fillId="0" borderId="146" xfId="2" applyFont="1" applyBorder="1" applyAlignment="1">
      <alignment horizontal="center" vertical="center" wrapText="1"/>
    </xf>
    <xf numFmtId="0" fontId="1" fillId="18" borderId="147" xfId="17" applyFill="1" applyBorder="1" applyAlignment="1">
      <alignment horizontal="center" vertical="center" wrapText="1"/>
    </xf>
    <xf numFmtId="0" fontId="56" fillId="3" borderId="148" xfId="17" applyFont="1" applyFill="1" applyBorder="1" applyAlignment="1">
      <alignment horizontal="center" vertical="center" wrapText="1"/>
    </xf>
    <xf numFmtId="0" fontId="7" fillId="3" borderId="149" xfId="17" applyFont="1" applyFill="1" applyBorder="1" applyAlignment="1">
      <alignment horizontal="center" vertical="center" wrapText="1"/>
    </xf>
    <xf numFmtId="0" fontId="7" fillId="24" borderId="149" xfId="17" applyFont="1" applyFill="1" applyBorder="1" applyAlignment="1">
      <alignment horizontal="center" vertical="center" wrapText="1"/>
    </xf>
    <xf numFmtId="0" fontId="13" fillId="3" borderId="149" xfId="17" applyFont="1" applyFill="1" applyBorder="1" applyAlignment="1">
      <alignment horizontal="center" vertical="center" wrapText="1"/>
    </xf>
    <xf numFmtId="0" fontId="58" fillId="3" borderId="149" xfId="17" applyFont="1" applyFill="1" applyBorder="1" applyAlignment="1">
      <alignment horizontal="center" vertical="center" wrapText="1"/>
    </xf>
    <xf numFmtId="0" fontId="7" fillId="3" borderId="151" xfId="17" applyFont="1" applyFill="1" applyBorder="1" applyAlignment="1">
      <alignment horizontal="center" vertical="center" wrapText="1"/>
    </xf>
    <xf numFmtId="176" fontId="59" fillId="3" borderId="155" xfId="17" applyNumberFormat="1" applyFont="1" applyFill="1" applyBorder="1" applyAlignment="1">
      <alignment horizontal="center" vertical="center" wrapText="1"/>
    </xf>
    <xf numFmtId="0" fontId="59" fillId="3" borderId="155" xfId="17" applyFont="1" applyFill="1" applyBorder="1" applyAlignment="1">
      <alignment horizontal="left" vertical="center" wrapText="1"/>
    </xf>
    <xf numFmtId="176" fontId="59" fillId="11" borderId="156" xfId="17" applyNumberFormat="1" applyFont="1" applyFill="1" applyBorder="1" applyAlignment="1">
      <alignment horizontal="center" vertical="center" wrapText="1"/>
    </xf>
    <xf numFmtId="0" fontId="59" fillId="11" borderId="156" xfId="17" applyFont="1" applyFill="1" applyBorder="1" applyAlignment="1">
      <alignment horizontal="left" vertical="center" wrapText="1"/>
    </xf>
    <xf numFmtId="0" fontId="49" fillId="18" borderId="130" xfId="16" applyFont="1" applyFill="1" applyBorder="1">
      <alignment vertical="center"/>
    </xf>
    <xf numFmtId="0" fontId="63" fillId="12" borderId="157" xfId="17" applyFont="1" applyFill="1" applyBorder="1" applyAlignment="1">
      <alignment horizontal="center" vertical="center" wrapText="1"/>
    </xf>
    <xf numFmtId="176" fontId="61" fillId="12" borderId="157" xfId="17" applyNumberFormat="1" applyFont="1" applyFill="1" applyBorder="1" applyAlignment="1">
      <alignment horizontal="center" vertical="center" wrapText="1"/>
    </xf>
    <xf numFmtId="181" fontId="63" fillId="9" borderId="157" xfId="0" applyNumberFormat="1" applyFont="1" applyFill="1" applyBorder="1" applyAlignment="1">
      <alignment horizontal="center" vertical="center"/>
    </xf>
    <xf numFmtId="0" fontId="63" fillId="12" borderId="158" xfId="17" applyFont="1" applyFill="1" applyBorder="1" applyAlignment="1">
      <alignment horizontal="center" vertical="center" wrapText="1"/>
    </xf>
    <xf numFmtId="182" fontId="65" fillId="12" borderId="159" xfId="17" applyNumberFormat="1" applyFont="1" applyFill="1" applyBorder="1" applyAlignment="1">
      <alignment horizontal="center" vertical="center" wrapText="1"/>
    </xf>
    <xf numFmtId="0" fontId="17" fillId="22" borderId="148" xfId="2" applyFont="1" applyFill="1" applyBorder="1" applyAlignment="1">
      <alignment horizontal="center" vertical="center" wrapText="1"/>
    </xf>
    <xf numFmtId="0" fontId="31" fillId="20" borderId="160" xfId="2" applyFont="1" applyFill="1" applyBorder="1" applyAlignment="1">
      <alignment horizontal="center" vertical="center" wrapText="1"/>
    </xf>
    <xf numFmtId="0" fontId="159" fillId="20" borderId="160" xfId="2" applyFont="1" applyFill="1" applyBorder="1" applyAlignment="1">
      <alignment horizontal="center" vertical="center" wrapText="1"/>
    </xf>
    <xf numFmtId="0" fontId="139" fillId="20" borderId="160" xfId="2" applyFont="1" applyFill="1" applyBorder="1" applyAlignment="1">
      <alignment horizontal="center" vertical="center" wrapText="1"/>
    </xf>
    <xf numFmtId="0" fontId="6" fillId="0" borderId="161" xfId="2" applyBorder="1" applyAlignment="1">
      <alignment vertical="top" wrapText="1"/>
    </xf>
    <xf numFmtId="0" fontId="6" fillId="0" borderId="162" xfId="2" applyBorder="1" applyAlignment="1">
      <alignment vertical="top" wrapText="1"/>
    </xf>
    <xf numFmtId="0" fontId="6" fillId="13" borderId="161" xfId="2" applyFill="1" applyBorder="1" applyAlignment="1">
      <alignment vertical="top" wrapText="1"/>
    </xf>
    <xf numFmtId="0" fontId="1" fillId="13" borderId="163" xfId="2" applyFont="1" applyFill="1" applyBorder="1" applyAlignment="1">
      <alignment vertical="top" wrapText="1"/>
    </xf>
    <xf numFmtId="0" fontId="6" fillId="2" borderId="161" xfId="2" applyFill="1" applyBorder="1" applyAlignment="1">
      <alignment vertical="top" wrapText="1"/>
    </xf>
    <xf numFmtId="0" fontId="6" fillId="2" borderId="166" xfId="2" applyFill="1" applyBorder="1" applyAlignment="1">
      <alignment vertical="top" wrapText="1"/>
    </xf>
    <xf numFmtId="0" fontId="1" fillId="2" borderId="163" xfId="2" applyFont="1" applyFill="1" applyBorder="1" applyAlignment="1">
      <alignment vertical="top" wrapText="1"/>
    </xf>
    <xf numFmtId="0" fontId="98" fillId="2" borderId="166" xfId="2" applyFont="1" applyFill="1" applyBorder="1" applyAlignment="1">
      <alignment vertical="top" wrapText="1"/>
    </xf>
    <xf numFmtId="0" fontId="6" fillId="3" borderId="161" xfId="2" applyFill="1" applyBorder="1">
      <alignment vertical="center"/>
    </xf>
    <xf numFmtId="0" fontId="1" fillId="3" borderId="167" xfId="2" applyFont="1" applyFill="1" applyBorder="1" applyAlignment="1">
      <alignment vertical="top" wrapText="1"/>
    </xf>
    <xf numFmtId="0" fontId="0" fillId="20" borderId="161" xfId="0" applyFill="1" applyBorder="1" applyAlignment="1">
      <alignment vertical="top" wrapText="1"/>
    </xf>
    <xf numFmtId="0" fontId="6" fillId="14" borderId="161" xfId="2" applyFill="1" applyBorder="1">
      <alignment vertical="center"/>
    </xf>
    <xf numFmtId="0" fontId="17" fillId="3" borderId="168" xfId="2" applyFont="1" applyFill="1" applyBorder="1" applyAlignment="1">
      <alignment horizontal="center" vertical="center" wrapText="1"/>
    </xf>
    <xf numFmtId="0" fontId="89" fillId="20" borderId="169" xfId="2" applyFont="1" applyFill="1" applyBorder="1" applyAlignment="1">
      <alignment horizontal="center" vertical="center"/>
    </xf>
    <xf numFmtId="14" fontId="89" fillId="20" borderId="170" xfId="2" applyNumberFormat="1" applyFont="1" applyFill="1" applyBorder="1" applyAlignment="1">
      <alignment horizontal="center" vertical="center"/>
    </xf>
    <xf numFmtId="0" fontId="139" fillId="22" borderId="160" xfId="2" applyFont="1" applyFill="1" applyBorder="1" applyAlignment="1">
      <alignment horizontal="center" vertical="center" wrapText="1"/>
    </xf>
    <xf numFmtId="0" fontId="22" fillId="4" borderId="177" xfId="2" applyFont="1" applyFill="1" applyBorder="1" applyAlignment="1">
      <alignment horizontal="center" vertical="center" wrapText="1"/>
    </xf>
    <xf numFmtId="0" fontId="22" fillId="4" borderId="178" xfId="2" applyFont="1" applyFill="1" applyBorder="1" applyAlignment="1">
      <alignment horizontal="center" vertical="center" wrapText="1"/>
    </xf>
    <xf numFmtId="0" fontId="22" fillId="20" borderId="177" xfId="2" applyFont="1" applyFill="1" applyBorder="1" applyAlignment="1">
      <alignment horizontal="center" vertical="center" wrapText="1"/>
    </xf>
    <xf numFmtId="0" fontId="22" fillId="26" borderId="177" xfId="2" applyFont="1" applyFill="1" applyBorder="1" applyAlignment="1">
      <alignment horizontal="center" vertical="center" wrapText="1"/>
    </xf>
    <xf numFmtId="0" fontId="22" fillId="4" borderId="179" xfId="2" applyFont="1" applyFill="1" applyBorder="1" applyAlignment="1">
      <alignment horizontal="center" vertical="center" wrapText="1"/>
    </xf>
    <xf numFmtId="0" fontId="22" fillId="4" borderId="180" xfId="2" applyFont="1" applyFill="1" applyBorder="1" applyAlignment="1">
      <alignment horizontal="center" vertical="center" wrapText="1"/>
    </xf>
    <xf numFmtId="177" fontId="22" fillId="20" borderId="135" xfId="2" applyNumberFormat="1" applyFont="1" applyFill="1" applyBorder="1" applyAlignment="1">
      <alignment horizontal="center" vertical="center" shrinkToFit="1"/>
    </xf>
    <xf numFmtId="0" fontId="23" fillId="18" borderId="181" xfId="2" applyFont="1" applyFill="1" applyBorder="1" applyAlignment="1">
      <alignment horizontal="center" vertical="center" wrapText="1"/>
    </xf>
    <xf numFmtId="0" fontId="23" fillId="18" borderId="135" xfId="2" applyFont="1" applyFill="1" applyBorder="1" applyAlignment="1">
      <alignment horizontal="center" vertical="center" wrapText="1"/>
    </xf>
    <xf numFmtId="177" fontId="1" fillId="18" borderId="135" xfId="2" applyNumberFormat="1" applyFont="1" applyFill="1" applyBorder="1" applyAlignment="1">
      <alignment horizontal="center" vertical="center" wrapText="1"/>
    </xf>
    <xf numFmtId="0" fontId="22" fillId="18" borderId="181" xfId="2" applyFont="1" applyFill="1" applyBorder="1" applyAlignment="1">
      <alignment horizontal="center" vertical="center" wrapText="1"/>
    </xf>
    <xf numFmtId="177" fontId="22" fillId="18" borderId="135" xfId="2" applyNumberFormat="1" applyFont="1" applyFill="1" applyBorder="1" applyAlignment="1">
      <alignment horizontal="center" vertical="center" shrinkToFit="1"/>
    </xf>
    <xf numFmtId="0" fontId="22" fillId="31" borderId="181" xfId="2" applyFont="1" applyFill="1" applyBorder="1" applyAlignment="1">
      <alignment horizontal="center" vertical="center" wrapText="1"/>
    </xf>
    <xf numFmtId="0" fontId="22" fillId="18" borderId="146" xfId="2" applyFont="1" applyFill="1" applyBorder="1" applyAlignment="1">
      <alignment horizontal="left" vertical="center"/>
    </xf>
    <xf numFmtId="0" fontId="22" fillId="18" borderId="182" xfId="2" applyFont="1" applyFill="1" applyBorder="1" applyAlignment="1">
      <alignment horizontal="center" vertical="center" wrapText="1"/>
    </xf>
    <xf numFmtId="177" fontId="22" fillId="18" borderId="182" xfId="2" applyNumberFormat="1" applyFont="1" applyFill="1" applyBorder="1" applyAlignment="1">
      <alignment horizontal="center" vertical="center" shrinkToFit="1"/>
    </xf>
    <xf numFmtId="0" fontId="0" fillId="0" borderId="182" xfId="0" applyBorder="1" applyAlignment="1">
      <alignment horizontal="center" vertical="center" wrapText="1"/>
    </xf>
    <xf numFmtId="177" fontId="22" fillId="22" borderId="182" xfId="2" applyNumberFormat="1" applyFont="1" applyFill="1" applyBorder="1" applyAlignment="1">
      <alignment horizontal="center" vertical="center" shrinkToFit="1"/>
    </xf>
    <xf numFmtId="0" fontId="22" fillId="0" borderId="182" xfId="2" applyFont="1" applyBorder="1" applyAlignment="1">
      <alignment horizontal="center" vertical="center"/>
    </xf>
    <xf numFmtId="177" fontId="36" fillId="18" borderId="182" xfId="2" applyNumberFormat="1" applyFont="1" applyFill="1" applyBorder="1" applyAlignment="1">
      <alignment horizontal="center" vertical="center" wrapText="1"/>
    </xf>
    <xf numFmtId="0" fontId="22" fillId="33" borderId="182" xfId="2" applyFont="1" applyFill="1" applyBorder="1" applyAlignment="1">
      <alignment horizontal="center" vertical="center" wrapText="1"/>
    </xf>
    <xf numFmtId="177" fontId="22" fillId="33" borderId="182" xfId="2" applyNumberFormat="1" applyFont="1" applyFill="1" applyBorder="1" applyAlignment="1">
      <alignment horizontal="center" vertical="center" shrinkToFit="1"/>
    </xf>
    <xf numFmtId="177" fontId="22" fillId="31" borderId="182" xfId="2" applyNumberFormat="1" applyFont="1" applyFill="1" applyBorder="1" applyAlignment="1">
      <alignment horizontal="center" vertical="center" shrinkToFit="1"/>
    </xf>
    <xf numFmtId="0" fontId="6" fillId="31" borderId="182" xfId="2" applyFill="1" applyBorder="1" applyAlignment="1">
      <alignment horizontal="center" vertical="center"/>
    </xf>
    <xf numFmtId="177" fontId="1" fillId="18" borderId="182" xfId="2" applyNumberFormat="1" applyFont="1" applyFill="1" applyBorder="1" applyAlignment="1">
      <alignment horizontal="center" vertical="center" wrapText="1"/>
    </xf>
    <xf numFmtId="0" fontId="22" fillId="18" borderId="181" xfId="2" applyFont="1" applyFill="1" applyBorder="1" applyAlignment="1">
      <alignment horizontal="left" vertical="center"/>
    </xf>
    <xf numFmtId="0" fontId="22" fillId="33" borderId="181" xfId="2" applyFont="1" applyFill="1" applyBorder="1" applyAlignment="1">
      <alignment horizontal="left" vertical="center"/>
    </xf>
    <xf numFmtId="177" fontId="88" fillId="33" borderId="181" xfId="2" applyNumberFormat="1" applyFont="1" applyFill="1" applyBorder="1" applyAlignment="1">
      <alignment horizontal="center" vertical="center" shrinkToFit="1"/>
    </xf>
    <xf numFmtId="177" fontId="128" fillId="33" borderId="181" xfId="2" applyNumberFormat="1" applyFont="1" applyFill="1" applyBorder="1" applyAlignment="1">
      <alignment horizontal="center" vertical="center" wrapText="1"/>
    </xf>
    <xf numFmtId="0" fontId="22" fillId="18" borderId="183" xfId="2" applyFont="1" applyFill="1" applyBorder="1" applyAlignment="1">
      <alignment horizontal="left" vertical="center"/>
    </xf>
    <xf numFmtId="0" fontId="99" fillId="18" borderId="181" xfId="0" applyFont="1" applyFill="1" applyBorder="1" applyAlignment="1">
      <alignment horizontal="center" vertical="center" wrapText="1"/>
    </xf>
    <xf numFmtId="0" fontId="99" fillId="22" borderId="181" xfId="0" applyFont="1" applyFill="1" applyBorder="1" applyAlignment="1">
      <alignment horizontal="center" vertical="center" wrapText="1"/>
    </xf>
    <xf numFmtId="177" fontId="100" fillId="18" borderId="181" xfId="2" applyNumberFormat="1" applyFont="1" applyFill="1" applyBorder="1" applyAlignment="1">
      <alignment horizontal="center" vertical="center" shrinkToFit="1"/>
    </xf>
    <xf numFmtId="177" fontId="6" fillId="18" borderId="181" xfId="2" applyNumberFormat="1" applyFill="1" applyBorder="1" applyAlignment="1">
      <alignment horizontal="center" vertical="center" shrinkToFit="1"/>
    </xf>
    <xf numFmtId="177" fontId="6" fillId="22" borderId="181" xfId="2" applyNumberFormat="1" applyFill="1" applyBorder="1" applyAlignment="1">
      <alignment horizontal="center" vertical="center" shrinkToFit="1"/>
    </xf>
    <xf numFmtId="177" fontId="12" fillId="18" borderId="181" xfId="2" applyNumberFormat="1" applyFont="1" applyFill="1" applyBorder="1" applyAlignment="1">
      <alignment horizontal="center" vertical="center" shrinkToFit="1"/>
    </xf>
    <xf numFmtId="0" fontId="22" fillId="5" borderId="183" xfId="2" applyFont="1" applyFill="1" applyBorder="1" applyAlignment="1">
      <alignment horizontal="left" vertical="center"/>
    </xf>
    <xf numFmtId="177" fontId="12" fillId="29" borderId="184" xfId="2" applyNumberFormat="1" applyFont="1" applyFill="1" applyBorder="1" applyAlignment="1">
      <alignment horizontal="center" vertical="center" wrapText="1"/>
    </xf>
    <xf numFmtId="0" fontId="22" fillId="0" borderId="181" xfId="2" applyFont="1" applyBorder="1" applyAlignment="1">
      <alignment horizontal="left" vertical="center"/>
    </xf>
    <xf numFmtId="177" fontId="6" fillId="0" borderId="181" xfId="2" applyNumberFormat="1" applyBorder="1" applyAlignment="1">
      <alignment horizontal="center" vertical="center" shrinkToFit="1"/>
    </xf>
    <xf numFmtId="177" fontId="6" fillId="5" borderId="181" xfId="2" applyNumberFormat="1" applyFill="1" applyBorder="1" applyAlignment="1">
      <alignment horizontal="center" vertical="center" shrinkToFit="1"/>
    </xf>
    <xf numFmtId="177" fontId="6" fillId="21" borderId="181" xfId="2" applyNumberFormat="1" applyFill="1" applyBorder="1" applyAlignment="1">
      <alignment horizontal="center" vertical="center" shrinkToFit="1"/>
    </xf>
    <xf numFmtId="177" fontId="12" fillId="0" borderId="181" xfId="2" applyNumberFormat="1" applyFont="1" applyBorder="1" applyAlignment="1">
      <alignment horizontal="center" vertical="center" shrinkToFit="1"/>
    </xf>
    <xf numFmtId="177" fontId="10" fillId="0" borderId="181" xfId="2" applyNumberFormat="1" applyFont="1" applyBorder="1" applyAlignment="1">
      <alignment horizontal="center" vertical="center" shrinkToFit="1"/>
    </xf>
    <xf numFmtId="177" fontId="12" fillId="29" borderId="181" xfId="2" applyNumberFormat="1" applyFont="1" applyFill="1" applyBorder="1" applyAlignment="1">
      <alignment horizontal="center" vertical="center" shrinkToFit="1"/>
    </xf>
    <xf numFmtId="0" fontId="22" fillId="5" borderId="181" xfId="2" applyFont="1" applyFill="1" applyBorder="1" applyAlignment="1">
      <alignment horizontal="left" vertical="center"/>
    </xf>
    <xf numFmtId="177" fontId="6" fillId="6" borderId="181" xfId="2" applyNumberFormat="1" applyFill="1" applyBorder="1" applyAlignment="1">
      <alignment horizontal="center" vertical="center" shrinkToFit="1"/>
    </xf>
    <xf numFmtId="177" fontId="6" fillId="2" borderId="181" xfId="2" applyNumberFormat="1" applyFill="1" applyBorder="1" applyAlignment="1">
      <alignment horizontal="center" vertical="center" shrinkToFit="1"/>
    </xf>
    <xf numFmtId="177" fontId="12" fillId="7" borderId="181" xfId="2" applyNumberFormat="1" applyFont="1" applyFill="1" applyBorder="1" applyAlignment="1">
      <alignment horizontal="center" vertical="center" shrinkToFit="1"/>
    </xf>
    <xf numFmtId="0" fontId="0" fillId="0" borderId="181" xfId="0" applyBorder="1" applyAlignment="1">
      <alignment horizontal="center" vertical="center" wrapText="1"/>
    </xf>
    <xf numFmtId="0" fontId="0" fillId="2" borderId="181" xfId="0" applyFill="1" applyBorder="1" applyAlignment="1">
      <alignment horizontal="center" vertical="center" wrapText="1"/>
    </xf>
    <xf numFmtId="0" fontId="1" fillId="0" borderId="181" xfId="0" applyFont="1" applyBorder="1" applyAlignment="1">
      <alignment horizontal="center" vertical="center" wrapText="1"/>
    </xf>
    <xf numFmtId="0" fontId="6" fillId="5" borderId="181" xfId="2" applyFill="1" applyBorder="1" applyAlignment="1">
      <alignment horizontal="center" vertical="center" wrapText="1"/>
    </xf>
    <xf numFmtId="0" fontId="6" fillId="0" borderId="181" xfId="2" applyBorder="1" applyAlignment="1">
      <alignment horizontal="center" vertical="center"/>
    </xf>
    <xf numFmtId="177" fontId="1" fillId="0" borderId="181" xfId="2" applyNumberFormat="1" applyFont="1" applyBorder="1" applyAlignment="1">
      <alignment horizontal="center" vertical="center" shrinkToFit="1"/>
    </xf>
    <xf numFmtId="0" fontId="22" fillId="5" borderId="183" xfId="2" applyFont="1" applyFill="1" applyBorder="1" applyAlignment="1">
      <alignment horizontal="center" vertical="center"/>
    </xf>
    <xf numFmtId="177" fontId="6" fillId="5" borderId="181" xfId="2" applyNumberFormat="1" applyFill="1" applyBorder="1" applyAlignment="1">
      <alignment horizontal="center" vertical="center" wrapText="1"/>
    </xf>
    <xf numFmtId="177" fontId="6" fillId="0" borderId="181" xfId="2" applyNumberFormat="1" applyBorder="1" applyAlignment="1">
      <alignment horizontal="center" vertical="center" wrapText="1"/>
    </xf>
    <xf numFmtId="177" fontId="6" fillId="6" borderId="181" xfId="2" applyNumberFormat="1" applyFill="1" applyBorder="1" applyAlignment="1">
      <alignment horizontal="center" vertical="center" wrapText="1"/>
    </xf>
    <xf numFmtId="0" fontId="6" fillId="0" borderId="181" xfId="2" applyBorder="1" applyAlignment="1">
      <alignment horizontal="center" vertical="center" wrapText="1"/>
    </xf>
    <xf numFmtId="177" fontId="12" fillId="0" borderId="181" xfId="2" applyNumberFormat="1" applyFont="1" applyBorder="1" applyAlignment="1">
      <alignment horizontal="center" vertical="center" wrapText="1"/>
    </xf>
    <xf numFmtId="177" fontId="6" fillId="7" borderId="184" xfId="2" applyNumberFormat="1" applyFill="1" applyBorder="1" applyAlignment="1">
      <alignment horizontal="center" vertical="center" wrapText="1"/>
    </xf>
    <xf numFmtId="0" fontId="6" fillId="6" borderId="181" xfId="2" applyFill="1" applyBorder="1" applyAlignment="1">
      <alignment horizontal="center" vertical="center" wrapText="1"/>
    </xf>
    <xf numFmtId="177" fontId="6" fillId="0" borderId="184" xfId="2" applyNumberFormat="1" applyBorder="1" applyAlignment="1">
      <alignment horizontal="center" vertical="center" wrapText="1"/>
    </xf>
    <xf numFmtId="177" fontId="6" fillId="7" borderId="181" xfId="2" applyNumberFormat="1" applyFill="1" applyBorder="1" applyAlignment="1">
      <alignment horizontal="center" vertical="center" wrapText="1"/>
    </xf>
    <xf numFmtId="0" fontId="6" fillId="0" borderId="185" xfId="2" applyBorder="1" applyAlignment="1">
      <alignment horizontal="center" vertical="center" wrapText="1"/>
    </xf>
    <xf numFmtId="0" fontId="6" fillId="6" borderId="185" xfId="2" applyFill="1" applyBorder="1" applyAlignment="1">
      <alignment horizontal="center" vertical="center" wrapText="1"/>
    </xf>
    <xf numFmtId="177" fontId="6" fillId="0" borderId="186" xfId="2" applyNumberFormat="1" applyBorder="1" applyAlignment="1">
      <alignment horizontal="center" vertical="center" wrapText="1"/>
    </xf>
    <xf numFmtId="0" fontId="6" fillId="2" borderId="181" xfId="2" applyFill="1" applyBorder="1" applyAlignment="1">
      <alignment horizontal="center" vertical="center" wrapText="1"/>
    </xf>
    <xf numFmtId="0" fontId="70" fillId="5" borderId="191" xfId="2" applyFont="1" applyFill="1" applyBorder="1" applyAlignment="1">
      <alignment horizontal="center" vertical="center"/>
    </xf>
    <xf numFmtId="0" fontId="6" fillId="0" borderId="172" xfId="2" applyBorder="1">
      <alignment vertical="center"/>
    </xf>
    <xf numFmtId="0" fontId="95" fillId="25" borderId="195" xfId="2" applyFont="1" applyFill="1" applyBorder="1" applyAlignment="1">
      <alignment horizontal="center" vertical="center" wrapText="1"/>
    </xf>
    <xf numFmtId="0" fontId="104" fillId="25" borderId="196" xfId="2" applyFont="1" applyFill="1" applyBorder="1" applyAlignment="1">
      <alignment horizontal="left" vertical="center" shrinkToFit="1"/>
    </xf>
    <xf numFmtId="0" fontId="94" fillId="25" borderId="196" xfId="2" applyFont="1" applyFill="1" applyBorder="1" applyAlignment="1">
      <alignment horizontal="center" vertical="center"/>
    </xf>
    <xf numFmtId="0" fontId="94" fillId="25" borderId="197" xfId="2" applyFont="1" applyFill="1" applyBorder="1" applyAlignment="1">
      <alignment horizontal="center" vertical="center"/>
    </xf>
    <xf numFmtId="0" fontId="22" fillId="18" borderId="198" xfId="2" applyFont="1" applyFill="1" applyBorder="1" applyAlignment="1">
      <alignment horizontal="center" vertical="center" wrapText="1"/>
    </xf>
    <xf numFmtId="0" fontId="138" fillId="18" borderId="198" xfId="2" applyFont="1" applyFill="1" applyBorder="1" applyAlignment="1">
      <alignment horizontal="center" vertical="center" wrapText="1"/>
    </xf>
    <xf numFmtId="0" fontId="22" fillId="18" borderId="198" xfId="2" applyFont="1" applyFill="1" applyBorder="1" applyAlignment="1">
      <alignment horizontal="left" vertical="center" shrinkToFit="1"/>
    </xf>
    <xf numFmtId="14" fontId="22" fillId="18" borderId="198" xfId="2" applyNumberFormat="1" applyFont="1" applyFill="1" applyBorder="1" applyAlignment="1">
      <alignment horizontal="center" vertical="center"/>
    </xf>
    <xf numFmtId="14" fontId="22" fillId="18" borderId="199" xfId="2" applyNumberFormat="1" applyFont="1" applyFill="1" applyBorder="1" applyAlignment="1">
      <alignment horizontal="center" vertical="center"/>
    </xf>
    <xf numFmtId="14" fontId="109" fillId="18" borderId="201" xfId="2" applyNumberFormat="1" applyFont="1" applyFill="1" applyBorder="1" applyAlignment="1">
      <alignment horizontal="left" vertical="center"/>
    </xf>
    <xf numFmtId="0" fontId="0" fillId="20" borderId="198" xfId="0" applyFill="1" applyBorder="1" applyAlignment="1">
      <alignment horizontal="center" vertical="center"/>
    </xf>
    <xf numFmtId="0" fontId="0" fillId="0" borderId="198" xfId="0" applyBorder="1" applyAlignment="1">
      <alignment horizontal="center" vertical="center"/>
    </xf>
    <xf numFmtId="0" fontId="0" fillId="18" borderId="198" xfId="0" applyFill="1" applyBorder="1" applyAlignment="1">
      <alignment horizontal="center" vertical="center"/>
    </xf>
    <xf numFmtId="9" fontId="0" fillId="20" borderId="198" xfId="0" applyNumberFormat="1" applyFill="1" applyBorder="1" applyAlignment="1">
      <alignment horizontal="center" vertical="center"/>
    </xf>
    <xf numFmtId="9" fontId="0" fillId="0" borderId="198" xfId="0" applyNumberFormat="1" applyBorder="1" applyAlignment="1">
      <alignment horizontal="center" vertical="center"/>
    </xf>
    <xf numFmtId="9" fontId="0" fillId="18" borderId="198" xfId="0" applyNumberFormat="1" applyFill="1" applyBorder="1" applyAlignment="1">
      <alignment horizontal="center" vertical="center"/>
    </xf>
    <xf numFmtId="0" fontId="0" fillId="0" borderId="206" xfId="0" applyBorder="1" applyAlignment="1">
      <alignment horizontal="center" vertical="center"/>
    </xf>
    <xf numFmtId="0" fontId="0" fillId="0" borderId="207" xfId="0" applyBorder="1" applyAlignment="1">
      <alignment horizontal="center" vertical="center"/>
    </xf>
    <xf numFmtId="0" fontId="0" fillId="0" borderId="208" xfId="0" applyBorder="1" applyAlignment="1">
      <alignment horizontal="center" vertical="center"/>
    </xf>
    <xf numFmtId="0" fontId="0" fillId="0" borderId="209" xfId="0" applyBorder="1" applyAlignment="1">
      <alignment horizontal="center" vertical="center"/>
    </xf>
    <xf numFmtId="9" fontId="0" fillId="0" borderId="206" xfId="0" applyNumberFormat="1" applyBorder="1" applyAlignment="1">
      <alignment horizontal="center" vertical="center"/>
    </xf>
    <xf numFmtId="9" fontId="0" fillId="0" borderId="207" xfId="0" applyNumberFormat="1" applyBorder="1" applyAlignment="1">
      <alignment horizontal="center" vertical="center"/>
    </xf>
    <xf numFmtId="9" fontId="0" fillId="0" borderId="208" xfId="0" applyNumberFormat="1" applyBorder="1" applyAlignment="1">
      <alignment horizontal="center" vertical="center"/>
    </xf>
    <xf numFmtId="9" fontId="0" fillId="0" borderId="209" xfId="0" applyNumberFormat="1" applyBorder="1" applyAlignment="1">
      <alignment horizontal="center" vertical="center"/>
    </xf>
    <xf numFmtId="0" fontId="10" fillId="2" borderId="212" xfId="2" applyFont="1" applyFill="1" applyBorder="1" applyAlignment="1">
      <alignment horizontal="center" vertical="center"/>
    </xf>
    <xf numFmtId="0" fontId="34" fillId="0" borderId="213" xfId="1" applyFont="1" applyBorder="1" applyAlignment="1" applyProtection="1">
      <alignment horizontal="left" vertical="top" wrapText="1"/>
    </xf>
    <xf numFmtId="0" fontId="8" fillId="0" borderId="214" xfId="1" applyFill="1" applyBorder="1" applyAlignment="1" applyProtection="1">
      <alignment vertical="center" wrapText="1"/>
    </xf>
    <xf numFmtId="0" fontId="117" fillId="0" borderId="213" xfId="1" applyFont="1" applyBorder="1" applyAlignment="1" applyProtection="1">
      <alignment horizontal="left" vertical="top" wrapText="1"/>
    </xf>
    <xf numFmtId="0" fontId="117" fillId="0" borderId="208" xfId="1" applyFont="1" applyBorder="1" applyAlignment="1" applyProtection="1">
      <alignment vertical="top" wrapText="1"/>
    </xf>
    <xf numFmtId="0" fontId="26" fillId="0" borderId="215" xfId="2" applyFont="1" applyBorder="1" applyAlignment="1">
      <alignment vertical="top" wrapText="1"/>
    </xf>
    <xf numFmtId="0" fontId="119" fillId="0" borderId="216" xfId="1" applyFont="1" applyFill="1" applyBorder="1" applyAlignment="1" applyProtection="1">
      <alignment horizontal="left" vertical="top" wrapText="1"/>
    </xf>
    <xf numFmtId="0" fontId="94" fillId="25" borderId="196" xfId="2" applyFont="1" applyFill="1" applyBorder="1" applyAlignment="1">
      <alignment horizontal="center" vertical="center" wrapText="1"/>
    </xf>
    <xf numFmtId="0" fontId="109" fillId="18" borderId="200" xfId="0" applyFont="1" applyFill="1" applyBorder="1" applyAlignment="1">
      <alignment horizontal="center" vertical="center"/>
    </xf>
    <xf numFmtId="14" fontId="109" fillId="18" borderId="0" xfId="2" applyNumberFormat="1" applyFont="1" applyFill="1" applyAlignment="1">
      <alignment horizontal="left" vertical="center"/>
    </xf>
    <xf numFmtId="0" fontId="6" fillId="18" borderId="107" xfId="2" applyFill="1" applyBorder="1">
      <alignment vertical="center"/>
    </xf>
    <xf numFmtId="0" fontId="166" fillId="0" borderId="122" xfId="1" applyFont="1" applyFill="1" applyBorder="1" applyAlignment="1" applyProtection="1">
      <alignment horizontal="left" vertical="top" wrapText="1"/>
    </xf>
    <xf numFmtId="0" fontId="137" fillId="20" borderId="211" xfId="2" applyFont="1" applyFill="1" applyBorder="1" applyAlignment="1">
      <alignment horizontal="center" vertical="center" wrapText="1"/>
    </xf>
    <xf numFmtId="0" fontId="168" fillId="0" borderId="0" xfId="2" applyFont="1">
      <alignment vertical="center"/>
    </xf>
    <xf numFmtId="0" fontId="33" fillId="40" borderId="0" xfId="2" applyFont="1" applyFill="1" applyAlignment="1">
      <alignment vertical="top"/>
    </xf>
    <xf numFmtId="0" fontId="0" fillId="18" borderId="138" xfId="0" applyFill="1" applyBorder="1" applyAlignment="1">
      <alignment vertical="center" wrapText="1"/>
    </xf>
    <xf numFmtId="14" fontId="97" fillId="18" borderId="139" xfId="17" applyNumberFormat="1" applyFont="1" applyFill="1" applyBorder="1" applyAlignment="1">
      <alignment horizontal="center" vertical="center" wrapText="1"/>
    </xf>
    <xf numFmtId="0" fontId="69" fillId="18" borderId="138" xfId="0" applyFont="1" applyFill="1" applyBorder="1" applyAlignment="1">
      <alignment horizontal="center" vertical="center" wrapText="1"/>
    </xf>
    <xf numFmtId="0" fontId="91" fillId="20" borderId="138" xfId="17" applyFont="1" applyFill="1" applyBorder="1" applyAlignment="1">
      <alignment horizontal="center" vertical="center" wrapText="1"/>
    </xf>
    <xf numFmtId="0" fontId="22" fillId="18" borderId="222" xfId="2" applyFont="1" applyFill="1" applyBorder="1" applyAlignment="1">
      <alignment horizontal="center" vertical="center" wrapText="1"/>
    </xf>
    <xf numFmtId="0" fontId="117" fillId="0" borderId="99" xfId="1" applyFont="1" applyBorder="1" applyAlignment="1" applyProtection="1">
      <alignment horizontal="left" vertical="top" wrapText="1"/>
    </xf>
    <xf numFmtId="0" fontId="8" fillId="0" borderId="121" xfId="1" applyBorder="1" applyAlignment="1" applyProtection="1">
      <alignment vertical="center"/>
    </xf>
    <xf numFmtId="0" fontId="7" fillId="40" borderId="0" xfId="4" applyFont="1" applyFill="1" applyAlignment="1">
      <alignment vertical="top"/>
    </xf>
    <xf numFmtId="0" fontId="154" fillId="40" borderId="0" xfId="2" applyFont="1" applyFill="1" applyAlignment="1">
      <alignment vertical="top"/>
    </xf>
    <xf numFmtId="0" fontId="7" fillId="40" borderId="0" xfId="2" applyFont="1" applyFill="1" applyAlignment="1">
      <alignment vertical="top"/>
    </xf>
    <xf numFmtId="0" fontId="172" fillId="0" borderId="0" xfId="2" applyFont="1">
      <alignment vertical="center"/>
    </xf>
    <xf numFmtId="0" fontId="173" fillId="40" borderId="0" xfId="2" applyFont="1" applyFill="1" applyAlignment="1">
      <alignment vertical="top"/>
    </xf>
    <xf numFmtId="0" fontId="174" fillId="40" borderId="0" xfId="2" applyFont="1" applyFill="1" applyAlignment="1">
      <alignment vertical="top"/>
    </xf>
    <xf numFmtId="14" fontId="18" fillId="3" borderId="3" xfId="2" applyNumberFormat="1" applyFont="1" applyFill="1" applyBorder="1" applyAlignment="1">
      <alignment horizontal="center" vertical="center" shrinkToFit="1"/>
    </xf>
    <xf numFmtId="14" fontId="26"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6" fillId="3" borderId="0" xfId="1" applyNumberFormat="1" applyFont="1" applyFill="1" applyBorder="1" applyAlignment="1" applyProtection="1">
      <alignment horizontal="center" vertical="center" wrapText="1" shrinkToFit="1"/>
    </xf>
    <xf numFmtId="14" fontId="10" fillId="2" borderId="224" xfId="2" applyNumberFormat="1" applyFont="1" applyFill="1" applyBorder="1" applyAlignment="1">
      <alignment horizontal="center" vertical="center"/>
    </xf>
    <xf numFmtId="0" fontId="6" fillId="20" borderId="227" xfId="2" applyFill="1" applyBorder="1">
      <alignment vertical="center"/>
    </xf>
    <xf numFmtId="14" fontId="6" fillId="20" borderId="227" xfId="2" applyNumberFormat="1" applyFill="1" applyBorder="1">
      <alignment vertical="center"/>
    </xf>
    <xf numFmtId="0" fontId="97" fillId="18" borderId="138" xfId="17" applyFont="1" applyFill="1" applyBorder="1" applyAlignment="1">
      <alignment horizontal="center" vertical="center" wrapText="1"/>
    </xf>
    <xf numFmtId="14" fontId="12" fillId="18" borderId="139" xfId="17" applyNumberFormat="1" applyFont="1" applyFill="1" applyBorder="1" applyAlignment="1">
      <alignment horizontal="center" vertical="center"/>
    </xf>
    <xf numFmtId="0" fontId="138" fillId="18" borderId="222" xfId="2" applyFont="1" applyFill="1" applyBorder="1" applyAlignment="1">
      <alignment horizontal="center" vertical="center" wrapText="1"/>
    </xf>
    <xf numFmtId="0" fontId="22" fillId="18" borderId="222" xfId="2" applyFont="1" applyFill="1" applyBorder="1" applyAlignment="1">
      <alignment horizontal="left" vertical="center" shrinkToFit="1"/>
    </xf>
    <xf numFmtId="14" fontId="22" fillId="18" borderId="222" xfId="2" applyNumberFormat="1" applyFont="1" applyFill="1" applyBorder="1" applyAlignment="1">
      <alignment horizontal="center" vertical="center"/>
    </xf>
    <xf numFmtId="14" fontId="22" fillId="18" borderId="223" xfId="2" applyNumberFormat="1" applyFont="1" applyFill="1" applyBorder="1" applyAlignment="1">
      <alignment horizontal="center" vertical="center"/>
    </xf>
    <xf numFmtId="0" fontId="175" fillId="20" borderId="160" xfId="2" applyFont="1" applyFill="1" applyBorder="1" applyAlignment="1">
      <alignment horizontal="center" vertical="center" wrapText="1"/>
    </xf>
    <xf numFmtId="0" fontId="72" fillId="0" borderId="0" xfId="0" applyFont="1" applyAlignment="1">
      <alignment horizontal="left" vertical="center" wrapText="1"/>
    </xf>
    <xf numFmtId="0" fontId="76" fillId="0" borderId="0" xfId="0" applyFont="1" applyAlignment="1">
      <alignment horizontal="left" vertical="center" wrapText="1"/>
    </xf>
    <xf numFmtId="0" fontId="75" fillId="0" borderId="0" xfId="0" applyFont="1" applyAlignment="1">
      <alignment horizontal="left" vertical="center" wrapText="1"/>
    </xf>
    <xf numFmtId="0" fontId="76" fillId="0" borderId="0" xfId="0" applyFont="1" applyAlignment="1">
      <alignment horizontal="left" vertical="top" wrapText="1"/>
    </xf>
    <xf numFmtId="0" fontId="72" fillId="0" borderId="0" xfId="0" applyFont="1" applyAlignment="1">
      <alignment horizontal="left" vertical="top" wrapText="1"/>
    </xf>
    <xf numFmtId="0" fontId="73" fillId="0" borderId="0" xfId="0" applyFont="1" applyAlignment="1">
      <alignment horizontal="left" vertical="center" wrapText="1"/>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1" fillId="5" borderId="0" xfId="0" applyFont="1" applyFill="1" applyAlignment="1">
      <alignment horizontal="left" vertical="center" wrapText="1"/>
    </xf>
    <xf numFmtId="0" fontId="101" fillId="5" borderId="35" xfId="0" applyFont="1" applyFill="1" applyBorder="1" applyAlignment="1">
      <alignment horizontal="left" vertical="center" wrapText="1"/>
    </xf>
    <xf numFmtId="0" fontId="101" fillId="5" borderId="0" xfId="0" applyFont="1" applyFill="1" applyAlignment="1">
      <alignment horizontal="left" vertical="center"/>
    </xf>
    <xf numFmtId="0" fontId="101" fillId="5" borderId="0" xfId="0" applyFont="1" applyFill="1" applyAlignment="1">
      <alignment horizontal="left" vertical="top" wrapText="1"/>
    </xf>
    <xf numFmtId="0" fontId="8" fillId="0" borderId="0" xfId="1" applyAlignment="1" applyProtection="1">
      <alignment horizontal="center" vertical="center" wrapText="1"/>
    </xf>
    <xf numFmtId="0" fontId="49" fillId="18" borderId="27" xfId="17" applyFont="1" applyFill="1" applyBorder="1" applyAlignment="1">
      <alignment horizontal="center" vertical="center"/>
    </xf>
    <xf numFmtId="0" fontId="49" fillId="18" borderId="28" xfId="17" applyFont="1" applyFill="1" applyBorder="1" applyAlignment="1">
      <alignment horizontal="center" vertical="center"/>
    </xf>
    <xf numFmtId="0" fontId="49" fillId="0" borderId="28" xfId="17" applyFont="1" applyBorder="1" applyAlignment="1">
      <alignment horizontal="center" vertical="center"/>
    </xf>
    <xf numFmtId="0" fontId="49"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7" fillId="0" borderId="39" xfId="17" applyFont="1" applyBorder="1" applyAlignment="1">
      <alignment horizontal="center" vertical="center" wrapText="1"/>
    </xf>
    <xf numFmtId="0" fontId="37" fillId="0" borderId="23" xfId="17" applyFont="1" applyBorder="1" applyAlignment="1">
      <alignment horizontal="center" vertical="center" wrapText="1"/>
    </xf>
    <xf numFmtId="0" fontId="33" fillId="16" borderId="0" xfId="17" applyFont="1" applyFill="1" applyAlignment="1">
      <alignment horizontal="center" vertical="center"/>
    </xf>
    <xf numFmtId="179" fontId="132" fillId="0" borderId="126" xfId="17" applyNumberFormat="1" applyFont="1" applyBorder="1" applyAlignment="1">
      <alignment horizontal="center" vertical="center" shrinkToFit="1"/>
    </xf>
    <xf numFmtId="179" fontId="132" fillId="0" borderId="127" xfId="17" applyNumberFormat="1" applyFont="1" applyBorder="1" applyAlignment="1">
      <alignment horizontal="center" vertical="center" shrinkToFit="1"/>
    </xf>
    <xf numFmtId="0" fontId="47" fillId="0" borderId="40" xfId="17" applyFont="1" applyBorder="1" applyAlignment="1">
      <alignment horizontal="center" vertical="center"/>
    </xf>
    <xf numFmtId="0" fontId="47" fillId="0" borderId="41" xfId="17" applyFont="1" applyBorder="1" applyAlignment="1">
      <alignment horizontal="center" vertical="center"/>
    </xf>
    <xf numFmtId="0" fontId="10" fillId="6" borderId="102" xfId="17" applyFont="1" applyFill="1" applyBorder="1" applyAlignment="1">
      <alignment horizontal="center" vertical="center" wrapText="1"/>
    </xf>
    <xf numFmtId="0" fontId="10" fillId="6" borderId="100" xfId="17" applyFont="1" applyFill="1" applyBorder="1" applyAlignment="1">
      <alignment horizontal="center" vertical="center" wrapText="1"/>
    </xf>
    <xf numFmtId="0" fontId="10" fillId="6" borderId="103" xfId="17" applyFont="1" applyFill="1" applyBorder="1" applyAlignment="1">
      <alignment horizontal="center" vertical="center" wrapText="1"/>
    </xf>
    <xf numFmtId="0" fontId="36" fillId="18" borderId="140" xfId="17" applyFont="1" applyFill="1" applyBorder="1" applyAlignment="1">
      <alignment horizontal="left" vertical="top" wrapText="1"/>
    </xf>
    <xf numFmtId="0" fontId="36" fillId="18" borderId="136" xfId="17" applyFont="1" applyFill="1" applyBorder="1" applyAlignment="1">
      <alignment horizontal="left" vertical="top" wrapText="1"/>
    </xf>
    <xf numFmtId="0" fontId="36" fillId="18" borderId="137" xfId="17" applyFont="1" applyFill="1" applyBorder="1" applyAlignment="1">
      <alignment horizontal="left" vertical="top" wrapText="1"/>
    </xf>
    <xf numFmtId="0" fontId="36" fillId="18" borderId="42" xfId="18" applyFont="1" applyFill="1" applyBorder="1" applyAlignment="1">
      <alignment horizontal="center" vertical="center"/>
    </xf>
    <xf numFmtId="0" fontId="36" fillId="18" borderId="43" xfId="18" applyFont="1" applyFill="1" applyBorder="1" applyAlignment="1">
      <alignment horizontal="center" vertical="center"/>
    </xf>
    <xf numFmtId="0" fontId="11" fillId="0" borderId="132" xfId="17" applyFont="1" applyBorder="1" applyAlignment="1">
      <alignment horizontal="center" vertical="center" wrapText="1"/>
    </xf>
    <xf numFmtId="0" fontId="11" fillId="0" borderId="133" xfId="17" applyFont="1" applyBorder="1" applyAlignment="1">
      <alignment horizontal="center" vertical="center" wrapText="1"/>
    </xf>
    <xf numFmtId="0" fontId="11" fillId="0" borderId="134" xfId="17" applyFont="1" applyBorder="1" applyAlignment="1">
      <alignment horizontal="center" vertical="center" wrapText="1"/>
    </xf>
    <xf numFmtId="0" fontId="54" fillId="18" borderId="67" xfId="17" applyFont="1" applyFill="1" applyBorder="1" applyAlignment="1">
      <alignment horizontal="center" vertical="center"/>
    </xf>
    <xf numFmtId="0" fontId="54" fillId="18" borderId="68" xfId="17" applyFont="1" applyFill="1" applyBorder="1" applyAlignment="1">
      <alignment horizontal="center" vertical="center"/>
    </xf>
    <xf numFmtId="0" fontId="54" fillId="18" borderId="69" xfId="17" applyFont="1" applyFill="1" applyBorder="1" applyAlignment="1">
      <alignment horizontal="center" vertical="center"/>
    </xf>
    <xf numFmtId="0" fontId="36" fillId="18" borderId="231" xfId="17" applyFont="1" applyFill="1" applyBorder="1" applyAlignment="1">
      <alignment horizontal="left" vertical="top" wrapText="1"/>
    </xf>
    <xf numFmtId="0" fontId="36" fillId="18" borderId="229" xfId="17" applyFont="1" applyFill="1" applyBorder="1" applyAlignment="1">
      <alignment horizontal="left" vertical="top" wrapText="1"/>
    </xf>
    <xf numFmtId="0" fontId="36" fillId="18" borderId="230" xfId="17" applyFont="1" applyFill="1" applyBorder="1" applyAlignment="1">
      <alignment horizontal="left" vertical="top" wrapText="1"/>
    </xf>
    <xf numFmtId="0" fontId="105" fillId="18" borderId="228" xfId="17" applyFont="1" applyFill="1" applyBorder="1" applyAlignment="1">
      <alignment horizontal="left" vertical="top" wrapText="1"/>
    </xf>
    <xf numFmtId="0" fontId="105" fillId="18" borderId="229" xfId="17" applyFont="1" applyFill="1" applyBorder="1" applyAlignment="1">
      <alignment horizontal="left" vertical="top" wrapText="1"/>
    </xf>
    <xf numFmtId="0" fontId="105" fillId="18" borderId="230" xfId="17" applyFont="1" applyFill="1" applyBorder="1" applyAlignment="1">
      <alignment horizontal="left" vertical="top" wrapText="1"/>
    </xf>
    <xf numFmtId="0" fontId="12" fillId="18" borderId="140" xfId="17" applyFont="1" applyFill="1" applyBorder="1" applyAlignment="1">
      <alignment horizontal="left" vertical="top" wrapText="1"/>
    </xf>
    <xf numFmtId="0" fontId="12" fillId="18" borderId="136" xfId="17" applyFont="1" applyFill="1" applyBorder="1" applyAlignment="1">
      <alignment horizontal="left" vertical="top" wrapText="1"/>
    </xf>
    <xf numFmtId="0" fontId="12" fillId="18" borderId="137" xfId="17" applyFont="1" applyFill="1" applyBorder="1" applyAlignment="1">
      <alignment horizontal="left" vertical="top" wrapText="1"/>
    </xf>
    <xf numFmtId="0" fontId="36" fillId="18" borderId="145" xfId="17" applyFont="1" applyFill="1" applyBorder="1" applyAlignment="1">
      <alignment horizontal="left" vertical="top" wrapText="1"/>
    </xf>
    <xf numFmtId="0" fontId="36" fillId="18" borderId="138" xfId="17" applyFont="1" applyFill="1" applyBorder="1" applyAlignment="1">
      <alignment horizontal="left" vertical="top" wrapText="1"/>
    </xf>
    <xf numFmtId="0" fontId="91" fillId="18" borderId="140" xfId="17" applyFont="1" applyFill="1" applyBorder="1" applyAlignment="1">
      <alignment horizontal="left" vertical="top" wrapText="1"/>
    </xf>
    <xf numFmtId="0" fontId="91" fillId="18" borderId="136" xfId="17" applyFont="1" applyFill="1" applyBorder="1" applyAlignment="1">
      <alignment horizontal="left" vertical="top" wrapText="1"/>
    </xf>
    <xf numFmtId="0" fontId="91" fillId="18" borderId="137" xfId="17" applyFont="1" applyFill="1" applyBorder="1" applyAlignment="1">
      <alignment horizontal="left" vertical="top" wrapText="1"/>
    </xf>
    <xf numFmtId="0" fontId="12" fillId="18" borderId="140" xfId="2" applyFont="1" applyFill="1" applyBorder="1" applyAlignment="1">
      <alignment horizontal="left" vertical="top" wrapText="1"/>
    </xf>
    <xf numFmtId="0" fontId="12" fillId="18" borderId="136" xfId="2" applyFont="1" applyFill="1" applyBorder="1" applyAlignment="1">
      <alignment horizontal="left" vertical="top" wrapText="1"/>
    </xf>
    <xf numFmtId="0" fontId="12" fillId="18" borderId="137" xfId="2" applyFont="1" applyFill="1" applyBorder="1" applyAlignment="1">
      <alignment horizontal="left" vertical="top" wrapText="1"/>
    </xf>
    <xf numFmtId="0" fontId="59" fillId="11" borderId="156" xfId="17" applyFont="1" applyFill="1" applyBorder="1" applyAlignment="1">
      <alignment horizontal="right" vertical="center" wrapText="1"/>
    </xf>
    <xf numFmtId="0" fontId="60" fillId="11" borderId="156" xfId="0" applyFont="1" applyFill="1" applyBorder="1" applyAlignment="1">
      <alignment horizontal="right" vertical="center"/>
    </xf>
    <xf numFmtId="0" fontId="0" fillId="11" borderId="156" xfId="0" applyFill="1" applyBorder="1" applyAlignment="1">
      <alignment horizontal="right" vertical="center"/>
    </xf>
    <xf numFmtId="180" fontId="59" fillId="11" borderId="156" xfId="17" applyNumberFormat="1" applyFont="1" applyFill="1" applyBorder="1" applyAlignment="1">
      <alignment horizontal="center" vertical="center" wrapText="1"/>
    </xf>
    <xf numFmtId="180" fontId="0" fillId="11" borderId="156" xfId="0" applyNumberFormat="1" applyFill="1" applyBorder="1" applyAlignment="1">
      <alignment horizontal="center" vertical="center" wrapText="1"/>
    </xf>
    <xf numFmtId="0" fontId="61" fillId="12" borderId="157" xfId="17" applyFont="1" applyFill="1" applyBorder="1" applyAlignment="1">
      <alignment horizontal="center" vertical="center" wrapText="1"/>
    </xf>
    <xf numFmtId="0" fontId="62" fillId="12" borderId="157" xfId="0" applyFont="1" applyFill="1" applyBorder="1" applyAlignment="1">
      <alignment horizontal="center" vertical="center"/>
    </xf>
    <xf numFmtId="0" fontId="61" fillId="9" borderId="157" xfId="0" applyFont="1" applyFill="1" applyBorder="1" applyAlignment="1">
      <alignment horizontal="center" vertical="center"/>
    </xf>
    <xf numFmtId="0" fontId="64" fillId="9" borderId="157" xfId="0" applyFont="1" applyFill="1" applyBorder="1" applyAlignment="1">
      <alignment horizontal="center" vertical="center"/>
    </xf>
    <xf numFmtId="0" fontId="66" fillId="17" borderId="53" xfId="16" applyFont="1" applyFill="1" applyBorder="1" applyAlignment="1">
      <alignment horizontal="center" vertical="center"/>
    </xf>
    <xf numFmtId="0" fontId="66" fillId="17" borderId="58" xfId="16" applyFont="1" applyFill="1" applyBorder="1" applyAlignment="1">
      <alignment horizontal="center" vertical="center"/>
    </xf>
    <xf numFmtId="0" fontId="66" fillId="17" borderId="60" xfId="16" applyFont="1" applyFill="1" applyBorder="1" applyAlignment="1">
      <alignment horizontal="center" vertical="center"/>
    </xf>
    <xf numFmtId="0" fontId="67" fillId="2" borderId="54" xfId="16" applyFont="1" applyFill="1" applyBorder="1" applyAlignment="1">
      <alignment vertical="center" wrapText="1"/>
    </xf>
    <xf numFmtId="0" fontId="67" fillId="2" borderId="55" xfId="16" applyFont="1" applyFill="1" applyBorder="1" applyAlignment="1">
      <alignment vertical="center" wrapText="1"/>
    </xf>
    <xf numFmtId="0" fontId="67" fillId="2" borderId="56" xfId="16" applyFont="1" applyFill="1" applyBorder="1" applyAlignment="1">
      <alignment vertical="center" wrapText="1"/>
    </xf>
    <xf numFmtId="0" fontId="67" fillId="2" borderId="48" xfId="16" applyFont="1" applyFill="1" applyBorder="1" applyAlignment="1">
      <alignment vertical="center" wrapText="1"/>
    </xf>
    <xf numFmtId="0" fontId="67" fillId="2" borderId="0" xfId="16" applyFont="1" applyFill="1" applyAlignment="1">
      <alignment vertical="center" wrapText="1"/>
    </xf>
    <xf numFmtId="0" fontId="67" fillId="2" borderId="49" xfId="16" applyFont="1" applyFill="1" applyBorder="1" applyAlignment="1">
      <alignment vertical="center" wrapText="1"/>
    </xf>
    <xf numFmtId="0" fontId="67" fillId="2" borderId="61" xfId="16" applyFont="1" applyFill="1" applyBorder="1" applyAlignment="1">
      <alignment vertical="center" wrapText="1"/>
    </xf>
    <xf numFmtId="0" fontId="67" fillId="2" borderId="62" xfId="16" applyFont="1" applyFill="1" applyBorder="1" applyAlignment="1">
      <alignment vertical="center" wrapText="1"/>
    </xf>
    <xf numFmtId="0" fontId="67" fillId="2" borderId="63" xfId="16" applyFont="1" applyFill="1" applyBorder="1" applyAlignment="1">
      <alignment vertical="center" wrapText="1"/>
    </xf>
    <xf numFmtId="0" fontId="67" fillId="2" borderId="54" xfId="16" applyFont="1" applyFill="1" applyBorder="1" applyAlignment="1">
      <alignment horizontal="left" vertical="center" wrapText="1"/>
    </xf>
    <xf numFmtId="0" fontId="67" fillId="2" borderId="55" xfId="16" applyFont="1" applyFill="1" applyBorder="1" applyAlignment="1">
      <alignment horizontal="left" vertical="center" wrapText="1"/>
    </xf>
    <xf numFmtId="0" fontId="67" fillId="2" borderId="57" xfId="16" applyFont="1" applyFill="1" applyBorder="1" applyAlignment="1">
      <alignment horizontal="left" vertical="center" wrapText="1"/>
    </xf>
    <xf numFmtId="0" fontId="67" fillId="2" borderId="48"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59" xfId="16" applyFont="1" applyFill="1" applyBorder="1" applyAlignment="1">
      <alignment horizontal="left" vertical="center" wrapText="1"/>
    </xf>
    <xf numFmtId="0" fontId="67" fillId="2" borderId="61" xfId="16" applyFont="1" applyFill="1" applyBorder="1" applyAlignment="1">
      <alignment horizontal="left" vertical="center" wrapText="1"/>
    </xf>
    <xf numFmtId="0" fontId="67" fillId="2" borderId="62" xfId="16" applyFont="1" applyFill="1" applyBorder="1" applyAlignment="1">
      <alignment horizontal="left" vertical="center" wrapText="1"/>
    </xf>
    <xf numFmtId="0" fontId="67"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9" fillId="24" borderId="150" xfId="17" applyFont="1" applyFill="1" applyBorder="1" applyAlignment="1">
      <alignment horizontal="center" vertical="center" wrapText="1"/>
    </xf>
    <xf numFmtId="0" fontId="57" fillId="15" borderId="150" xfId="17" applyFont="1" applyFill="1" applyBorder="1" applyAlignment="1">
      <alignment horizontal="center" vertical="center" wrapText="1"/>
    </xf>
    <xf numFmtId="0" fontId="0" fillId="15" borderId="150" xfId="0" applyFill="1" applyBorder="1" applyAlignment="1">
      <alignment horizontal="center" vertical="center" wrapText="1"/>
    </xf>
    <xf numFmtId="180" fontId="59" fillId="3" borderId="152" xfId="17" applyNumberFormat="1" applyFont="1" applyFill="1" applyBorder="1" applyAlignment="1">
      <alignment horizontal="center" vertical="center" wrapText="1"/>
    </xf>
    <xf numFmtId="180" fontId="59" fillId="3" borderId="154" xfId="17" applyNumberFormat="1" applyFont="1" applyFill="1" applyBorder="1" applyAlignment="1">
      <alignment horizontal="center" vertical="center" wrapText="1"/>
    </xf>
    <xf numFmtId="0" fontId="67" fillId="3" borderId="152" xfId="17" applyFont="1" applyFill="1" applyBorder="1" applyAlignment="1">
      <alignment horizontal="center" vertical="center" wrapText="1"/>
    </xf>
    <xf numFmtId="0" fontId="67" fillId="3" borderId="153" xfId="17" applyFont="1" applyFill="1" applyBorder="1" applyAlignment="1">
      <alignment horizontal="center" vertical="center" wrapText="1"/>
    </xf>
    <xf numFmtId="0" fontId="67" fillId="3" borderId="154" xfId="17" applyFont="1" applyFill="1" applyBorder="1" applyAlignment="1">
      <alignment horizontal="center" vertical="center" wrapText="1"/>
    </xf>
    <xf numFmtId="0" fontId="42" fillId="18" borderId="0" xfId="17" applyFont="1" applyFill="1" applyAlignment="1">
      <alignment horizontal="left" vertical="center"/>
    </xf>
    <xf numFmtId="0" fontId="93" fillId="18" borderId="140" xfId="2" applyFont="1" applyFill="1" applyBorder="1" applyAlignment="1">
      <alignment horizontal="left" vertical="top" wrapText="1"/>
    </xf>
    <xf numFmtId="0" fontId="93" fillId="18" borderId="136" xfId="2" applyFont="1" applyFill="1" applyBorder="1" applyAlignment="1">
      <alignment horizontal="left" vertical="top" wrapText="1"/>
    </xf>
    <xf numFmtId="0" fontId="93" fillId="18" borderId="137" xfId="2" applyFont="1" applyFill="1" applyBorder="1" applyAlignment="1">
      <alignment horizontal="left" vertical="top" wrapText="1"/>
    </xf>
    <xf numFmtId="0" fontId="12" fillId="20" borderId="140" xfId="2" applyFont="1" applyFill="1" applyBorder="1" applyAlignment="1">
      <alignment horizontal="left" vertical="top" wrapText="1"/>
    </xf>
    <xf numFmtId="0" fontId="12" fillId="20" borderId="136" xfId="2" applyFont="1" applyFill="1" applyBorder="1" applyAlignment="1">
      <alignment horizontal="left" vertical="top" wrapText="1"/>
    </xf>
    <xf numFmtId="0" fontId="12" fillId="20" borderId="137" xfId="2" applyFont="1" applyFill="1" applyBorder="1" applyAlignment="1">
      <alignment horizontal="left" vertical="top" wrapText="1"/>
    </xf>
    <xf numFmtId="0" fontId="133" fillId="39" borderId="0" xfId="2" applyFont="1" applyFill="1" applyAlignment="1">
      <alignment horizontal="center" vertical="center"/>
    </xf>
    <xf numFmtId="0" fontId="6" fillId="0" borderId="0" xfId="2">
      <alignment vertical="center"/>
    </xf>
    <xf numFmtId="0" fontId="85" fillId="0" borderId="0" xfId="2" applyFont="1" applyAlignment="1">
      <alignment horizontal="center" vertical="center"/>
    </xf>
    <xf numFmtId="0" fontId="20" fillId="0" borderId="0" xfId="2" applyFont="1" applyAlignment="1">
      <alignment horizontal="center" vertical="center"/>
    </xf>
    <xf numFmtId="0" fontId="169" fillId="0" borderId="0" xfId="2" applyFont="1">
      <alignment vertical="center"/>
    </xf>
    <xf numFmtId="0" fontId="170" fillId="40" borderId="0" xfId="2" applyFont="1" applyFill="1" applyAlignment="1">
      <alignment vertical="top" wrapText="1"/>
    </xf>
    <xf numFmtId="0" fontId="171" fillId="40" borderId="0" xfId="2" applyFont="1" applyFill="1" applyAlignment="1">
      <alignment vertical="top" wrapText="1"/>
    </xf>
    <xf numFmtId="0" fontId="6" fillId="40" borderId="0" xfId="2" applyFill="1" applyAlignment="1">
      <alignment vertical="top" wrapText="1"/>
    </xf>
    <xf numFmtId="14" fontId="85" fillId="20" borderId="86" xfId="1" applyNumberFormat="1" applyFont="1" applyFill="1" applyBorder="1" applyAlignment="1" applyProtection="1">
      <alignment horizontal="center" vertical="center" shrinkToFit="1"/>
    </xf>
    <xf numFmtId="14" fontId="85" fillId="20" borderId="1" xfId="1" applyNumberFormat="1" applyFont="1" applyFill="1" applyBorder="1" applyAlignment="1" applyProtection="1">
      <alignment horizontal="center" vertical="center" shrinkToFit="1"/>
    </xf>
    <xf numFmtId="14" fontId="85" fillId="20" borderId="75" xfId="1" applyNumberFormat="1" applyFont="1" applyFill="1" applyBorder="1" applyAlignment="1" applyProtection="1">
      <alignment horizontal="center" vertical="center" shrinkToFit="1"/>
    </xf>
    <xf numFmtId="14" fontId="85" fillId="20" borderId="87" xfId="1" applyNumberFormat="1" applyFont="1" applyFill="1" applyBorder="1" applyAlignment="1" applyProtection="1">
      <alignment horizontal="center" vertical="center" wrapText="1"/>
    </xf>
    <xf numFmtId="14" fontId="85" fillId="20" borderId="88" xfId="1" applyNumberFormat="1" applyFont="1" applyFill="1" applyBorder="1" applyAlignment="1" applyProtection="1">
      <alignment horizontal="center" vertical="center" wrapText="1"/>
    </xf>
    <xf numFmtId="14" fontId="85" fillId="20" borderId="89" xfId="1" applyNumberFormat="1" applyFont="1" applyFill="1" applyBorder="1" applyAlignment="1" applyProtection="1">
      <alignment horizontal="center" vertical="center" wrapText="1"/>
    </xf>
    <xf numFmtId="14" fontId="85" fillId="20" borderId="86"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shrinkToFit="1"/>
    </xf>
    <xf numFmtId="14" fontId="85" fillId="20" borderId="75" xfId="2" applyNumberFormat="1" applyFont="1" applyFill="1" applyBorder="1" applyAlignment="1">
      <alignment horizontal="center" vertical="center" shrinkToFit="1"/>
    </xf>
    <xf numFmtId="14" fontId="85" fillId="20" borderId="86" xfId="2" applyNumberFormat="1" applyFont="1" applyFill="1" applyBorder="1" applyAlignment="1">
      <alignment horizontal="center" vertical="center" shrinkToFit="1"/>
    </xf>
    <xf numFmtId="14" fontId="85" fillId="20" borderId="84" xfId="1" applyNumberFormat="1" applyFont="1" applyFill="1" applyBorder="1" applyAlignment="1" applyProtection="1">
      <alignment horizontal="center" vertical="center" wrapText="1"/>
    </xf>
    <xf numFmtId="14" fontId="85" fillId="20" borderId="106" xfId="1" applyNumberFormat="1" applyFont="1" applyFill="1" applyBorder="1" applyAlignment="1" applyProtection="1">
      <alignment horizontal="center" vertical="center" wrapText="1"/>
    </xf>
    <xf numFmtId="0" fontId="13" fillId="37" borderId="192" xfId="2" applyFont="1" applyFill="1" applyBorder="1" applyAlignment="1">
      <alignment horizontal="center" vertical="center" wrapText="1"/>
    </xf>
    <xf numFmtId="0" fontId="13" fillId="37" borderId="193" xfId="2" applyFont="1" applyFill="1" applyBorder="1" applyAlignment="1">
      <alignment horizontal="center" vertical="center" wrapText="1"/>
    </xf>
    <xf numFmtId="0" fontId="13" fillId="37" borderId="194" xfId="2" applyFont="1" applyFill="1" applyBorder="1" applyAlignment="1">
      <alignment horizontal="center" vertical="center" wrapText="1"/>
    </xf>
    <xf numFmtId="0" fontId="6" fillId="5" borderId="171" xfId="2" applyFill="1" applyBorder="1">
      <alignment vertical="center"/>
    </xf>
    <xf numFmtId="0" fontId="6" fillId="5" borderId="172" xfId="2" applyFill="1" applyBorder="1">
      <alignment vertical="center"/>
    </xf>
    <xf numFmtId="0" fontId="6" fillId="5" borderId="173" xfId="2" applyFill="1" applyBorder="1">
      <alignment vertical="center"/>
    </xf>
    <xf numFmtId="0" fontId="6" fillId="5" borderId="174" xfId="2" applyFill="1" applyBorder="1">
      <alignment vertical="center"/>
    </xf>
    <xf numFmtId="0" fontId="6" fillId="5" borderId="175" xfId="2" applyFill="1" applyBorder="1">
      <alignment vertical="center"/>
    </xf>
    <xf numFmtId="0" fontId="6" fillId="5" borderId="176" xfId="2" applyFill="1" applyBorder="1">
      <alignment vertical="center"/>
    </xf>
    <xf numFmtId="0" fontId="21" fillId="5" borderId="44" xfId="2" applyFont="1" applyFill="1" applyBorder="1" applyAlignment="1">
      <alignment horizontal="center" vertical="top" wrapText="1"/>
    </xf>
    <xf numFmtId="0" fontId="21" fillId="5" borderId="41" xfId="2" applyFont="1" applyFill="1" applyBorder="1" applyAlignment="1">
      <alignment horizontal="center" vertical="top" wrapText="1"/>
    </xf>
    <xf numFmtId="0" fontId="21" fillId="5" borderId="45" xfId="2" applyFont="1" applyFill="1" applyBorder="1" applyAlignment="1">
      <alignment horizontal="center" vertical="top" wrapText="1"/>
    </xf>
    <xf numFmtId="0" fontId="21" fillId="5" borderId="46" xfId="2" applyFont="1" applyFill="1" applyBorder="1" applyAlignment="1">
      <alignment horizontal="center" vertical="top" wrapText="1"/>
    </xf>
    <xf numFmtId="0" fontId="21"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79" fillId="5" borderId="187" xfId="2" applyFont="1" applyFill="1" applyBorder="1" applyAlignment="1">
      <alignment horizontal="center" vertical="center"/>
    </xf>
    <xf numFmtId="0" fontId="79" fillId="5" borderId="188" xfId="2" applyFont="1" applyFill="1" applyBorder="1" applyAlignment="1">
      <alignment horizontal="center" vertical="center"/>
    </xf>
    <xf numFmtId="0" fontId="79" fillId="5" borderId="189" xfId="2" applyFont="1" applyFill="1" applyBorder="1" applyAlignment="1">
      <alignment horizontal="center" vertical="center"/>
    </xf>
    <xf numFmtId="0" fontId="6" fillId="0" borderId="0" xfId="2" applyAlignment="1">
      <alignment horizontal="center" vertical="center" wrapText="1"/>
    </xf>
    <xf numFmtId="0" fontId="79" fillId="32" borderId="0" xfId="2" applyFont="1" applyFill="1" applyAlignment="1">
      <alignment horizontal="left" vertical="center" wrapText="1"/>
    </xf>
    <xf numFmtId="0" fontId="79" fillId="32" borderId="0" xfId="2" applyFont="1" applyFill="1" applyAlignment="1">
      <alignment horizontal="left" vertical="center"/>
    </xf>
    <xf numFmtId="0" fontId="1" fillId="14" borderId="167" xfId="2" applyFont="1" applyFill="1" applyBorder="1" applyAlignment="1">
      <alignment vertical="top" wrapText="1"/>
    </xf>
    <xf numFmtId="0" fontId="6" fillId="0" borderId="162" xfId="2" applyBorder="1" applyAlignment="1">
      <alignment vertical="top" wrapText="1"/>
    </xf>
    <xf numFmtId="0" fontId="138" fillId="0" borderId="0" xfId="1" applyFont="1" applyAlignment="1" applyProtection="1">
      <alignment vertical="center"/>
    </xf>
    <xf numFmtId="0" fontId="6" fillId="23" borderId="164"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64" xfId="2" applyFont="1" applyFill="1" applyBorder="1" applyAlignment="1">
      <alignment horizontal="left" vertical="top" wrapText="1"/>
    </xf>
    <xf numFmtId="0" fontId="1" fillId="27" borderId="163"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65" xfId="2" applyFill="1" applyBorder="1" applyAlignment="1">
      <alignment vertical="top" wrapText="1"/>
    </xf>
    <xf numFmtId="0" fontId="14" fillId="2" borderId="162" xfId="0" applyFont="1" applyFill="1" applyBorder="1" applyAlignment="1">
      <alignment vertical="top" wrapText="1"/>
    </xf>
    <xf numFmtId="0" fontId="1" fillId="2" borderId="165" xfId="2" applyFont="1" applyFill="1" applyBorder="1" applyAlignment="1">
      <alignment horizontal="left" vertical="top" wrapText="1"/>
    </xf>
    <xf numFmtId="0" fontId="1" fillId="2" borderId="162" xfId="2" applyFont="1" applyFill="1" applyBorder="1" applyAlignment="1">
      <alignment horizontal="left" vertical="top" wrapText="1"/>
    </xf>
    <xf numFmtId="0" fontId="69" fillId="22" borderId="210" xfId="0" applyFont="1" applyFill="1" applyBorder="1" applyAlignment="1">
      <alignment horizontal="center" vertical="center"/>
    </xf>
    <xf numFmtId="0" fontId="69" fillId="22" borderId="79" xfId="0" applyFont="1" applyFill="1" applyBorder="1" applyAlignment="1">
      <alignment horizontal="center" vertical="center"/>
    </xf>
    <xf numFmtId="0" fontId="69" fillId="28" borderId="210" xfId="0" applyFont="1" applyFill="1" applyBorder="1" applyAlignment="1">
      <alignment horizontal="center" vertical="center"/>
    </xf>
    <xf numFmtId="0" fontId="69" fillId="28" borderId="79" xfId="0" applyFont="1" applyFill="1" applyBorder="1" applyAlignment="1">
      <alignment horizontal="center" vertical="center"/>
    </xf>
    <xf numFmtId="0" fontId="69" fillId="28" borderId="80" xfId="0" applyFont="1" applyFill="1" applyBorder="1" applyAlignment="1">
      <alignment horizontal="center" vertical="center"/>
    </xf>
    <xf numFmtId="0" fontId="69" fillId="37" borderId="202" xfId="0" applyFont="1" applyFill="1" applyBorder="1" applyAlignment="1">
      <alignment horizontal="center" vertical="center"/>
    </xf>
    <xf numFmtId="0" fontId="69" fillId="37" borderId="203" xfId="0" applyFont="1" applyFill="1" applyBorder="1" applyAlignment="1">
      <alignment horizontal="center" vertical="center"/>
    </xf>
    <xf numFmtId="0" fontId="69" fillId="22" borderId="202" xfId="0" applyFont="1" applyFill="1" applyBorder="1" applyAlignment="1">
      <alignment horizontal="center" vertical="center"/>
    </xf>
    <xf numFmtId="0" fontId="69" fillId="22" borderId="204" xfId="0" applyFont="1" applyFill="1" applyBorder="1" applyAlignment="1">
      <alignment horizontal="center" vertical="center"/>
    </xf>
    <xf numFmtId="0" fontId="69" fillId="22" borderId="205" xfId="0" applyFont="1" applyFill="1" applyBorder="1" applyAlignment="1">
      <alignment horizontal="center" vertical="center"/>
    </xf>
    <xf numFmtId="0" fontId="69" fillId="28" borderId="202" xfId="0" applyFont="1" applyFill="1" applyBorder="1" applyAlignment="1">
      <alignment horizontal="center" vertical="center"/>
    </xf>
    <xf numFmtId="0" fontId="69" fillId="28" borderId="204" xfId="0" applyFont="1" applyFill="1" applyBorder="1" applyAlignment="1">
      <alignment horizontal="center" vertical="center"/>
    </xf>
    <xf numFmtId="0" fontId="69" fillId="28" borderId="203" xfId="0" applyFont="1" applyFill="1" applyBorder="1" applyAlignment="1">
      <alignment horizontal="center" vertical="center"/>
    </xf>
    <xf numFmtId="0" fontId="25" fillId="18" borderId="0" xfId="19" applyFont="1" applyFill="1" applyAlignment="1">
      <alignment vertical="center" wrapText="1"/>
    </xf>
    <xf numFmtId="0" fontId="25" fillId="18" borderId="0" xfId="19" applyFont="1" applyFill="1" applyAlignment="1">
      <alignment horizontal="left" vertical="center" wrapText="1"/>
    </xf>
    <xf numFmtId="178" fontId="26" fillId="3" borderId="225" xfId="2" applyNumberFormat="1" applyFont="1" applyFill="1" applyBorder="1" applyAlignment="1">
      <alignment horizontal="center" vertical="center"/>
    </xf>
    <xf numFmtId="178" fontId="26" fillId="3" borderId="226" xfId="0" applyNumberFormat="1" applyFont="1" applyFill="1" applyBorder="1" applyAlignment="1">
      <alignment horizontal="center" vertical="center"/>
    </xf>
    <xf numFmtId="0" fontId="27" fillId="20" borderId="217" xfId="2" applyFont="1" applyFill="1" applyBorder="1" applyAlignment="1">
      <alignment horizontal="center" vertical="center" shrinkToFit="1"/>
    </xf>
    <xf numFmtId="0" fontId="17" fillId="20" borderId="218" xfId="2" applyFont="1" applyFill="1" applyBorder="1" applyAlignment="1">
      <alignment horizontal="center" vertical="center" shrinkToFit="1"/>
    </xf>
    <xf numFmtId="0" fontId="17" fillId="20" borderId="219" xfId="2" applyFont="1" applyFill="1" applyBorder="1" applyAlignment="1">
      <alignment horizontal="center" vertical="center" shrinkToFit="1"/>
    </xf>
    <xf numFmtId="0" fontId="111" fillId="18" borderId="217" xfId="2" applyFont="1" applyFill="1" applyBorder="1" applyAlignment="1">
      <alignment horizontal="center" vertical="center" wrapText="1" shrinkToFit="1"/>
    </xf>
    <xf numFmtId="0" fontId="31" fillId="18" borderId="218" xfId="2" applyFont="1" applyFill="1" applyBorder="1" applyAlignment="1">
      <alignment horizontal="center" vertical="center" shrinkToFit="1"/>
    </xf>
    <xf numFmtId="0" fontId="31" fillId="18" borderId="219" xfId="2" applyFont="1" applyFill="1" applyBorder="1" applyAlignment="1">
      <alignment horizontal="center" vertical="center" shrinkToFit="1"/>
    </xf>
    <xf numFmtId="0" fontId="111" fillId="28" borderId="217" xfId="2" applyFont="1" applyFill="1" applyBorder="1" applyAlignment="1">
      <alignment horizontal="center" vertical="center" wrapText="1" shrinkToFit="1"/>
    </xf>
    <xf numFmtId="0" fontId="17" fillId="28" borderId="218" xfId="2" applyFont="1" applyFill="1" applyBorder="1" applyAlignment="1">
      <alignment horizontal="center" vertical="center" shrinkToFit="1"/>
    </xf>
    <xf numFmtId="0" fontId="17" fillId="28" borderId="219" xfId="2" applyFont="1" applyFill="1" applyBorder="1" applyAlignment="1">
      <alignment horizontal="center" vertical="center" shrinkToFit="1"/>
    </xf>
    <xf numFmtId="0" fontId="119" fillId="28" borderId="129" xfId="1" applyFont="1" applyFill="1" applyBorder="1" applyAlignment="1" applyProtection="1">
      <alignment horizontal="left" vertical="top" wrapText="1"/>
    </xf>
    <xf numFmtId="0" fontId="119" fillId="28" borderId="201" xfId="1" applyFont="1" applyFill="1" applyBorder="1" applyAlignment="1" applyProtection="1">
      <alignment horizontal="left" vertical="top" wrapText="1"/>
    </xf>
    <xf numFmtId="0" fontId="119" fillId="28" borderId="220" xfId="1" applyFont="1" applyFill="1" applyBorder="1" applyAlignment="1" applyProtection="1">
      <alignment horizontal="left" vertical="top" wrapText="1"/>
    </xf>
    <xf numFmtId="0" fontId="167" fillId="18" borderId="129" xfId="1" applyFont="1" applyFill="1" applyBorder="1" applyAlignment="1" applyProtection="1">
      <alignment horizontal="left" vertical="top" wrapText="1"/>
    </xf>
    <xf numFmtId="0" fontId="117" fillId="18" borderId="201" xfId="1" applyFont="1" applyFill="1" applyBorder="1" applyAlignment="1" applyProtection="1">
      <alignment horizontal="left" vertical="top" wrapText="1"/>
    </xf>
    <xf numFmtId="0" fontId="117" fillId="18" borderId="220" xfId="1" applyFont="1" applyFill="1" applyBorder="1" applyAlignment="1" applyProtection="1">
      <alignment horizontal="left" vertical="top" wrapText="1"/>
    </xf>
    <xf numFmtId="0" fontId="163" fillId="18" borderId="191" xfId="1" applyFont="1" applyFill="1" applyBorder="1" applyAlignment="1" applyProtection="1">
      <alignment horizontal="center" vertical="center" wrapText="1" shrinkToFit="1"/>
    </xf>
    <xf numFmtId="0" fontId="164" fillId="18" borderId="193" xfId="2" applyFont="1" applyFill="1" applyBorder="1" applyAlignment="1">
      <alignment horizontal="center" vertical="center" wrapText="1" shrinkToFit="1"/>
    </xf>
    <xf numFmtId="0" fontId="164" fillId="18" borderId="194" xfId="2" applyFont="1" applyFill="1" applyBorder="1" applyAlignment="1">
      <alignment horizontal="center" vertical="center" wrapText="1" shrinkToFit="1"/>
    </xf>
    <xf numFmtId="0" fontId="119" fillId="18" borderId="210" xfId="2" applyFont="1" applyFill="1" applyBorder="1" applyAlignment="1">
      <alignment horizontal="left" vertical="top" wrapText="1" shrinkToFit="1"/>
    </xf>
    <xf numFmtId="0" fontId="19" fillId="18" borderId="79" xfId="2" applyFont="1" applyFill="1" applyBorder="1" applyAlignment="1">
      <alignment horizontal="left" vertical="top" wrapText="1" shrinkToFit="1"/>
    </xf>
    <xf numFmtId="0" fontId="19" fillId="18" borderId="80"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79" xfId="2" applyFont="1" applyBorder="1">
      <alignment vertical="center"/>
    </xf>
    <xf numFmtId="0" fontId="27" fillId="28" borderId="191" xfId="2" applyFont="1" applyFill="1" applyBorder="1" applyAlignment="1">
      <alignment horizontal="center" vertical="center" wrapText="1" shrinkToFit="1"/>
    </xf>
    <xf numFmtId="0" fontId="27" fillId="28" borderId="193" xfId="2" applyFont="1" applyFill="1" applyBorder="1" applyAlignment="1">
      <alignment horizontal="center" vertical="center" wrapText="1" shrinkToFit="1"/>
    </xf>
    <xf numFmtId="0" fontId="27" fillId="28" borderId="194" xfId="2" applyFont="1" applyFill="1" applyBorder="1" applyAlignment="1">
      <alignment horizontal="center" vertical="center" wrapText="1" shrinkToFit="1"/>
    </xf>
    <xf numFmtId="0" fontId="129" fillId="28" borderId="210" xfId="2" applyFont="1" applyFill="1" applyBorder="1" applyAlignment="1">
      <alignment horizontal="left" vertical="top" wrapText="1" shrinkToFit="1"/>
    </xf>
    <xf numFmtId="0" fontId="129" fillId="28" borderId="79" xfId="2" applyFont="1" applyFill="1" applyBorder="1" applyAlignment="1">
      <alignment horizontal="left" vertical="top" wrapText="1" shrinkToFit="1"/>
    </xf>
    <xf numFmtId="0" fontId="129" fillId="28" borderId="80" xfId="2" applyFont="1" applyFill="1" applyBorder="1" applyAlignment="1">
      <alignment horizontal="left" vertical="top" wrapText="1" shrinkToFit="1"/>
    </xf>
    <xf numFmtId="0" fontId="117" fillId="18" borderId="125" xfId="1" applyFont="1" applyFill="1" applyBorder="1" applyAlignment="1" applyProtection="1">
      <alignment vertical="top" wrapText="1"/>
    </xf>
    <xf numFmtId="0" fontId="20" fillId="18" borderId="215" xfId="2" applyFont="1" applyFill="1" applyBorder="1" applyAlignment="1">
      <alignment vertical="top" wrapText="1"/>
    </xf>
    <xf numFmtId="0" fontId="20" fillId="18" borderId="221" xfId="2" applyFont="1" applyFill="1" applyBorder="1" applyAlignment="1">
      <alignment vertical="top" wrapText="1"/>
    </xf>
    <xf numFmtId="0" fontId="178" fillId="20" borderId="97" xfId="2" applyFont="1" applyFill="1" applyBorder="1" applyAlignment="1">
      <alignment horizontal="center" vertical="center" wrapText="1"/>
    </xf>
    <xf numFmtId="0" fontId="179" fillId="20" borderId="160" xfId="2" applyFont="1" applyFill="1" applyBorder="1" applyAlignment="1">
      <alignment horizontal="center" vertical="center" wrapText="1"/>
    </xf>
    <xf numFmtId="0" fontId="110" fillId="20" borderId="95" xfId="2" applyFont="1" applyFill="1" applyBorder="1" applyAlignment="1">
      <alignment horizontal="center" vertical="center" shrinkToFit="1"/>
    </xf>
    <xf numFmtId="0" fontId="83" fillId="22" borderId="81" xfId="0" applyFont="1" applyFill="1" applyBorder="1" applyAlignment="1">
      <alignment horizontal="center" vertical="center" wrapText="1"/>
    </xf>
    <xf numFmtId="0" fontId="152" fillId="22" borderId="190" xfId="2" applyFont="1" applyFill="1" applyBorder="1" applyAlignment="1">
      <alignment horizontal="center" vertical="center" shrinkToFit="1"/>
    </xf>
    <xf numFmtId="0" fontId="152" fillId="22" borderId="179" xfId="2" applyFont="1" applyFill="1" applyBorder="1" applyAlignment="1">
      <alignment horizontal="center" vertical="center" shrinkToFit="1"/>
    </xf>
    <xf numFmtId="0" fontId="22" fillId="28" borderId="198" xfId="2" applyFont="1" applyFill="1" applyBorder="1" applyAlignment="1">
      <alignment horizontal="center" vertical="center" wrapText="1"/>
    </xf>
    <xf numFmtId="0" fontId="138" fillId="28" borderId="198" xfId="2" applyFont="1" applyFill="1" applyBorder="1" applyAlignment="1">
      <alignment horizontal="center" vertical="center" wrapText="1"/>
    </xf>
    <xf numFmtId="0" fontId="22" fillId="28" borderId="198" xfId="2" applyFont="1" applyFill="1" applyBorder="1" applyAlignment="1">
      <alignment horizontal="left" vertical="center" shrinkToFit="1"/>
    </xf>
    <xf numFmtId="14" fontId="22" fillId="28" borderId="198" xfId="2" applyNumberFormat="1" applyFont="1" applyFill="1" applyBorder="1" applyAlignment="1">
      <alignment horizontal="center" vertical="center"/>
    </xf>
    <xf numFmtId="14" fontId="22" fillId="28" borderId="199" xfId="2" applyNumberFormat="1" applyFont="1" applyFill="1" applyBorder="1" applyAlignment="1">
      <alignment horizontal="center" vertical="center"/>
    </xf>
    <xf numFmtId="0" fontId="22" fillId="28" borderId="222" xfId="2" applyFont="1" applyFill="1" applyBorder="1" applyAlignment="1">
      <alignment horizontal="center" vertical="center" wrapText="1"/>
    </xf>
    <xf numFmtId="0" fontId="138" fillId="28" borderId="222" xfId="2" applyFont="1" applyFill="1" applyBorder="1" applyAlignment="1">
      <alignment horizontal="center" vertical="center" wrapText="1"/>
    </xf>
    <xf numFmtId="0" fontId="22" fillId="28" borderId="222" xfId="2" applyFont="1" applyFill="1" applyBorder="1" applyAlignment="1">
      <alignment horizontal="left" vertical="center" shrinkToFit="1"/>
    </xf>
    <xf numFmtId="14" fontId="22" fillId="28" borderId="222" xfId="2" applyNumberFormat="1" applyFont="1" applyFill="1" applyBorder="1" applyAlignment="1">
      <alignment horizontal="center" vertical="center"/>
    </xf>
    <xf numFmtId="14" fontId="22" fillId="28" borderId="223" xfId="2" applyNumberFormat="1" applyFont="1" applyFill="1" applyBorder="1" applyAlignment="1">
      <alignment horizontal="center" vertical="center"/>
    </xf>
    <xf numFmtId="0" fontId="22" fillId="20" borderId="198" xfId="2" applyFont="1" applyFill="1" applyBorder="1" applyAlignment="1">
      <alignment horizontal="center" vertical="center" wrapText="1"/>
    </xf>
    <xf numFmtId="0" fontId="138" fillId="20" borderId="198" xfId="2" applyFont="1" applyFill="1" applyBorder="1" applyAlignment="1">
      <alignment horizontal="center" vertical="center" wrapText="1"/>
    </xf>
    <xf numFmtId="0" fontId="22" fillId="20" borderId="198" xfId="2" applyFont="1" applyFill="1" applyBorder="1" applyAlignment="1">
      <alignment horizontal="left" vertical="center" shrinkToFit="1"/>
    </xf>
    <xf numFmtId="14" fontId="22" fillId="20" borderId="198" xfId="2" applyNumberFormat="1" applyFont="1" applyFill="1" applyBorder="1" applyAlignment="1">
      <alignment horizontal="center" vertical="center"/>
    </xf>
    <xf numFmtId="14" fontId="22" fillId="20" borderId="199" xfId="2" applyNumberFormat="1" applyFont="1" applyFill="1" applyBorder="1" applyAlignment="1">
      <alignment horizontal="center" vertical="center"/>
    </xf>
    <xf numFmtId="0" fontId="22" fillId="20" borderId="222" xfId="2" applyFont="1" applyFill="1" applyBorder="1" applyAlignment="1">
      <alignment horizontal="center" vertical="center" wrapText="1"/>
    </xf>
    <xf numFmtId="0" fontId="138" fillId="20" borderId="222" xfId="2" applyFont="1" applyFill="1" applyBorder="1" applyAlignment="1">
      <alignment horizontal="center" vertical="center" wrapText="1"/>
    </xf>
    <xf numFmtId="0" fontId="22" fillId="20" borderId="222" xfId="2" applyFont="1" applyFill="1" applyBorder="1" applyAlignment="1">
      <alignment horizontal="left" vertical="center" shrinkToFit="1"/>
    </xf>
    <xf numFmtId="14" fontId="22" fillId="20" borderId="222" xfId="2" applyNumberFormat="1" applyFont="1" applyFill="1" applyBorder="1" applyAlignment="1">
      <alignment horizontal="center" vertical="center"/>
    </xf>
    <xf numFmtId="14" fontId="22" fillId="20" borderId="223" xfId="2" applyNumberFormat="1" applyFont="1" applyFill="1" applyBorder="1" applyAlignment="1">
      <alignment horizontal="center" vertical="center"/>
    </xf>
    <xf numFmtId="14" fontId="22" fillId="20" borderId="198" xfId="2" applyNumberFormat="1" applyFont="1" applyFill="1" applyBorder="1" applyAlignment="1">
      <alignment horizontal="left" vertical="center"/>
    </xf>
    <xf numFmtId="0" fontId="22" fillId="42" borderId="198" xfId="2" applyFont="1" applyFill="1" applyBorder="1" applyAlignment="1">
      <alignment horizontal="center" vertical="center" wrapText="1"/>
    </xf>
    <xf numFmtId="0" fontId="138" fillId="42" borderId="198" xfId="2" applyFont="1" applyFill="1" applyBorder="1" applyAlignment="1">
      <alignment horizontal="center" vertical="center" wrapText="1"/>
    </xf>
    <xf numFmtId="0" fontId="22" fillId="42" borderId="198" xfId="2" applyFont="1" applyFill="1" applyBorder="1" applyAlignment="1">
      <alignment horizontal="left" vertical="center" shrinkToFit="1"/>
    </xf>
    <xf numFmtId="14" fontId="22" fillId="42" borderId="198" xfId="2" applyNumberFormat="1" applyFont="1" applyFill="1" applyBorder="1" applyAlignment="1">
      <alignment horizontal="center" vertical="center"/>
    </xf>
    <xf numFmtId="14" fontId="22" fillId="42" borderId="199" xfId="2" applyNumberFormat="1" applyFont="1" applyFill="1" applyBorder="1" applyAlignment="1">
      <alignment horizontal="center" vertical="center"/>
    </xf>
    <xf numFmtId="0" fontId="22" fillId="42" borderId="222" xfId="2" applyFont="1" applyFill="1" applyBorder="1" applyAlignment="1">
      <alignment horizontal="center" vertical="center" wrapText="1"/>
    </xf>
    <xf numFmtId="0" fontId="138" fillId="42" borderId="222" xfId="2" applyFont="1" applyFill="1" applyBorder="1" applyAlignment="1">
      <alignment horizontal="center" vertical="center" wrapText="1"/>
    </xf>
    <xf numFmtId="0" fontId="22" fillId="42" borderId="222" xfId="2" applyFont="1" applyFill="1" applyBorder="1" applyAlignment="1">
      <alignment horizontal="left" vertical="center" shrinkToFit="1"/>
    </xf>
    <xf numFmtId="14" fontId="22" fillId="42" borderId="222" xfId="2" applyNumberFormat="1" applyFont="1" applyFill="1" applyBorder="1" applyAlignment="1">
      <alignment horizontal="center" vertical="center"/>
    </xf>
    <xf numFmtId="14" fontId="22" fillId="42" borderId="223" xfId="2" applyNumberFormat="1" applyFont="1" applyFill="1" applyBorder="1" applyAlignment="1">
      <alignment horizontal="center" vertical="center"/>
    </xf>
    <xf numFmtId="0" fontId="22" fillId="43" borderId="222" xfId="2" applyFont="1" applyFill="1" applyBorder="1" applyAlignment="1">
      <alignment horizontal="center" vertical="center" wrapText="1"/>
    </xf>
    <xf numFmtId="0" fontId="138" fillId="43" borderId="222" xfId="2" applyFont="1" applyFill="1" applyBorder="1" applyAlignment="1">
      <alignment horizontal="center" vertical="center" wrapText="1"/>
    </xf>
    <xf numFmtId="0" fontId="22" fillId="43" borderId="222" xfId="2" applyFont="1" applyFill="1" applyBorder="1" applyAlignment="1">
      <alignment horizontal="left" vertical="center" shrinkToFit="1"/>
    </xf>
    <xf numFmtId="14" fontId="22" fillId="43" borderId="222" xfId="2" applyNumberFormat="1" applyFont="1" applyFill="1" applyBorder="1" applyAlignment="1">
      <alignment horizontal="center" vertical="center"/>
    </xf>
    <xf numFmtId="14" fontId="22" fillId="43" borderId="223" xfId="2" applyNumberFormat="1" applyFont="1" applyFill="1" applyBorder="1" applyAlignment="1">
      <alignment horizontal="center" vertical="center"/>
    </xf>
    <xf numFmtId="0" fontId="138" fillId="43" borderId="198" xfId="2" applyFont="1" applyFill="1" applyBorder="1" applyAlignment="1">
      <alignment horizontal="center" vertical="center" wrapText="1"/>
    </xf>
    <xf numFmtId="0" fontId="22" fillId="43" borderId="198" xfId="2" applyFont="1" applyFill="1" applyBorder="1" applyAlignment="1">
      <alignment horizontal="left" vertical="center" shrinkToFit="1"/>
    </xf>
    <xf numFmtId="14" fontId="22" fillId="43" borderId="198" xfId="2" applyNumberFormat="1" applyFont="1" applyFill="1" applyBorder="1" applyAlignment="1">
      <alignment horizontal="center" vertical="center"/>
    </xf>
    <xf numFmtId="14" fontId="22" fillId="43" borderId="199" xfId="2" applyNumberFormat="1" applyFont="1" applyFill="1" applyBorder="1" applyAlignment="1">
      <alignment horizontal="center" vertical="center"/>
    </xf>
    <xf numFmtId="0" fontId="22" fillId="43" borderId="198" xfId="2" applyFont="1" applyFill="1" applyBorder="1" applyAlignment="1">
      <alignment horizontal="center" vertical="center" wrapText="1"/>
    </xf>
    <xf numFmtId="0" fontId="22" fillId="44" borderId="198" xfId="2" applyFont="1" applyFill="1" applyBorder="1" applyAlignment="1">
      <alignment horizontal="center" vertical="center" wrapText="1"/>
    </xf>
    <xf numFmtId="0" fontId="138" fillId="44" borderId="198" xfId="2" applyFont="1" applyFill="1" applyBorder="1" applyAlignment="1">
      <alignment horizontal="center" vertical="center" wrapText="1"/>
    </xf>
    <xf numFmtId="0" fontId="22" fillId="44" borderId="198" xfId="2" applyFont="1" applyFill="1" applyBorder="1" applyAlignment="1">
      <alignment horizontal="left" vertical="center" shrinkToFit="1"/>
    </xf>
    <xf numFmtId="14" fontId="22" fillId="44" borderId="198" xfId="2" applyNumberFormat="1" applyFont="1" applyFill="1" applyBorder="1" applyAlignment="1">
      <alignment horizontal="center" vertical="center"/>
    </xf>
    <xf numFmtId="14" fontId="22" fillId="44" borderId="199" xfId="2" applyNumberFormat="1" applyFont="1" applyFill="1" applyBorder="1" applyAlignment="1">
      <alignment horizontal="center" vertical="center"/>
    </xf>
    <xf numFmtId="0" fontId="22" fillId="45" borderId="222" xfId="2" applyFont="1" applyFill="1" applyBorder="1" applyAlignment="1">
      <alignment horizontal="center" vertical="center" wrapText="1"/>
    </xf>
    <xf numFmtId="0" fontId="138" fillId="45" borderId="222" xfId="2" applyFont="1" applyFill="1" applyBorder="1" applyAlignment="1">
      <alignment horizontal="center" vertical="center" wrapText="1"/>
    </xf>
    <xf numFmtId="0" fontId="22" fillId="45" borderId="222" xfId="2" applyFont="1" applyFill="1" applyBorder="1" applyAlignment="1">
      <alignment horizontal="left" vertical="center" shrinkToFit="1"/>
    </xf>
    <xf numFmtId="14" fontId="22" fillId="45" borderId="222" xfId="2" applyNumberFormat="1" applyFont="1" applyFill="1" applyBorder="1" applyAlignment="1">
      <alignment horizontal="center" vertical="center"/>
    </xf>
    <xf numFmtId="14" fontId="22" fillId="45" borderId="223" xfId="2" applyNumberFormat="1" applyFont="1" applyFill="1" applyBorder="1" applyAlignment="1">
      <alignment horizontal="center" vertical="center"/>
    </xf>
    <xf numFmtId="14" fontId="22" fillId="28" borderId="198" xfId="2" applyNumberFormat="1" applyFont="1" applyFill="1" applyBorder="1" applyAlignment="1">
      <alignment horizontal="left" vertical="center"/>
    </xf>
    <xf numFmtId="0" fontId="22" fillId="44" borderId="222" xfId="2" applyFont="1" applyFill="1" applyBorder="1" applyAlignment="1">
      <alignment horizontal="center" vertical="center" wrapText="1"/>
    </xf>
    <xf numFmtId="0" fontId="138" fillId="44" borderId="222" xfId="2" applyFont="1" applyFill="1" applyBorder="1" applyAlignment="1">
      <alignment horizontal="center" vertical="center" wrapText="1"/>
    </xf>
    <xf numFmtId="0" fontId="22" fillId="44" borderId="222" xfId="2" applyFont="1" applyFill="1" applyBorder="1" applyAlignment="1">
      <alignment horizontal="left" vertical="center" shrinkToFit="1"/>
    </xf>
    <xf numFmtId="14" fontId="22" fillId="44" borderId="222" xfId="2" applyNumberFormat="1" applyFont="1" applyFill="1" applyBorder="1" applyAlignment="1">
      <alignment horizontal="center" vertical="center"/>
    </xf>
    <xf numFmtId="14" fontId="22" fillId="44" borderId="223" xfId="2" applyNumberFormat="1" applyFont="1" applyFill="1" applyBorder="1" applyAlignment="1">
      <alignment horizontal="center" vertical="center"/>
    </xf>
    <xf numFmtId="14" fontId="22" fillId="44" borderId="198" xfId="2" applyNumberFormat="1" applyFont="1" applyFill="1" applyBorder="1" applyAlignment="1">
      <alignment horizontal="left" vertical="center"/>
    </xf>
    <xf numFmtId="0" fontId="22" fillId="45" borderId="198" xfId="2" applyFont="1" applyFill="1" applyBorder="1" applyAlignment="1">
      <alignment horizontal="center" vertical="center" wrapText="1"/>
    </xf>
    <xf numFmtId="0" fontId="138" fillId="45" borderId="198" xfId="2" applyFont="1" applyFill="1" applyBorder="1" applyAlignment="1">
      <alignment horizontal="center" vertical="center" wrapText="1"/>
    </xf>
    <xf numFmtId="0" fontId="22" fillId="45" borderId="198" xfId="2" applyFont="1" applyFill="1" applyBorder="1" applyAlignment="1">
      <alignment horizontal="left" vertical="center" shrinkToFit="1"/>
    </xf>
    <xf numFmtId="14" fontId="22" fillId="45" borderId="198" xfId="2" applyNumberFormat="1" applyFont="1" applyFill="1" applyBorder="1" applyAlignment="1">
      <alignment horizontal="center" vertical="center"/>
    </xf>
    <xf numFmtId="14" fontId="22" fillId="45" borderId="199" xfId="2" applyNumberFormat="1" applyFont="1" applyFill="1" applyBorder="1" applyAlignment="1">
      <alignment horizontal="center" vertical="center"/>
    </xf>
    <xf numFmtId="0" fontId="31" fillId="30" borderId="93" xfId="1" applyFont="1" applyFill="1" applyBorder="1" applyAlignment="1" applyProtection="1">
      <alignment horizontal="center" vertical="center" wrapText="1" shrinkToFit="1"/>
    </xf>
    <xf numFmtId="0" fontId="86" fillId="0" borderId="107" xfId="2" applyFont="1" applyBorder="1" applyAlignment="1">
      <alignment vertical="center" shrinkToFit="1"/>
    </xf>
    <xf numFmtId="178" fontId="26" fillId="3" borderId="226" xfId="2" applyNumberFormat="1" applyFont="1" applyFill="1" applyBorder="1" applyAlignment="1">
      <alignment horizontal="center" vertical="center"/>
    </xf>
    <xf numFmtId="0" fontId="8" fillId="0" borderId="232" xfId="1" applyBorder="1" applyAlignment="1" applyProtection="1">
      <alignment horizontal="left" vertical="center" wrapText="1"/>
    </xf>
    <xf numFmtId="0" fontId="6" fillId="0" borderId="232" xfId="2" applyBorder="1">
      <alignment vertical="center"/>
    </xf>
    <xf numFmtId="14" fontId="6" fillId="20" borderId="233" xfId="2" applyNumberFormat="1" applyFill="1" applyBorder="1">
      <alignment vertical="center"/>
    </xf>
    <xf numFmtId="0" fontId="161" fillId="34" borderId="79" xfId="0" applyFont="1" applyFill="1" applyBorder="1" applyAlignment="1">
      <alignment horizontal="center" vertical="center" wrapText="1"/>
    </xf>
    <xf numFmtId="0" fontId="8" fillId="0" borderId="79" xfId="1" applyBorder="1" applyAlignment="1" applyProtection="1">
      <alignment vertical="center" wrapText="1"/>
    </xf>
    <xf numFmtId="0" fontId="17" fillId="18" borderId="218" xfId="2" applyFont="1" applyFill="1" applyBorder="1" applyAlignment="1">
      <alignment horizontal="center" vertical="center" shrinkToFit="1"/>
    </xf>
    <xf numFmtId="0" fontId="17" fillId="18" borderId="219" xfId="2" applyFont="1" applyFill="1" applyBorder="1" applyAlignment="1">
      <alignment horizontal="center" vertical="center" shrinkToFit="1"/>
    </xf>
    <xf numFmtId="0" fontId="119" fillId="18" borderId="129" xfId="1" applyFont="1" applyFill="1" applyBorder="1" applyAlignment="1" applyProtection="1">
      <alignment horizontal="left" vertical="top" wrapText="1"/>
    </xf>
    <xf numFmtId="0" fontId="119" fillId="18" borderId="201" xfId="1" applyFont="1" applyFill="1" applyBorder="1" applyAlignment="1" applyProtection="1">
      <alignment horizontal="left" vertical="top" wrapText="1"/>
    </xf>
    <xf numFmtId="0" fontId="119" fillId="18" borderId="220" xfId="1" applyFont="1" applyFill="1" applyBorder="1" applyAlignment="1" applyProtection="1">
      <alignment horizontal="left" vertical="top" wrapText="1"/>
    </xf>
    <xf numFmtId="0" fontId="85" fillId="46" borderId="0" xfId="2" applyFont="1" applyFill="1" applyAlignment="1">
      <alignment horizontal="center" vertical="center" wrapText="1" shrinkToFit="1"/>
    </xf>
    <xf numFmtId="0" fontId="20" fillId="46" borderId="0" xfId="2" applyFont="1" applyFill="1" applyAlignment="1">
      <alignment horizontal="center" vertical="center" wrapText="1" shrinkToFit="1"/>
    </xf>
    <xf numFmtId="0" fontId="181" fillId="0" borderId="0" xfId="2" applyFont="1" applyAlignment="1">
      <alignment horizontal="center" vertical="center"/>
    </xf>
    <xf numFmtId="0" fontId="182" fillId="0" borderId="0" xfId="2" applyFont="1" applyAlignment="1">
      <alignment horizontal="center" vertical="center"/>
    </xf>
    <xf numFmtId="0" fontId="183" fillId="47" borderId="0" xfId="2" applyFont="1" applyFill="1" applyAlignment="1">
      <alignment horizontal="left" vertical="center" wrapText="1" indent="1"/>
    </xf>
    <xf numFmtId="0" fontId="16" fillId="47" borderId="0" xfId="2" applyFont="1" applyFill="1" applyAlignment="1">
      <alignment horizontal="left" vertical="center" wrapText="1" indent="1"/>
    </xf>
    <xf numFmtId="0" fontId="34" fillId="14" borderId="0" xfId="4" applyFont="1" applyFill="1"/>
    <xf numFmtId="0" fontId="154" fillId="14" borderId="0" xfId="4" applyFont="1" applyFill="1"/>
    <xf numFmtId="0" fontId="6" fillId="14" borderId="0" xfId="4" applyFill="1"/>
    <xf numFmtId="0" fontId="183" fillId="41" borderId="234" xfId="4" applyFont="1" applyFill="1" applyBorder="1" applyAlignment="1">
      <alignment horizontal="left" vertical="center" wrapText="1" indent="1"/>
    </xf>
    <xf numFmtId="0" fontId="183" fillId="41" borderId="235" xfId="4" applyFont="1" applyFill="1" applyBorder="1" applyAlignment="1">
      <alignment horizontal="left" vertical="center" wrapText="1" indent="1"/>
    </xf>
    <xf numFmtId="0" fontId="183" fillId="41" borderId="236" xfId="4" applyFont="1" applyFill="1" applyBorder="1" applyAlignment="1">
      <alignment horizontal="left" vertical="center" wrapText="1" indent="1"/>
    </xf>
    <xf numFmtId="0" fontId="183" fillId="41" borderId="237" xfId="4" applyFont="1" applyFill="1" applyBorder="1" applyAlignment="1">
      <alignment horizontal="left" vertical="center" wrapText="1" indent="1"/>
    </xf>
    <xf numFmtId="0" fontId="183" fillId="41" borderId="0" xfId="4" applyFont="1" applyFill="1" applyAlignment="1">
      <alignment horizontal="left" vertical="center" wrapText="1" indent="1"/>
    </xf>
    <xf numFmtId="0" fontId="183" fillId="41" borderId="238" xfId="4" applyFont="1" applyFill="1" applyBorder="1" applyAlignment="1">
      <alignment horizontal="left" vertical="center" wrapText="1" indent="1"/>
    </xf>
    <xf numFmtId="0" fontId="183" fillId="41" borderId="239" xfId="4" applyFont="1" applyFill="1" applyBorder="1" applyAlignment="1">
      <alignment horizontal="left" vertical="center" wrapText="1" indent="1"/>
    </xf>
    <xf numFmtId="0" fontId="183" fillId="41" borderId="240" xfId="4" applyFont="1" applyFill="1" applyBorder="1" applyAlignment="1">
      <alignment horizontal="left" vertical="center" wrapText="1" indent="1"/>
    </xf>
    <xf numFmtId="0" fontId="183" fillId="41" borderId="241" xfId="4" applyFont="1" applyFill="1" applyBorder="1" applyAlignment="1">
      <alignment horizontal="left" vertical="center" wrapText="1" inden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6DDDF7"/>
      <color rgb="FF6EF729"/>
      <color rgb="FFFFB5A3"/>
      <color rgb="FF3399FF"/>
      <color rgb="FF97FBF9"/>
      <color rgb="FFF0FBFE"/>
      <color rgb="FFB7EEFB"/>
      <color rgb="FF00CC00"/>
      <color rgb="FFFFFFCC"/>
      <color rgb="FFFAFE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'33(32)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'33(32)　感染症統計'!$B$7:$M$7</c:f>
              <c:numCache>
                <c:formatCode>General</c:formatCode>
                <c:ptCount val="12"/>
                <c:pt idx="0">
                  <c:v>102</c:v>
                </c:pt>
                <c:pt idx="1">
                  <c:v>102</c:v>
                </c:pt>
                <c:pt idx="2">
                  <c:v>115</c:v>
                </c:pt>
                <c:pt idx="3">
                  <c:v>122</c:v>
                </c:pt>
                <c:pt idx="4">
                  <c:v>256</c:v>
                </c:pt>
                <c:pt idx="5">
                  <c:v>306</c:v>
                </c:pt>
                <c:pt idx="6">
                  <c:v>516</c:v>
                </c:pt>
                <c:pt idx="7">
                  <c:v>397</c:v>
                </c:pt>
              </c:numCache>
            </c:numRef>
          </c:val>
          <c:smooth val="0"/>
          <c:extLst>
            <c:ext xmlns:c16="http://schemas.microsoft.com/office/drawing/2014/chart" uri="{C3380CC4-5D6E-409C-BE32-E72D297353CC}">
              <c16:uniqueId val="{00000008-9549-4A62-BF04-398DC0EE804A}"/>
            </c:ext>
          </c:extLst>
        </c:ser>
        <c:ser>
          <c:idx val="6"/>
          <c:order val="1"/>
          <c:tx>
            <c:strRef>
              <c:f>'33(32)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'33(32)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'33(32)　感染症統計'!$A$9</c:f>
              <c:strCache>
                <c:ptCount val="1"/>
                <c:pt idx="0">
                  <c:v>2022年</c:v>
                </c:pt>
              </c:strCache>
            </c:strRef>
          </c:tx>
          <c:spPr>
            <a:ln w="28575" cap="rnd">
              <a:solidFill>
                <a:schemeClr val="accent1"/>
              </a:solidFill>
              <a:round/>
            </a:ln>
            <a:effectLst/>
          </c:spPr>
          <c:marker>
            <c:symbol val="none"/>
          </c:marker>
          <c:val>
            <c:numRef>
              <c:f>'33(32)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'33(32)　感染症統計'!$A$10</c:f>
              <c:strCache>
                <c:ptCount val="1"/>
                <c:pt idx="0">
                  <c:v>2021年</c:v>
                </c:pt>
              </c:strCache>
            </c:strRef>
          </c:tx>
          <c:spPr>
            <a:ln w="28575" cap="rnd">
              <a:solidFill>
                <a:schemeClr val="accent2"/>
              </a:solidFill>
              <a:round/>
            </a:ln>
            <a:effectLst/>
          </c:spPr>
          <c:marker>
            <c:symbol val="none"/>
          </c:marker>
          <c:val>
            <c:numRef>
              <c:f>'33(32)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'33(32)　感染症統計'!$A$11</c:f>
              <c:strCache>
                <c:ptCount val="1"/>
                <c:pt idx="0">
                  <c:v>2020年</c:v>
                </c:pt>
              </c:strCache>
            </c:strRef>
          </c:tx>
          <c:spPr>
            <a:ln w="28575" cap="rnd">
              <a:solidFill>
                <a:schemeClr val="accent3"/>
              </a:solidFill>
              <a:round/>
            </a:ln>
            <a:effectLst/>
          </c:spPr>
          <c:marker>
            <c:symbol val="none"/>
          </c:marker>
          <c:val>
            <c:numRef>
              <c:f>'33(32)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'33(32)　感染症統計'!$A$12</c:f>
              <c:strCache>
                <c:ptCount val="1"/>
                <c:pt idx="0">
                  <c:v>2019年</c:v>
                </c:pt>
              </c:strCache>
            </c:strRef>
          </c:tx>
          <c:spPr>
            <a:ln w="28575" cap="rnd">
              <a:solidFill>
                <a:schemeClr val="accent4"/>
              </a:solidFill>
              <a:round/>
            </a:ln>
            <a:effectLst/>
          </c:spPr>
          <c:marker>
            <c:symbol val="none"/>
          </c:marker>
          <c:val>
            <c:numRef>
              <c:f>'33(32)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'33(32)　感染症統計'!$A$13</c:f>
              <c:strCache>
                <c:ptCount val="1"/>
                <c:pt idx="0">
                  <c:v>2018年</c:v>
                </c:pt>
              </c:strCache>
            </c:strRef>
          </c:tx>
          <c:spPr>
            <a:ln w="28575" cap="rnd">
              <a:solidFill>
                <a:schemeClr val="accent5"/>
              </a:solidFill>
              <a:round/>
            </a:ln>
            <a:effectLst/>
          </c:spPr>
          <c:marker>
            <c:symbol val="none"/>
          </c:marker>
          <c:val>
            <c:numRef>
              <c:f>'33(32)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'33(32)　感染症統計'!$P$7</c:f>
              <c:strCache>
                <c:ptCount val="1"/>
                <c:pt idx="0">
                  <c:v>2024年</c:v>
                </c:pt>
              </c:strCache>
            </c:strRef>
          </c:tx>
          <c:spPr>
            <a:ln w="63500" cap="rnd">
              <a:solidFill>
                <a:srgbClr val="FF0000"/>
              </a:solidFill>
              <a:round/>
            </a:ln>
            <a:effectLst/>
          </c:spPr>
          <c:marker>
            <c:symbol val="none"/>
          </c:marker>
          <c:val>
            <c:numRef>
              <c:f>'33(32)　感染症統計'!$Q$7:$AB$7</c:f>
              <c:numCache>
                <c:formatCode>General</c:formatCode>
                <c:ptCount val="12"/>
                <c:pt idx="0" formatCode="#,##0_ ">
                  <c:v>4</c:v>
                </c:pt>
                <c:pt idx="1">
                  <c:v>4</c:v>
                </c:pt>
                <c:pt idx="2">
                  <c:v>4</c:v>
                </c:pt>
                <c:pt idx="3">
                  <c:v>8</c:v>
                </c:pt>
                <c:pt idx="4">
                  <c:v>1</c:v>
                </c:pt>
                <c:pt idx="5">
                  <c:v>2</c:v>
                </c:pt>
                <c:pt idx="6">
                  <c:v>6</c:v>
                </c:pt>
                <c:pt idx="7">
                  <c:v>11</c:v>
                </c:pt>
              </c:numCache>
            </c:numRef>
          </c:val>
          <c:smooth val="0"/>
          <c:extLst>
            <c:ext xmlns:c16="http://schemas.microsoft.com/office/drawing/2014/chart" uri="{C3380CC4-5D6E-409C-BE32-E72D297353CC}">
              <c16:uniqueId val="{00000000-691A-4A61-BF12-3A5977548A2F}"/>
            </c:ext>
          </c:extLst>
        </c:ser>
        <c:ser>
          <c:idx val="0"/>
          <c:order val="1"/>
          <c:tx>
            <c:strRef>
              <c:f>'33(32)　感染症統計'!$P$8</c:f>
              <c:strCache>
                <c:ptCount val="1"/>
                <c:pt idx="0">
                  <c:v>2023年</c:v>
                </c:pt>
              </c:strCache>
            </c:strRef>
          </c:tx>
          <c:spPr>
            <a:ln w="28575" cap="rnd">
              <a:solidFill>
                <a:schemeClr val="accent1"/>
              </a:solidFill>
              <a:round/>
            </a:ln>
            <a:effectLst/>
          </c:spPr>
          <c:marker>
            <c:symbol val="none"/>
          </c:marker>
          <c:val>
            <c:numRef>
              <c:f>'33(32)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'33(32)　感染症統計'!$P$9</c:f>
              <c:strCache>
                <c:ptCount val="1"/>
                <c:pt idx="0">
                  <c:v>2022年</c:v>
                </c:pt>
              </c:strCache>
            </c:strRef>
          </c:tx>
          <c:spPr>
            <a:ln w="28575" cap="rnd">
              <a:solidFill>
                <a:schemeClr val="accent2"/>
              </a:solidFill>
              <a:round/>
            </a:ln>
            <a:effectLst/>
          </c:spPr>
          <c:marker>
            <c:symbol val="none"/>
          </c:marker>
          <c:val>
            <c:numRef>
              <c:f>'33(32)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'33(32)　感染症統計'!$P$10</c:f>
              <c:strCache>
                <c:ptCount val="1"/>
                <c:pt idx="0">
                  <c:v>2021年</c:v>
                </c:pt>
              </c:strCache>
            </c:strRef>
          </c:tx>
          <c:spPr>
            <a:ln w="28575" cap="rnd">
              <a:solidFill>
                <a:schemeClr val="accent3"/>
              </a:solidFill>
              <a:round/>
            </a:ln>
            <a:effectLst/>
          </c:spPr>
          <c:marker>
            <c:symbol val="none"/>
          </c:marker>
          <c:val>
            <c:numRef>
              <c:f>'33(32)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'33(32)　感染症統計'!$P$11</c:f>
              <c:strCache>
                <c:ptCount val="1"/>
                <c:pt idx="0">
                  <c:v>2020年</c:v>
                </c:pt>
              </c:strCache>
            </c:strRef>
          </c:tx>
          <c:spPr>
            <a:ln w="28575" cap="rnd">
              <a:solidFill>
                <a:schemeClr val="accent4"/>
              </a:solidFill>
              <a:round/>
            </a:ln>
            <a:effectLst/>
          </c:spPr>
          <c:marker>
            <c:symbol val="none"/>
          </c:marker>
          <c:val>
            <c:numRef>
              <c:f>'33(32)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'33(32)　感染症統計'!$P$12</c:f>
              <c:strCache>
                <c:ptCount val="1"/>
                <c:pt idx="0">
                  <c:v>2019年</c:v>
                </c:pt>
              </c:strCache>
            </c:strRef>
          </c:tx>
          <c:spPr>
            <a:ln w="28575" cap="rnd">
              <a:solidFill>
                <a:schemeClr val="accent5"/>
              </a:solidFill>
              <a:round/>
            </a:ln>
            <a:effectLst/>
          </c:spPr>
          <c:marker>
            <c:symbol val="none"/>
          </c:marker>
          <c:val>
            <c:numRef>
              <c:f>'33(32)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'33(32)　感染症統計'!$P$13</c:f>
              <c:strCache>
                <c:ptCount val="1"/>
                <c:pt idx="0">
                  <c:v>2018年</c:v>
                </c:pt>
              </c:strCache>
            </c:strRef>
          </c:tx>
          <c:spPr>
            <a:ln w="28575" cap="rnd">
              <a:solidFill>
                <a:schemeClr val="accent6"/>
              </a:solidFill>
              <a:round/>
            </a:ln>
            <a:effectLst/>
          </c:spPr>
          <c:marker>
            <c:symbol val="none"/>
          </c:marker>
          <c:val>
            <c:numRef>
              <c:f>'33(32)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5" Type="http://schemas.openxmlformats.org/officeDocument/2006/relationships/image" Target="../media/image6.pn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40</xdr:col>
      <xdr:colOff>325321</xdr:colOff>
      <xdr:row>98</xdr:row>
      <xdr:rowOff>16933</xdr:rowOff>
    </xdr:to>
    <xdr:pic>
      <xdr:nvPicPr>
        <xdr:cNvPr id="30" name="図 29">
          <a:extLst>
            <a:ext uri="{FF2B5EF4-FFF2-40B4-BE49-F238E27FC236}">
              <a16:creationId xmlns:a16="http://schemas.microsoft.com/office/drawing/2014/main" id="{D24DECDD-DBCE-C88C-D089-A5AF34FAE7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591721" cy="16611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769776</xdr:colOff>
      <xdr:row>3</xdr:row>
      <xdr:rowOff>186611</xdr:rowOff>
    </xdr:from>
    <xdr:to>
      <xdr:col>13</xdr:col>
      <xdr:colOff>124408</xdr:colOff>
      <xdr:row>18</xdr:row>
      <xdr:rowOff>373224</xdr:rowOff>
    </xdr:to>
    <xdr:pic>
      <xdr:nvPicPr>
        <xdr:cNvPr id="66" name="図 65" descr="感染性胃腸炎患者報告数　直近5シーズン">
          <a:extLst>
            <a:ext uri="{FF2B5EF4-FFF2-40B4-BE49-F238E27FC236}">
              <a16:creationId xmlns:a16="http://schemas.microsoft.com/office/drawing/2014/main" id="{98B85000-1A4C-6C1D-C44D-F5ADAF95D1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123" y="948611"/>
          <a:ext cx="7347856" cy="32501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8577" y="2018812"/>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1.43</a:t>
          </a:r>
          <a:endParaRPr lang="ja-JP" altLang="en-US" sz="2000" b="1" i="0" u="none" strike="noStrike" baseline="0">
            <a:solidFill>
              <a:srgbClr val="FF0000"/>
            </a:solidFill>
            <a:latin typeface="ＭＳ Ｐゴシック"/>
            <a:ea typeface="ＭＳ Ｐゴシック"/>
          </a:endParaRPr>
        </a:p>
        <a:p>
          <a:pPr algn="ctr" rtl="0">
            <a:defRPr sz="1000"/>
          </a:pP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145462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125176"/>
          <a:ext cx="2598565" cy="601170"/>
        </a:xfrm>
        <a:prstGeom prst="borderCallout2">
          <a:avLst>
            <a:gd name="adj1" fmla="val 101279"/>
            <a:gd name="adj2" fmla="val 51060"/>
            <a:gd name="adj3" fmla="val 210486"/>
            <a:gd name="adj4" fmla="val 51057"/>
            <a:gd name="adj5" fmla="val 372260"/>
            <a:gd name="adj6" fmla="val 84975"/>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1</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12</xdr:col>
      <xdr:colOff>180672</xdr:colOff>
      <xdr:row>16</xdr:row>
      <xdr:rowOff>176979</xdr:rowOff>
    </xdr:from>
    <xdr:to>
      <xdr:col>12</xdr:col>
      <xdr:colOff>506628</xdr:colOff>
      <xdr:row>17</xdr:row>
      <xdr:rowOff>239805</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1011958" y="3256081"/>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7776</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a:stretch>
          <a:fillRect/>
        </a:stretch>
      </xdr:blipFill>
      <xdr:spPr>
        <a:xfrm>
          <a:off x="2892492" y="552062"/>
          <a:ext cx="1630107" cy="2534816"/>
        </a:xfrm>
        <a:prstGeom prst="rect">
          <a:avLst/>
        </a:prstGeom>
      </xdr:spPr>
    </xdr:pic>
    <xdr:clientData/>
  </xdr:twoCellAnchor>
  <xdr:twoCellAnchor editAs="oneCell">
    <xdr:from>
      <xdr:col>0</xdr:col>
      <xdr:colOff>0</xdr:colOff>
      <xdr:row>2</xdr:row>
      <xdr:rowOff>0</xdr:rowOff>
    </xdr:from>
    <xdr:to>
      <xdr:col>3</xdr:col>
      <xdr:colOff>144985</xdr:colOff>
      <xdr:row>16</xdr:row>
      <xdr:rowOff>0</xdr:rowOff>
    </xdr:to>
    <xdr:pic>
      <xdr:nvPicPr>
        <xdr:cNvPr id="32" name="図 31">
          <a:extLst>
            <a:ext uri="{FF2B5EF4-FFF2-40B4-BE49-F238E27FC236}">
              <a16:creationId xmlns:a16="http://schemas.microsoft.com/office/drawing/2014/main" id="{C3D14574-F121-4AE6-98D0-B285B57F1835}"/>
            </a:ext>
          </a:extLst>
        </xdr:cNvPr>
        <xdr:cNvPicPr>
          <a:picLocks noChangeAspect="1"/>
        </xdr:cNvPicPr>
      </xdr:nvPicPr>
      <xdr:blipFill>
        <a:blip xmlns:r="http://schemas.openxmlformats.org/officeDocument/2006/relationships" r:embed="rId3"/>
        <a:stretch>
          <a:fillRect/>
        </a:stretch>
      </xdr:blipFill>
      <xdr:spPr>
        <a:xfrm>
          <a:off x="0" y="544286"/>
          <a:ext cx="1630107" cy="2534816"/>
        </a:xfrm>
        <a:prstGeom prst="rect">
          <a:avLst/>
        </a:prstGeom>
      </xdr:spPr>
    </xdr:pic>
    <xdr:clientData/>
  </xdr:two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78105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B71BCBF8-0526-4E83-BF62-24B6983A4AFC}"/>
            </a:ext>
          </a:extLst>
        </xdr:cNvPr>
        <xdr:cNvSpPr>
          <a:spLocks noChangeAspect="1" noChangeArrowheads="1"/>
        </xdr:cNvSpPr>
      </xdr:nvSpPr>
      <xdr:spPr bwMode="auto">
        <a:xfrm>
          <a:off x="4655820" y="4236720"/>
          <a:ext cx="304800" cy="299085"/>
        </a:xfrm>
        <a:prstGeom prst="rect">
          <a:avLst/>
        </a:prstGeom>
        <a:noFill/>
        <a:ln w="9525">
          <a:noFill/>
          <a:miter lim="800000"/>
          <a:headEnd/>
          <a:tailEnd/>
        </a:ln>
      </xdr:spPr>
    </xdr:sp>
    <xdr:clientData/>
  </xdr:twoCellAnchor>
  <xdr:twoCellAnchor>
    <xdr:from>
      <xdr:col>5</xdr:col>
      <xdr:colOff>257175</xdr:colOff>
      <xdr:row>7</xdr:row>
      <xdr:rowOff>38100</xdr:rowOff>
    </xdr:from>
    <xdr:to>
      <xdr:col>6</xdr:col>
      <xdr:colOff>485775</xdr:colOff>
      <xdr:row>10</xdr:row>
      <xdr:rowOff>114300</xdr:rowOff>
    </xdr:to>
    <xdr:sp macro="" textlink="">
      <xdr:nvSpPr>
        <xdr:cNvPr id="3" name="右矢印 2">
          <a:extLst>
            <a:ext uri="{FF2B5EF4-FFF2-40B4-BE49-F238E27FC236}">
              <a16:creationId xmlns:a16="http://schemas.microsoft.com/office/drawing/2014/main" id="{1A085042-6B7E-4E4F-88DA-E719661F82BF}"/>
            </a:ext>
          </a:extLst>
        </xdr:cNvPr>
        <xdr:cNvSpPr/>
      </xdr:nvSpPr>
      <xdr:spPr>
        <a:xfrm>
          <a:off x="3061335" y="1866900"/>
          <a:ext cx="845820" cy="899160"/>
        </a:xfrm>
        <a:prstGeom prst="rightArrow">
          <a:avLst/>
        </a:prstGeom>
        <a:gradFill>
          <a:gsLst>
            <a:gs pos="0">
              <a:schemeClr val="accent3">
                <a:lumMod val="75000"/>
              </a:schemeClr>
            </a:gs>
            <a:gs pos="0">
              <a:schemeClr val="accent1">
                <a:tint val="44500"/>
                <a:satMod val="160000"/>
              </a:schemeClr>
            </a:gs>
            <a:gs pos="100000">
              <a:schemeClr val="accent1">
                <a:tint val="23500"/>
                <a:satMod val="160000"/>
              </a:schemeClr>
            </a:gs>
          </a:gsLst>
          <a:lin ang="5400000" scaled="0"/>
        </a:gradFill>
        <a:ln>
          <a:solidFill>
            <a:schemeClr val="bg1"/>
          </a:solidFill>
        </a:ln>
        <a:effectLst>
          <a:outerShdw blurRad="50800" dist="50800" dir="5400000" algn="ctr" rotWithShape="0">
            <a:schemeClr val="bg1">
              <a:lumMod val="8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8E490B26-0AE3-40A0-B998-C531FCD6B0ED}"/>
            </a:ext>
          </a:extLst>
        </xdr:cNvPr>
        <xdr:cNvSpPr>
          <a:spLocks noChangeAspect="1" noChangeArrowheads="1"/>
        </xdr:cNvSpPr>
      </xdr:nvSpPr>
      <xdr:spPr bwMode="auto">
        <a:xfrm>
          <a:off x="8671560" y="2926080"/>
          <a:ext cx="304800" cy="302895"/>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326881CE-E782-4F77-8BBE-8BB80371E3E8}"/>
            </a:ext>
          </a:extLst>
        </xdr:cNvPr>
        <xdr:cNvSpPr>
          <a:spLocks noChangeAspect="1" noChangeArrowheads="1"/>
        </xdr:cNvSpPr>
      </xdr:nvSpPr>
      <xdr:spPr bwMode="auto">
        <a:xfrm>
          <a:off x="8671560" y="2926080"/>
          <a:ext cx="304800" cy="302895"/>
        </a:xfrm>
        <a:prstGeom prst="rect">
          <a:avLst/>
        </a:prstGeom>
        <a:noFill/>
        <a:ln w="9525">
          <a:noFill/>
          <a:miter lim="800000"/>
          <a:headEnd/>
          <a:tailEnd/>
        </a:ln>
      </xdr:spPr>
    </xdr:sp>
    <xdr:clientData/>
  </xdr:twoCellAnchor>
  <xdr:twoCellAnchor editAs="oneCell">
    <xdr:from>
      <xdr:col>14</xdr:col>
      <xdr:colOff>0</xdr:colOff>
      <xdr:row>11</xdr:row>
      <xdr:rowOff>0</xdr:rowOff>
    </xdr:from>
    <xdr:to>
      <xdr:col>14</xdr:col>
      <xdr:colOff>304800</xdr:colOff>
      <xdr:row>12</xdr:row>
      <xdr:rowOff>28575</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94FF195F-F467-47AE-8966-378708190F4F}"/>
            </a:ext>
          </a:extLst>
        </xdr:cNvPr>
        <xdr:cNvSpPr>
          <a:spLocks noChangeAspect="1" noChangeArrowheads="1"/>
        </xdr:cNvSpPr>
      </xdr:nvSpPr>
      <xdr:spPr bwMode="auto">
        <a:xfrm>
          <a:off x="8671560" y="2926080"/>
          <a:ext cx="304800" cy="302895"/>
        </a:xfrm>
        <a:prstGeom prst="rect">
          <a:avLst/>
        </a:prstGeom>
        <a:noFill/>
        <a:ln w="9525">
          <a:noFill/>
          <a:miter lim="800000"/>
          <a:headEnd/>
          <a:tailEnd/>
        </a:ln>
      </xdr:spPr>
    </xdr:sp>
    <xdr:clientData/>
  </xdr:twoCellAnchor>
  <xdr:twoCellAnchor editAs="oneCell">
    <xdr:from>
      <xdr:col>17</xdr:col>
      <xdr:colOff>0</xdr:colOff>
      <xdr:row>5</xdr:row>
      <xdr:rowOff>0</xdr:rowOff>
    </xdr:from>
    <xdr:to>
      <xdr:col>17</xdr:col>
      <xdr:colOff>304800</xdr:colOff>
      <xdr:row>6</xdr:row>
      <xdr:rowOff>28575</xdr:rowOff>
    </xdr:to>
    <xdr:sp macro="" textlink="">
      <xdr:nvSpPr>
        <xdr:cNvPr id="7" name="AutoShape 285" descr="Z">
          <a:hlinkClick xmlns:r="http://schemas.openxmlformats.org/officeDocument/2006/relationships" r:id="rId4"/>
          <a:extLst>
            <a:ext uri="{FF2B5EF4-FFF2-40B4-BE49-F238E27FC236}">
              <a16:creationId xmlns:a16="http://schemas.microsoft.com/office/drawing/2014/main" id="{FCE19FA7-CF6B-4A56-B934-9AC2B2F7A5D3}"/>
            </a:ext>
          </a:extLst>
        </xdr:cNvPr>
        <xdr:cNvSpPr>
          <a:spLocks noChangeAspect="1" noChangeArrowheads="1"/>
        </xdr:cNvSpPr>
      </xdr:nvSpPr>
      <xdr:spPr bwMode="auto">
        <a:xfrm>
          <a:off x="10523220" y="1280160"/>
          <a:ext cx="304800" cy="302895"/>
        </a:xfrm>
        <a:prstGeom prst="rect">
          <a:avLst/>
        </a:prstGeom>
        <a:noFill/>
        <a:ln w="9525">
          <a:noFill/>
          <a:miter lim="800000"/>
          <a:headEnd/>
          <a:tailEnd/>
        </a:ln>
      </xdr:spPr>
    </xdr:sp>
    <xdr:clientData/>
  </xdr:twoCellAnchor>
  <xdr:twoCellAnchor editAs="oneCell">
    <xdr:from>
      <xdr:col>0</xdr:col>
      <xdr:colOff>142875</xdr:colOff>
      <xdr:row>4</xdr:row>
      <xdr:rowOff>152400</xdr:rowOff>
    </xdr:from>
    <xdr:to>
      <xdr:col>5</xdr:col>
      <xdr:colOff>95250</xdr:colOff>
      <xdr:row>14</xdr:row>
      <xdr:rowOff>9525</xdr:rowOff>
    </xdr:to>
    <xdr:pic>
      <xdr:nvPicPr>
        <xdr:cNvPr id="8" name="Picture 832">
          <a:extLst>
            <a:ext uri="{FF2B5EF4-FFF2-40B4-BE49-F238E27FC236}">
              <a16:creationId xmlns:a16="http://schemas.microsoft.com/office/drawing/2014/main" id="{93878BA9-A02F-4CED-B610-889A055F24CE}"/>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42875" y="1226820"/>
          <a:ext cx="2756535" cy="2531745"/>
        </a:xfrm>
        <a:prstGeom prst="rect">
          <a:avLst/>
        </a:prstGeom>
        <a:noFill/>
        <a:ln w="9525">
          <a:noFill/>
          <a:miter lim="800000"/>
          <a:headEnd/>
          <a:tailEnd/>
        </a:ln>
      </xdr:spPr>
    </xdr:pic>
    <xdr:clientData/>
  </xdr:twoCellAnchor>
  <xdr:twoCellAnchor>
    <xdr:from>
      <xdr:col>3</xdr:col>
      <xdr:colOff>152400</xdr:colOff>
      <xdr:row>6</xdr:row>
      <xdr:rowOff>0</xdr:rowOff>
    </xdr:from>
    <xdr:to>
      <xdr:col>4</xdr:col>
      <xdr:colOff>552450</xdr:colOff>
      <xdr:row>6</xdr:row>
      <xdr:rowOff>0</xdr:rowOff>
    </xdr:to>
    <xdr:cxnSp macro="">
      <xdr:nvCxnSpPr>
        <xdr:cNvPr id="9" name="直線コネクタ 8">
          <a:extLst>
            <a:ext uri="{FF2B5EF4-FFF2-40B4-BE49-F238E27FC236}">
              <a16:creationId xmlns:a16="http://schemas.microsoft.com/office/drawing/2014/main" id="{B2AC74EE-936F-4255-A08C-B38BE04B4FAD}"/>
            </a:ext>
          </a:extLst>
        </xdr:cNvPr>
        <xdr:cNvCxnSpPr/>
      </xdr:nvCxnSpPr>
      <xdr:spPr>
        <a:xfrm>
          <a:off x="1722120" y="1554480"/>
          <a:ext cx="1017270" cy="0"/>
        </a:xfrm>
        <a:prstGeom prst="line">
          <a:avLst/>
        </a:prstGeom>
      </xdr:spPr>
      <xdr:style>
        <a:lnRef idx="2">
          <a:schemeClr val="accent6"/>
        </a:lnRef>
        <a:fillRef idx="0">
          <a:schemeClr val="accent6"/>
        </a:fillRef>
        <a:effectRef idx="1">
          <a:schemeClr val="accent6"/>
        </a:effectRef>
        <a:fontRef idx="minor">
          <a:schemeClr val="tx1"/>
        </a:fontRef>
      </xdr:style>
    </xdr:cxnSp>
    <xdr:clientData/>
  </xdr:twoCellAnchor>
  <xdr:twoCellAnchor>
    <xdr:from>
      <xdr:col>3</xdr:col>
      <xdr:colOff>438150</xdr:colOff>
      <xdr:row>11</xdr:row>
      <xdr:rowOff>57150</xdr:rowOff>
    </xdr:from>
    <xdr:to>
      <xdr:col>4</xdr:col>
      <xdr:colOff>628650</xdr:colOff>
      <xdr:row>11</xdr:row>
      <xdr:rowOff>57150</xdr:rowOff>
    </xdr:to>
    <xdr:cxnSp macro="">
      <xdr:nvCxnSpPr>
        <xdr:cNvPr id="10" name="直線コネクタ 9">
          <a:extLst>
            <a:ext uri="{FF2B5EF4-FFF2-40B4-BE49-F238E27FC236}">
              <a16:creationId xmlns:a16="http://schemas.microsoft.com/office/drawing/2014/main" id="{39705A8E-167C-4D5B-928C-50357CE8E295}"/>
            </a:ext>
          </a:extLst>
        </xdr:cNvPr>
        <xdr:cNvCxnSpPr/>
      </xdr:nvCxnSpPr>
      <xdr:spPr>
        <a:xfrm>
          <a:off x="2007870" y="2983230"/>
          <a:ext cx="792480"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28575</xdr:colOff>
      <xdr:row>11</xdr:row>
      <xdr:rowOff>200025</xdr:rowOff>
    </xdr:from>
    <xdr:to>
      <xdr:col>3</xdr:col>
      <xdr:colOff>76200</xdr:colOff>
      <xdr:row>11</xdr:row>
      <xdr:rowOff>200025</xdr:rowOff>
    </xdr:to>
    <xdr:cxnSp macro="">
      <xdr:nvCxnSpPr>
        <xdr:cNvPr id="11" name="直線コネクタ 10">
          <a:extLst>
            <a:ext uri="{FF2B5EF4-FFF2-40B4-BE49-F238E27FC236}">
              <a16:creationId xmlns:a16="http://schemas.microsoft.com/office/drawing/2014/main" id="{3275DCF9-F0B2-4921-BC11-F46F6696E016}"/>
            </a:ext>
          </a:extLst>
        </xdr:cNvPr>
        <xdr:cNvCxnSpPr/>
      </xdr:nvCxnSpPr>
      <xdr:spPr>
        <a:xfrm>
          <a:off x="981075" y="3126105"/>
          <a:ext cx="664845"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219075</xdr:colOff>
      <xdr:row>11</xdr:row>
      <xdr:rowOff>9525</xdr:rowOff>
    </xdr:from>
    <xdr:to>
      <xdr:col>1</xdr:col>
      <xdr:colOff>600075</xdr:colOff>
      <xdr:row>11</xdr:row>
      <xdr:rowOff>19050</xdr:rowOff>
    </xdr:to>
    <xdr:cxnSp macro="">
      <xdr:nvCxnSpPr>
        <xdr:cNvPr id="12" name="直線コネクタ 11">
          <a:extLst>
            <a:ext uri="{FF2B5EF4-FFF2-40B4-BE49-F238E27FC236}">
              <a16:creationId xmlns:a16="http://schemas.microsoft.com/office/drawing/2014/main" id="{8596E2D9-F3B8-4948-B2A5-3E3AB8271626}"/>
            </a:ext>
          </a:extLst>
        </xdr:cNvPr>
        <xdr:cNvCxnSpPr/>
      </xdr:nvCxnSpPr>
      <xdr:spPr>
        <a:xfrm>
          <a:off x="219075" y="2935605"/>
          <a:ext cx="716280" cy="9525"/>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196921</xdr:colOff>
      <xdr:row>24</xdr:row>
      <xdr:rowOff>8562</xdr:rowOff>
    </xdr:from>
    <xdr:to>
      <xdr:col>21</xdr:col>
      <xdr:colOff>453775</xdr:colOff>
      <xdr:row>42</xdr:row>
      <xdr:rowOff>25685</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1643865" cy="3159303"/>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30398</xdr:colOff>
      <xdr:row>24</xdr:row>
      <xdr:rowOff>28447</xdr:rowOff>
    </xdr:from>
    <xdr:to>
      <xdr:col>8</xdr:col>
      <xdr:colOff>376719</xdr:colOff>
      <xdr:row>38</xdr:row>
      <xdr:rowOff>17124</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91050" y="4086739"/>
          <a:ext cx="2195669" cy="244591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79672</xdr:colOff>
      <xdr:row>14</xdr:row>
      <xdr:rowOff>53340</xdr:rowOff>
    </xdr:from>
    <xdr:to>
      <xdr:col>2</xdr:col>
      <xdr:colOff>4069080</xdr:colOff>
      <xdr:row>32</xdr:row>
      <xdr:rowOff>109158</xdr:rowOff>
    </xdr:to>
    <xdr:pic>
      <xdr:nvPicPr>
        <xdr:cNvPr id="3" name="図 2">
          <a:extLst>
            <a:ext uri="{FF2B5EF4-FFF2-40B4-BE49-F238E27FC236}">
              <a16:creationId xmlns:a16="http://schemas.microsoft.com/office/drawing/2014/main" id="{438E8482-7460-1BA3-15F5-1F5B1D2129D1}"/>
            </a:ext>
          </a:extLst>
        </xdr:cNvPr>
        <xdr:cNvPicPr>
          <a:picLocks noChangeAspect="1"/>
        </xdr:cNvPicPr>
      </xdr:nvPicPr>
      <xdr:blipFill>
        <a:blip xmlns:r="http://schemas.openxmlformats.org/officeDocument/2006/relationships" r:embed="rId2"/>
        <a:stretch>
          <a:fillRect/>
        </a:stretch>
      </xdr:blipFill>
      <xdr:spPr>
        <a:xfrm>
          <a:off x="2190412" y="7459980"/>
          <a:ext cx="3989408" cy="32028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70</xdr:row>
      <xdr:rowOff>62343</xdr:rowOff>
    </xdr:from>
    <xdr:to>
      <xdr:col>2</xdr:col>
      <xdr:colOff>5527964</xdr:colOff>
      <xdr:row>72</xdr:row>
      <xdr:rowOff>133832</xdr:rowOff>
    </xdr:to>
    <xdr:pic>
      <xdr:nvPicPr>
        <xdr:cNvPr id="2" name="図 1">
          <a:extLst>
            <a:ext uri="{FF2B5EF4-FFF2-40B4-BE49-F238E27FC236}">
              <a16:creationId xmlns:a16="http://schemas.microsoft.com/office/drawing/2014/main" id="{C8B3560D-C092-2CEF-BF6B-CB13AF5366D6}"/>
            </a:ext>
          </a:extLst>
        </xdr:cNvPr>
        <xdr:cNvPicPr>
          <a:picLocks noChangeAspect="1"/>
        </xdr:cNvPicPr>
      </xdr:nvPicPr>
      <xdr:blipFill>
        <a:blip xmlns:r="http://schemas.openxmlformats.org/officeDocument/2006/relationships" r:embed="rId1"/>
        <a:stretch>
          <a:fillRect/>
        </a:stretch>
      </xdr:blipFill>
      <xdr:spPr>
        <a:xfrm>
          <a:off x="2826327" y="20837234"/>
          <a:ext cx="5527964" cy="57025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69:E70" totalsRowShown="0" headerRowDxfId="13" dataDxfId="11" headerRowBorderDxfId="12" tableBorderDxfId="10" totalsRowBorderDxfId="9" headerRowCellStyle="標準 2">
  <autoFilter ref="C69:E70"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caa.go.jp/policies/policy/food_labeling/foods_with_function_claims/" TargetMode="External"/><Relationship Id="rId2" Type="http://schemas.openxmlformats.org/officeDocument/2006/relationships/hyperlink" Target="https://www.caa.go.jp/notice/entry/039045/" TargetMode="External"/><Relationship Id="rId1" Type="http://schemas.openxmlformats.org/officeDocument/2006/relationships/hyperlink" Target="https://www.caa.go.jp/policies/policy/food_labeling/food_labeling_act/" TargetMode="External"/><Relationship Id="rId6" Type="http://schemas.openxmlformats.org/officeDocument/2006/relationships/printerSettings" Target="../printerSettings/printerSettings10.bin"/><Relationship Id="rId5" Type="http://schemas.openxmlformats.org/officeDocument/2006/relationships/hyperlink" Target="https://foods-ch.infomart.co.jp/anzen/eisei_hyoji/110239" TargetMode="External"/><Relationship Id="rId4" Type="http://schemas.openxmlformats.org/officeDocument/2006/relationships/hyperlink" Target="https://www.mapion.co.jp/news/release/dn0000303027-al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801820d24c4a694aed6f0de75ceca03d906facc5" TargetMode="External"/><Relationship Id="rId13" Type="http://schemas.openxmlformats.org/officeDocument/2006/relationships/hyperlink" Target="https://bunshun.jp/articles/-/73011?page=3" TargetMode="External"/><Relationship Id="rId18" Type="http://schemas.openxmlformats.org/officeDocument/2006/relationships/printerSettings" Target="../printerSettings/printerSettings5.bin"/><Relationship Id="rId3" Type="http://schemas.openxmlformats.org/officeDocument/2006/relationships/hyperlink" Target="https://www.okinawatimes.co.jp/articles/-/1417357" TargetMode="External"/><Relationship Id="rId7" Type="http://schemas.openxmlformats.org/officeDocument/2006/relationships/hyperlink" Target="https://news.yahoo.co.jp/articles/a6362bdd817a991941b30ff7aa7fea5c4adde0fc" TargetMode="External"/><Relationship Id="rId12" Type="http://schemas.openxmlformats.org/officeDocument/2006/relationships/hyperlink" Target="https://www.kyoto-np.co.jp/articles/-/1313232" TargetMode="External"/><Relationship Id="rId17" Type="http://schemas.openxmlformats.org/officeDocument/2006/relationships/hyperlink" Target="https://news.livedoor.com/article/detail/27012874/" TargetMode="External"/><Relationship Id="rId2" Type="http://schemas.openxmlformats.org/officeDocument/2006/relationships/hyperlink" Target="https://www.chunichi.co.jp/article/945176" TargetMode="External"/><Relationship Id="rId16" Type="http://schemas.openxmlformats.org/officeDocument/2006/relationships/hyperlink" Target="https://topics.smt.docomo.ne.jp/article/uty/region/uty-1368914" TargetMode="External"/><Relationship Id="rId1" Type="http://schemas.openxmlformats.org/officeDocument/2006/relationships/hyperlink" Target="https://news.yahoo.co.jp/articles/ac8d9dc42a6b2426dc5ef61a15417adc570aed2e" TargetMode="External"/><Relationship Id="rId6" Type="http://schemas.openxmlformats.org/officeDocument/2006/relationships/hyperlink" Target="https://sakuragaoka.camellia-kai.com/2024/08/16/%E7%89%B9%E5%88%A5%E9%A4%8A%E8%AD%B7%E8%80%81%E4%BA%BA%E3%83%9B%E3%83%BC%E3%83%A0%E3%82%AB%E3%83%A1%E3%83%AA%E3%82%A2%E6%A1%9C%E3%83%B6%E4%B8%98%E3%80%80%E5%A7%94%E8%A8%97%E7%B5%A6%E9%A3%9F%E4%BC%9A/" TargetMode="External"/><Relationship Id="rId11" Type="http://schemas.openxmlformats.org/officeDocument/2006/relationships/hyperlink" Target="https://news.yahoo.co.jp/articles/2bc3e55a1832e3b0f5ae10936d8fd3b3846f243d" TargetMode="External"/><Relationship Id="rId5" Type="http://schemas.openxmlformats.org/officeDocument/2006/relationships/hyperlink" Target="https://nordot.app/1197175253200453732?c=113147194022725109" TargetMode="External"/><Relationship Id="rId15" Type="http://schemas.openxmlformats.org/officeDocument/2006/relationships/hyperlink" Target="https://news.yahoo.co.jp/articles/097cc544480e53c89149fbd8e34b08e762557876" TargetMode="External"/><Relationship Id="rId10" Type="http://schemas.openxmlformats.org/officeDocument/2006/relationships/hyperlink" Target="https://news.nifty.com/article/item/neta/12136-3292787/" TargetMode="External"/><Relationship Id="rId4" Type="http://schemas.openxmlformats.org/officeDocument/2006/relationships/hyperlink" Target="https://topics.smt.docomo.ne.jp/article/rkb/region/rkb-1364139" TargetMode="External"/><Relationship Id="rId9" Type="http://schemas.openxmlformats.org/officeDocument/2006/relationships/hyperlink" Target="https://news.yahoo.co.jp/articles/252055e0e350cfa60d917b12cb6f19cb5a4fad1f?source=sns&amp;dv=sp&amp;mid=other&amp;date=20240815&amp;ctg=loc&amp;bt=tw_up" TargetMode="External"/><Relationship Id="rId14" Type="http://schemas.openxmlformats.org/officeDocument/2006/relationships/hyperlink" Target="https://www.okinawatimes.co.jp/articles/-/1420499"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nifty.com/article/world/korea/12211-3301709/" TargetMode="External"/><Relationship Id="rId13" Type="http://schemas.openxmlformats.org/officeDocument/2006/relationships/hyperlink" Target="https://life.chosunonline.com/site/data/html_dir/2024/08/22/2024082280170.html?main_hot" TargetMode="External"/><Relationship Id="rId3" Type="http://schemas.openxmlformats.org/officeDocument/2006/relationships/hyperlink" Target="https://news.ntv.co.jp/category/international/2cebc0fdf1fa4e0aa4bb08f314a5e5dc" TargetMode="External"/><Relationship Id="rId7" Type="http://schemas.openxmlformats.org/officeDocument/2006/relationships/hyperlink" Target="https://www.jetro.go.jp/biznews/2024/08/88263fe3064c7479.html" TargetMode="External"/><Relationship Id="rId12" Type="http://schemas.openxmlformats.org/officeDocument/2006/relationships/hyperlink" Target="https://www.mk.co.kr/jp/business/11098936" TargetMode="External"/><Relationship Id="rId2" Type="http://schemas.openxmlformats.org/officeDocument/2006/relationships/hyperlink" Target="https://news.goo.ne.jp/article/natgeo/world/natgeo-0000Bltk.html" TargetMode="External"/><Relationship Id="rId1" Type="http://schemas.openxmlformats.org/officeDocument/2006/relationships/hyperlink" Target="https://www.mk.co.kr/jp/society/11099398" TargetMode="External"/><Relationship Id="rId6" Type="http://schemas.openxmlformats.org/officeDocument/2006/relationships/hyperlink" Target="https://www.jetro.go.jp/biznews/2024/08/acd26bd8d1c6d933.html" TargetMode="External"/><Relationship Id="rId11" Type="http://schemas.openxmlformats.org/officeDocument/2006/relationships/hyperlink" Target="https://www.jetro.go.jp/biznews/2024/08/6c160dccd1a2b5f6.html" TargetMode="External"/><Relationship Id="rId5" Type="http://schemas.openxmlformats.org/officeDocument/2006/relationships/hyperlink" Target="https://www.jetro.go.jp/biznews/2024/08/cdc006b013882fc5.html" TargetMode="External"/><Relationship Id="rId15" Type="http://schemas.openxmlformats.org/officeDocument/2006/relationships/printerSettings" Target="../printerSettings/printerSettings6.bin"/><Relationship Id="rId10" Type="http://schemas.openxmlformats.org/officeDocument/2006/relationships/hyperlink" Target="https://www.jetro.go.jp/biznews/2024/08/76d3d7b226f5b90d.html" TargetMode="External"/><Relationship Id="rId4" Type="http://schemas.openxmlformats.org/officeDocument/2006/relationships/hyperlink" Target="https://news.yahoo.co.jp/articles/38aebd2caa67f8e7e8df6f299d078f074a773c5f" TargetMode="External"/><Relationship Id="rId9" Type="http://schemas.openxmlformats.org/officeDocument/2006/relationships/hyperlink" Target="https://www.jetro.go.jp/biznews/2024/08/9acdece702c108cb.html" TargetMode="External"/><Relationship Id="rId14" Type="http://schemas.openxmlformats.org/officeDocument/2006/relationships/hyperlink" Target="https://news.yahoo.co.jp/articles/cdaf18130350b0e8c5e5886eb9d8d6713c2672ad"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H20" sqref="A10:H20"/>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4" t="s">
        <v>0</v>
      </c>
      <c r="B1" s="85"/>
      <c r="C1" s="85" t="s">
        <v>1</v>
      </c>
      <c r="D1" s="85"/>
      <c r="E1" s="85"/>
      <c r="F1" s="85"/>
      <c r="G1" s="85"/>
      <c r="H1" s="85"/>
      <c r="I1" s="61"/>
    </row>
    <row r="2" spans="1:9">
      <c r="A2" s="86" t="s">
        <v>2</v>
      </c>
      <c r="B2" s="87"/>
      <c r="C2" s="87"/>
      <c r="D2" s="87"/>
      <c r="E2" s="87"/>
      <c r="F2" s="87"/>
      <c r="G2" s="87"/>
      <c r="H2" s="87"/>
      <c r="I2" s="61"/>
    </row>
    <row r="3" spans="1:9" ht="15.75" customHeight="1">
      <c r="A3" s="521" t="s">
        <v>3</v>
      </c>
      <c r="B3" s="522"/>
      <c r="C3" s="522"/>
      <c r="D3" s="522"/>
      <c r="E3" s="522"/>
      <c r="F3" s="522"/>
      <c r="G3" s="522"/>
      <c r="H3" s="523"/>
      <c r="I3" s="61"/>
    </row>
    <row r="4" spans="1:9">
      <c r="A4" s="86" t="s">
        <v>4</v>
      </c>
      <c r="B4" s="87"/>
      <c r="C4" s="87"/>
      <c r="D4" s="87"/>
      <c r="E4" s="87"/>
      <c r="F4" s="87"/>
      <c r="G4" s="87"/>
      <c r="H4" s="87"/>
      <c r="I4" s="61"/>
    </row>
    <row r="5" spans="1:9">
      <c r="A5" s="86" t="s">
        <v>5</v>
      </c>
      <c r="B5" s="87"/>
      <c r="C5" s="87"/>
      <c r="D5" s="87"/>
      <c r="E5" s="87"/>
      <c r="F5" s="87"/>
      <c r="G5" s="87"/>
      <c r="H5" s="87"/>
      <c r="I5" s="61"/>
    </row>
    <row r="6" spans="1:9">
      <c r="A6" s="88" t="s">
        <v>2</v>
      </c>
      <c r="B6" s="89"/>
      <c r="C6" s="89"/>
      <c r="D6" s="89"/>
      <c r="E6" s="89"/>
      <c r="F6" s="89"/>
      <c r="G6" s="89"/>
      <c r="H6" s="89"/>
      <c r="I6" s="61"/>
    </row>
    <row r="7" spans="1:9">
      <c r="A7" s="88"/>
      <c r="B7" s="89"/>
      <c r="C7" s="89"/>
      <c r="D7" s="89"/>
      <c r="E7" s="89"/>
      <c r="F7" s="89"/>
      <c r="G7" s="89"/>
      <c r="H7" s="89"/>
      <c r="I7" s="61"/>
    </row>
    <row r="8" spans="1:9">
      <c r="A8" s="88" t="s">
        <v>6</v>
      </c>
      <c r="B8" s="89"/>
      <c r="C8" s="89"/>
      <c r="D8" s="89"/>
      <c r="E8" s="89"/>
      <c r="F8" s="89"/>
      <c r="G8" s="89"/>
      <c r="H8" s="89"/>
      <c r="I8" s="61"/>
    </row>
    <row r="9" spans="1:9">
      <c r="A9" s="90" t="s">
        <v>7</v>
      </c>
      <c r="B9" s="91"/>
      <c r="C9" s="91"/>
      <c r="D9" s="91"/>
      <c r="E9" s="91"/>
      <c r="F9" s="91"/>
      <c r="G9" s="91"/>
      <c r="H9" s="91"/>
      <c r="I9" s="61"/>
    </row>
    <row r="10" spans="1:9" ht="15" customHeight="1">
      <c r="A10" s="197" t="s">
        <v>8</v>
      </c>
      <c r="B10" s="102" t="str">
        <f>+'33(32)　食中毒記事等 '!A2</f>
        <v>赤痢菌による食中毒　東京・赤坂の飲食店で発生　全国的には2018年以来　都内では2000年の統計開始以来初</v>
      </c>
      <c r="C10" s="102"/>
      <c r="D10" s="104"/>
      <c r="E10" s="102"/>
      <c r="F10" s="105"/>
      <c r="G10" s="103"/>
      <c r="H10" s="103"/>
      <c r="I10" s="61"/>
    </row>
    <row r="11" spans="1:9" ht="15" customHeight="1">
      <c r="A11" s="197" t="s">
        <v>9</v>
      </c>
      <c r="B11" s="102" t="str">
        <f>+'33(32)　ノロウイルス関連情報 '!H72</f>
        <v>管理レベル「1」　</v>
      </c>
      <c r="C11" s="102"/>
      <c r="D11" s="102" t="s">
        <v>10</v>
      </c>
      <c r="E11" s="102"/>
      <c r="F11" s="104">
        <f>+'33(32)　ノロウイルス関連情報 '!G73</f>
        <v>1.43</v>
      </c>
      <c r="G11" s="102" t="str">
        <f>+'33(32)　ノロウイルス関連情報 '!H73</f>
        <v>　：先週より</v>
      </c>
      <c r="H11" s="226">
        <f>+'33(32)　ノロウイルス関連情報 '!I73</f>
        <v>-1.28</v>
      </c>
      <c r="I11" s="61"/>
    </row>
    <row r="12" spans="1:9" s="69" customFormat="1" ht="15" customHeight="1">
      <c r="A12" s="106" t="s">
        <v>11</v>
      </c>
      <c r="B12" s="527" t="str">
        <f>+'32(31)　食品表示'!A2</f>
        <v xml:space="preserve">食品表示基準の一部改正及び食品表示基準別表第26の5の項の規定に基づき内閣総理大臣が ... 消費者庁 </v>
      </c>
      <c r="C12" s="527"/>
      <c r="D12" s="527"/>
      <c r="E12" s="527"/>
      <c r="F12" s="527"/>
      <c r="G12" s="527"/>
      <c r="H12" s="107"/>
      <c r="I12" s="68"/>
    </row>
    <row r="13" spans="1:9" ht="15" customHeight="1">
      <c r="A13" s="101" t="s">
        <v>12</v>
      </c>
      <c r="B13" s="527" t="str">
        <f>+'32(31)　残留農薬など'!A2</f>
        <v xml:space="preserve">「残留農薬について～農薬の安全性を確保するための食品安全委員会の役割～」 - 宮城県 </v>
      </c>
      <c r="C13" s="527"/>
      <c r="D13" s="527"/>
      <c r="E13" s="527"/>
      <c r="F13" s="527"/>
      <c r="G13" s="527"/>
      <c r="H13" s="103"/>
      <c r="I13" s="61"/>
    </row>
    <row r="14" spans="1:9" ht="15" customHeight="1">
      <c r="A14" s="101" t="s">
        <v>13</v>
      </c>
      <c r="B14" s="103" t="str">
        <f>+'33(32) 海外情報'!A2</f>
        <v xml:space="preserve">慶尚南道昌原市（キョンサンナムド·チャンウォンシ）のある冷麺専門店を訪れた客数十人が食中毒 ... mk.co.kr </v>
      </c>
      <c r="D14" s="103"/>
      <c r="E14" s="103"/>
      <c r="F14" s="103"/>
      <c r="G14" s="103"/>
      <c r="H14" s="103"/>
      <c r="I14" s="61"/>
    </row>
    <row r="15" spans="1:9" ht="15" customHeight="1">
      <c r="A15" s="108" t="s">
        <v>14</v>
      </c>
      <c r="B15" s="109" t="str">
        <f>+'33(32) 海外情報'!A5</f>
        <v>米国では約6人に1人が食中毒　危険な病原体とそのリスクに迫る</v>
      </c>
      <c r="C15" s="524" t="s">
        <v>15</v>
      </c>
      <c r="D15" s="524"/>
      <c r="E15" s="524"/>
      <c r="F15" s="524"/>
      <c r="G15" s="524"/>
      <c r="H15" s="525"/>
      <c r="I15" s="61"/>
    </row>
    <row r="16" spans="1:9" ht="15" customHeight="1">
      <c r="A16" s="101" t="s">
        <v>16</v>
      </c>
      <c r="B16" s="102" t="str">
        <f>+'31(30)　感染症情報'!B2</f>
        <v>2024年第31週（7月29日〜8月4日）、2024年第32週（8月5日〜8月11日）</v>
      </c>
      <c r="C16" s="103"/>
      <c r="D16" s="102" t="s">
        <v>17</v>
      </c>
      <c r="E16" s="103"/>
      <c r="F16" s="103"/>
      <c r="G16" s="103"/>
      <c r="H16" s="103"/>
      <c r="I16" s="61"/>
    </row>
    <row r="17" spans="1:16" ht="15" customHeight="1">
      <c r="A17" s="101" t="s">
        <v>18</v>
      </c>
      <c r="B17" s="526" t="str">
        <f>+'31(30)　感染症情報'!B2</f>
        <v>2024年第31週（7月29日〜8月4日）、2024年第32週（8月5日〜8月11日）</v>
      </c>
      <c r="C17" s="526"/>
      <c r="D17" s="526"/>
      <c r="E17" s="526"/>
      <c r="F17" s="526"/>
      <c r="G17" s="526"/>
      <c r="H17" s="103"/>
      <c r="I17" s="61"/>
    </row>
    <row r="18" spans="1:16" ht="15" customHeight="1">
      <c r="A18" s="101" t="s">
        <v>19</v>
      </c>
      <c r="B18" s="165" t="str">
        <f>+'33  衛生訓話'!A2</f>
        <v>今週のお題　(食品苦情は冷静に対応しましょう !)</v>
      </c>
      <c r="C18" s="103"/>
      <c r="D18" s="103"/>
      <c r="E18" s="103"/>
      <c r="F18" s="110"/>
      <c r="G18" s="103"/>
      <c r="H18" s="103"/>
      <c r="I18" s="61"/>
    </row>
    <row r="19" spans="1:16" ht="15" customHeight="1">
      <c r="A19" s="101" t="s">
        <v>20</v>
      </c>
      <c r="B19" s="165" t="s">
        <v>560</v>
      </c>
      <c r="C19" s="103"/>
      <c r="D19" s="103"/>
      <c r="E19" s="103"/>
      <c r="F19" s="103" t="s">
        <v>17</v>
      </c>
      <c r="G19" s="103"/>
      <c r="H19" s="103"/>
      <c r="I19" s="61"/>
      <c r="P19" t="s">
        <v>21</v>
      </c>
    </row>
    <row r="20" spans="1:16" ht="15" customHeight="1">
      <c r="A20" s="101" t="s">
        <v>17</v>
      </c>
      <c r="C20" s="103"/>
      <c r="D20" s="103"/>
      <c r="E20" s="103"/>
      <c r="F20" s="103"/>
      <c r="G20" s="103"/>
      <c r="H20" s="103"/>
      <c r="I20" s="61"/>
      <c r="L20" t="s">
        <v>15</v>
      </c>
    </row>
    <row r="21" spans="1:16">
      <c r="A21" s="90" t="s">
        <v>7</v>
      </c>
      <c r="B21" s="91"/>
      <c r="C21" s="91"/>
      <c r="D21" s="91"/>
      <c r="E21" s="91"/>
      <c r="F21" s="91"/>
      <c r="G21" s="91"/>
      <c r="H21" s="91"/>
      <c r="I21" s="61"/>
    </row>
    <row r="22" spans="1:16">
      <c r="A22" s="88" t="s">
        <v>17</v>
      </c>
      <c r="B22" s="89"/>
      <c r="C22" s="89"/>
      <c r="D22" s="89"/>
      <c r="E22" s="89"/>
      <c r="F22" s="89"/>
      <c r="G22" s="89"/>
      <c r="H22" s="89"/>
      <c r="I22" s="61"/>
    </row>
    <row r="23" spans="1:16">
      <c r="A23" s="62" t="s">
        <v>22</v>
      </c>
      <c r="I23" s="61"/>
    </row>
    <row r="24" spans="1:16">
      <c r="A24" s="61"/>
      <c r="I24" s="61"/>
    </row>
    <row r="25" spans="1:16">
      <c r="A25" s="61"/>
      <c r="I25" s="61"/>
    </row>
    <row r="26" spans="1:16">
      <c r="A26" s="61"/>
      <c r="I26" s="61"/>
    </row>
    <row r="27" spans="1:16">
      <c r="A27" s="61"/>
      <c r="I27" s="61"/>
    </row>
    <row r="28" spans="1:16">
      <c r="A28" s="61"/>
      <c r="I28" s="61"/>
    </row>
    <row r="29" spans="1:16">
      <c r="A29" s="61"/>
      <c r="I29" s="61"/>
    </row>
    <row r="30" spans="1:16">
      <c r="A30" s="61"/>
      <c r="H30" t="s">
        <v>23</v>
      </c>
      <c r="I30" s="61"/>
    </row>
    <row r="31" spans="1:16">
      <c r="A31" s="61"/>
      <c r="I31" s="61"/>
    </row>
    <row r="32" spans="1:16">
      <c r="A32" s="61"/>
      <c r="I32" s="61"/>
    </row>
    <row r="33" spans="1:9">
      <c r="A33" s="61"/>
      <c r="I33" s="61"/>
    </row>
    <row r="34" spans="1:9" ht="13.8" thickBot="1">
      <c r="A34" s="63"/>
      <c r="B34" s="64"/>
      <c r="C34" s="64"/>
      <c r="D34" s="64"/>
      <c r="E34" s="64"/>
      <c r="F34" s="64"/>
      <c r="G34" s="64"/>
      <c r="H34" s="64"/>
      <c r="I34" s="61"/>
    </row>
    <row r="35" spans="1:9" ht="13.8" thickTop="1"/>
    <row r="38" spans="1:9" ht="24.6">
      <c r="A38" s="71" t="s">
        <v>24</v>
      </c>
    </row>
    <row r="39" spans="1:9" ht="40.5" customHeight="1">
      <c r="A39" s="528" t="s">
        <v>25</v>
      </c>
      <c r="B39" s="528"/>
      <c r="C39" s="528"/>
      <c r="D39" s="528"/>
      <c r="E39" s="528"/>
      <c r="F39" s="528"/>
      <c r="G39" s="528"/>
    </row>
    <row r="40" spans="1:9" ht="30.75" customHeight="1">
      <c r="A40" s="520" t="s">
        <v>26</v>
      </c>
      <c r="B40" s="520"/>
      <c r="C40" s="520"/>
      <c r="D40" s="520"/>
      <c r="E40" s="520"/>
      <c r="F40" s="520"/>
      <c r="G40" s="520"/>
    </row>
    <row r="41" spans="1:9" ht="15">
      <c r="A41" s="72"/>
    </row>
    <row r="42" spans="1:9" ht="69.75" customHeight="1">
      <c r="A42" s="515" t="s">
        <v>27</v>
      </c>
      <c r="B42" s="515"/>
      <c r="C42" s="515"/>
      <c r="D42" s="515"/>
      <c r="E42" s="515"/>
      <c r="F42" s="515"/>
      <c r="G42" s="515"/>
    </row>
    <row r="43" spans="1:9" ht="35.25" customHeight="1">
      <c r="A43" s="520" t="s">
        <v>28</v>
      </c>
      <c r="B43" s="520"/>
      <c r="C43" s="520"/>
      <c r="D43" s="520"/>
      <c r="E43" s="520"/>
      <c r="F43" s="520"/>
      <c r="G43" s="520"/>
    </row>
    <row r="44" spans="1:9" ht="59.25" customHeight="1">
      <c r="A44" s="515" t="s">
        <v>29</v>
      </c>
      <c r="B44" s="515"/>
      <c r="C44" s="515"/>
      <c r="D44" s="515"/>
      <c r="E44" s="515"/>
      <c r="F44" s="515"/>
      <c r="G44" s="515"/>
    </row>
    <row r="45" spans="1:9" ht="15">
      <c r="A45" s="73"/>
    </row>
    <row r="46" spans="1:9" ht="27.75" customHeight="1">
      <c r="A46" s="517" t="s">
        <v>30</v>
      </c>
      <c r="B46" s="517"/>
      <c r="C46" s="517"/>
      <c r="D46" s="517"/>
      <c r="E46" s="517"/>
      <c r="F46" s="517"/>
      <c r="G46" s="517"/>
    </row>
    <row r="47" spans="1:9" ht="53.25" customHeight="1">
      <c r="A47" s="516" t="s">
        <v>31</v>
      </c>
      <c r="B47" s="515"/>
      <c r="C47" s="515"/>
      <c r="D47" s="515"/>
      <c r="E47" s="515"/>
      <c r="F47" s="515"/>
      <c r="G47" s="515"/>
    </row>
    <row r="48" spans="1:9" ht="15">
      <c r="A48" s="73"/>
    </row>
    <row r="49" spans="1:7" ht="32.25" customHeight="1">
      <c r="A49" s="517" t="s">
        <v>32</v>
      </c>
      <c r="B49" s="517"/>
      <c r="C49" s="517"/>
      <c r="D49" s="517"/>
      <c r="E49" s="517"/>
      <c r="F49" s="517"/>
      <c r="G49" s="517"/>
    </row>
    <row r="50" spans="1:7" ht="15">
      <c r="A50" s="72"/>
    </row>
    <row r="51" spans="1:7" ht="87" customHeight="1">
      <c r="A51" s="516" t="s">
        <v>33</v>
      </c>
      <c r="B51" s="515"/>
      <c r="C51" s="515"/>
      <c r="D51" s="515"/>
      <c r="E51" s="515"/>
      <c r="F51" s="515"/>
      <c r="G51" s="515"/>
    </row>
    <row r="52" spans="1:7" ht="15">
      <c r="A52" s="73"/>
    </row>
    <row r="53" spans="1:7" ht="32.25" customHeight="1">
      <c r="A53" s="517" t="s">
        <v>34</v>
      </c>
      <c r="B53" s="517"/>
      <c r="C53" s="517"/>
      <c r="D53" s="517"/>
      <c r="E53" s="517"/>
      <c r="F53" s="517"/>
      <c r="G53" s="517"/>
    </row>
    <row r="54" spans="1:7" ht="29.25" customHeight="1">
      <c r="A54" s="515" t="s">
        <v>35</v>
      </c>
      <c r="B54" s="515"/>
      <c r="C54" s="515"/>
      <c r="D54" s="515"/>
      <c r="E54" s="515"/>
      <c r="F54" s="515"/>
      <c r="G54" s="515"/>
    </row>
    <row r="55" spans="1:7" ht="15">
      <c r="A55" s="73"/>
    </row>
    <row r="56" spans="1:7" s="69" customFormat="1" ht="110.25" customHeight="1">
      <c r="A56" s="518" t="s">
        <v>36</v>
      </c>
      <c r="B56" s="519"/>
      <c r="C56" s="519"/>
      <c r="D56" s="519"/>
      <c r="E56" s="519"/>
      <c r="F56" s="519"/>
      <c r="G56" s="519"/>
    </row>
    <row r="57" spans="1:7" ht="34.5" customHeight="1">
      <c r="A57" s="520" t="s">
        <v>37</v>
      </c>
      <c r="B57" s="520"/>
      <c r="C57" s="520"/>
      <c r="D57" s="520"/>
      <c r="E57" s="520"/>
      <c r="F57" s="520"/>
      <c r="G57" s="520"/>
    </row>
    <row r="58" spans="1:7" ht="114" customHeight="1">
      <c r="A58" s="516" t="s">
        <v>38</v>
      </c>
      <c r="B58" s="515"/>
      <c r="C58" s="515"/>
      <c r="D58" s="515"/>
      <c r="E58" s="515"/>
      <c r="F58" s="515"/>
      <c r="G58" s="515"/>
    </row>
    <row r="59" spans="1:7" ht="109.5" customHeight="1">
      <c r="A59" s="515"/>
      <c r="B59" s="515"/>
      <c r="C59" s="515"/>
      <c r="D59" s="515"/>
      <c r="E59" s="515"/>
      <c r="F59" s="515"/>
      <c r="G59" s="515"/>
    </row>
    <row r="60" spans="1:7" ht="15">
      <c r="A60" s="73"/>
    </row>
    <row r="61" spans="1:7" s="70" customFormat="1" ht="57.75" customHeight="1">
      <c r="A61" s="515"/>
      <c r="B61" s="515"/>
      <c r="C61" s="515"/>
      <c r="D61" s="515"/>
      <c r="E61" s="515"/>
      <c r="F61" s="515"/>
      <c r="G61" s="515"/>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86"/>
  <sheetViews>
    <sheetView view="pageBreakPreview" zoomScale="110" zoomScaleNormal="100" zoomScaleSheetLayoutView="110" workbookViewId="0">
      <selection activeCell="G4" sqref="G4"/>
    </sheetView>
  </sheetViews>
  <sheetFormatPr defaultColWidth="9" defaultRowHeight="13.2"/>
  <cols>
    <col min="1" max="1" width="21.33203125" style="28" customWidth="1"/>
    <col min="2" max="2" width="19.88671875" style="28" customWidth="1"/>
    <col min="3" max="3" width="91.6640625" style="156" customWidth="1"/>
    <col min="4" max="4" width="14.44140625" style="29" customWidth="1"/>
    <col min="5" max="5" width="13.6640625" style="29"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49" t="s">
        <v>227</v>
      </c>
      <c r="B1" s="480" t="s">
        <v>216</v>
      </c>
      <c r="C1" s="450" t="s">
        <v>561</v>
      </c>
      <c r="D1" s="451" t="s">
        <v>184</v>
      </c>
      <c r="E1" s="452" t="s">
        <v>185</v>
      </c>
    </row>
    <row r="2" spans="1:5" ht="23.4" customHeight="1">
      <c r="A2" s="734" t="s">
        <v>380</v>
      </c>
      <c r="B2" s="735" t="s">
        <v>489</v>
      </c>
      <c r="C2" s="736" t="s">
        <v>499</v>
      </c>
      <c r="D2" s="737">
        <v>45526</v>
      </c>
      <c r="E2" s="738">
        <v>45527</v>
      </c>
    </row>
    <row r="3" spans="1:5" ht="23.4" customHeight="1">
      <c r="A3" s="774" t="s">
        <v>399</v>
      </c>
      <c r="B3" s="770" t="s">
        <v>490</v>
      </c>
      <c r="C3" s="771" t="s">
        <v>500</v>
      </c>
      <c r="D3" s="772">
        <v>45526</v>
      </c>
      <c r="E3" s="773">
        <v>45527</v>
      </c>
    </row>
    <row r="4" spans="1:5" ht="23.4" customHeight="1">
      <c r="A4" s="775" t="s">
        <v>390</v>
      </c>
      <c r="B4" s="776" t="s">
        <v>491</v>
      </c>
      <c r="C4" s="777" t="s">
        <v>501</v>
      </c>
      <c r="D4" s="778">
        <v>45526</v>
      </c>
      <c r="E4" s="779">
        <v>45527</v>
      </c>
    </row>
    <row r="5" spans="1:5" ht="23.4" customHeight="1">
      <c r="A5" s="734" t="s">
        <v>380</v>
      </c>
      <c r="B5" s="735" t="s">
        <v>492</v>
      </c>
      <c r="C5" s="736" t="s">
        <v>502</v>
      </c>
      <c r="D5" s="737">
        <v>45526</v>
      </c>
      <c r="E5" s="738">
        <v>45527</v>
      </c>
    </row>
    <row r="6" spans="1:5" ht="23.4" customHeight="1">
      <c r="A6" s="744" t="s">
        <v>380</v>
      </c>
      <c r="B6" s="745" t="s">
        <v>493</v>
      </c>
      <c r="C6" s="746" t="s">
        <v>503</v>
      </c>
      <c r="D6" s="747">
        <v>45526</v>
      </c>
      <c r="E6" s="748">
        <v>45527</v>
      </c>
    </row>
    <row r="7" spans="1:5" ht="23.4" customHeight="1">
      <c r="A7" s="734" t="s">
        <v>380</v>
      </c>
      <c r="B7" s="735" t="s">
        <v>494</v>
      </c>
      <c r="C7" s="736" t="s">
        <v>504</v>
      </c>
      <c r="D7" s="737">
        <v>45526</v>
      </c>
      <c r="E7" s="738">
        <v>45527</v>
      </c>
    </row>
    <row r="8" spans="1:5" ht="23.4" customHeight="1">
      <c r="A8" s="453" t="s">
        <v>380</v>
      </c>
      <c r="B8" s="454" t="s">
        <v>495</v>
      </c>
      <c r="C8" s="455" t="s">
        <v>505</v>
      </c>
      <c r="D8" s="456">
        <v>45525</v>
      </c>
      <c r="E8" s="457">
        <v>45526</v>
      </c>
    </row>
    <row r="9" spans="1:5" ht="23.4" customHeight="1">
      <c r="A9" s="734" t="s">
        <v>390</v>
      </c>
      <c r="B9" s="735" t="s">
        <v>496</v>
      </c>
      <c r="C9" s="736" t="s">
        <v>506</v>
      </c>
      <c r="D9" s="737">
        <v>45525</v>
      </c>
      <c r="E9" s="738">
        <v>45526</v>
      </c>
    </row>
    <row r="10" spans="1:5" ht="23.4" customHeight="1">
      <c r="A10" s="734" t="s">
        <v>383</v>
      </c>
      <c r="B10" s="735" t="s">
        <v>497</v>
      </c>
      <c r="C10" s="736" t="s">
        <v>507</v>
      </c>
      <c r="D10" s="737">
        <v>45525</v>
      </c>
      <c r="E10" s="738">
        <v>45526</v>
      </c>
    </row>
    <row r="11" spans="1:5" ht="23.4" customHeight="1">
      <c r="A11" s="453" t="s">
        <v>383</v>
      </c>
      <c r="B11" s="454" t="s">
        <v>498</v>
      </c>
      <c r="C11" s="455" t="s">
        <v>508</v>
      </c>
      <c r="D11" s="456">
        <v>45525</v>
      </c>
      <c r="E11" s="457">
        <v>45526</v>
      </c>
    </row>
    <row r="12" spans="1:5" ht="23.4" customHeight="1">
      <c r="A12" s="744" t="s">
        <v>380</v>
      </c>
      <c r="B12" s="745" t="s">
        <v>472</v>
      </c>
      <c r="C12" s="746" t="s">
        <v>509</v>
      </c>
      <c r="D12" s="747">
        <v>45525</v>
      </c>
      <c r="E12" s="748">
        <v>45526</v>
      </c>
    </row>
    <row r="13" spans="1:5" ht="23.4" customHeight="1">
      <c r="A13" s="744" t="s">
        <v>380</v>
      </c>
      <c r="B13" s="745" t="s">
        <v>473</v>
      </c>
      <c r="C13" s="746" t="s">
        <v>510</v>
      </c>
      <c r="D13" s="747">
        <v>45525</v>
      </c>
      <c r="E13" s="748">
        <v>45526</v>
      </c>
    </row>
    <row r="14" spans="1:5" ht="23.4" customHeight="1">
      <c r="A14" s="792" t="s">
        <v>380</v>
      </c>
      <c r="B14" s="793" t="s">
        <v>474</v>
      </c>
      <c r="C14" s="794" t="s">
        <v>511</v>
      </c>
      <c r="D14" s="795">
        <v>45525</v>
      </c>
      <c r="E14" s="796">
        <v>45525</v>
      </c>
    </row>
    <row r="15" spans="1:5" ht="23.4" customHeight="1">
      <c r="A15" s="744" t="s">
        <v>390</v>
      </c>
      <c r="B15" s="745" t="s">
        <v>475</v>
      </c>
      <c r="C15" s="746" t="s">
        <v>476</v>
      </c>
      <c r="D15" s="747">
        <v>45524</v>
      </c>
      <c r="E15" s="748">
        <v>45525</v>
      </c>
    </row>
    <row r="16" spans="1:5" ht="23.4" customHeight="1">
      <c r="A16" s="744" t="s">
        <v>380</v>
      </c>
      <c r="B16" s="745" t="s">
        <v>477</v>
      </c>
      <c r="C16" s="746" t="s">
        <v>478</v>
      </c>
      <c r="D16" s="747">
        <v>45524</v>
      </c>
      <c r="E16" s="748">
        <v>45525</v>
      </c>
    </row>
    <row r="17" spans="1:5" ht="23.4" customHeight="1">
      <c r="A17" s="734" t="s">
        <v>380</v>
      </c>
      <c r="B17" s="735" t="s">
        <v>479</v>
      </c>
      <c r="C17" s="736" t="s">
        <v>480</v>
      </c>
      <c r="D17" s="737">
        <v>45524</v>
      </c>
      <c r="E17" s="738">
        <v>45525</v>
      </c>
    </row>
    <row r="18" spans="1:5" ht="23.4" customHeight="1">
      <c r="A18" s="774" t="s">
        <v>380</v>
      </c>
      <c r="B18" s="770" t="s">
        <v>481</v>
      </c>
      <c r="C18" s="771" t="s">
        <v>482</v>
      </c>
      <c r="D18" s="772">
        <v>45524</v>
      </c>
      <c r="E18" s="773">
        <v>45525</v>
      </c>
    </row>
    <row r="19" spans="1:5" ht="23.4" customHeight="1">
      <c r="A19" s="744" t="s">
        <v>380</v>
      </c>
      <c r="B19" s="745" t="s">
        <v>483</v>
      </c>
      <c r="C19" s="746" t="s">
        <v>484</v>
      </c>
      <c r="D19" s="747">
        <v>45524</v>
      </c>
      <c r="E19" s="748">
        <v>45525</v>
      </c>
    </row>
    <row r="20" spans="1:5" ht="23.4" customHeight="1">
      <c r="A20" s="775" t="s">
        <v>399</v>
      </c>
      <c r="B20" s="776" t="s">
        <v>485</v>
      </c>
      <c r="C20" s="777" t="s">
        <v>486</v>
      </c>
      <c r="D20" s="778">
        <v>45524</v>
      </c>
      <c r="E20" s="779">
        <v>45525</v>
      </c>
    </row>
    <row r="21" spans="1:5" ht="23.4" customHeight="1">
      <c r="A21" s="765" t="s">
        <v>380</v>
      </c>
      <c r="B21" s="766" t="s">
        <v>487</v>
      </c>
      <c r="C21" s="767" t="s">
        <v>488</v>
      </c>
      <c r="D21" s="768">
        <v>45524</v>
      </c>
      <c r="E21" s="769">
        <v>45525</v>
      </c>
    </row>
    <row r="22" spans="1:5" ht="23.4" customHeight="1">
      <c r="A22" s="765" t="s">
        <v>390</v>
      </c>
      <c r="B22" s="766" t="s">
        <v>452</v>
      </c>
      <c r="C22" s="767" t="s">
        <v>453</v>
      </c>
      <c r="D22" s="768">
        <v>45524</v>
      </c>
      <c r="E22" s="769">
        <v>45525</v>
      </c>
    </row>
    <row r="23" spans="1:5" ht="23.4" customHeight="1">
      <c r="A23" s="780" t="s">
        <v>390</v>
      </c>
      <c r="B23" s="781" t="s">
        <v>454</v>
      </c>
      <c r="C23" s="782" t="s">
        <v>455</v>
      </c>
      <c r="D23" s="783">
        <v>45524</v>
      </c>
      <c r="E23" s="784">
        <v>45525</v>
      </c>
    </row>
    <row r="24" spans="1:5" ht="23.4" customHeight="1">
      <c r="A24" s="492" t="s">
        <v>390</v>
      </c>
      <c r="B24" s="510" t="s">
        <v>456</v>
      </c>
      <c r="C24" s="511" t="s">
        <v>457</v>
      </c>
      <c r="D24" s="512">
        <v>45524</v>
      </c>
      <c r="E24" s="513">
        <v>45525</v>
      </c>
    </row>
    <row r="25" spans="1:5" ht="23.4" customHeight="1">
      <c r="A25" s="786" t="s">
        <v>380</v>
      </c>
      <c r="B25" s="787" t="s">
        <v>458</v>
      </c>
      <c r="C25" s="788" t="s">
        <v>459</v>
      </c>
      <c r="D25" s="789">
        <v>45524</v>
      </c>
      <c r="E25" s="790">
        <v>45525</v>
      </c>
    </row>
    <row r="26" spans="1:5" ht="23.4" customHeight="1">
      <c r="A26" s="739" t="s">
        <v>380</v>
      </c>
      <c r="B26" s="740" t="s">
        <v>460</v>
      </c>
      <c r="C26" s="741" t="s">
        <v>461</v>
      </c>
      <c r="D26" s="742">
        <v>45524</v>
      </c>
      <c r="E26" s="743">
        <v>45524</v>
      </c>
    </row>
    <row r="27" spans="1:5" ht="23.4" customHeight="1">
      <c r="A27" s="739" t="s">
        <v>380</v>
      </c>
      <c r="B27" s="740" t="s">
        <v>462</v>
      </c>
      <c r="C27" s="741" t="s">
        <v>463</v>
      </c>
      <c r="D27" s="742">
        <v>45524</v>
      </c>
      <c r="E27" s="743">
        <v>45524</v>
      </c>
    </row>
    <row r="28" spans="1:5" ht="23.4" customHeight="1">
      <c r="A28" s="765" t="s">
        <v>380</v>
      </c>
      <c r="B28" s="770" t="s">
        <v>464</v>
      </c>
      <c r="C28" s="771" t="s">
        <v>465</v>
      </c>
      <c r="D28" s="772">
        <v>45523</v>
      </c>
      <c r="E28" s="773">
        <v>45524</v>
      </c>
    </row>
    <row r="29" spans="1:5" ht="23.4" customHeight="1">
      <c r="A29" s="744" t="s">
        <v>380</v>
      </c>
      <c r="B29" s="745" t="s">
        <v>466</v>
      </c>
      <c r="C29" s="746" t="s">
        <v>467</v>
      </c>
      <c r="D29" s="747">
        <v>45523</v>
      </c>
      <c r="E29" s="748">
        <v>45524</v>
      </c>
    </row>
    <row r="30" spans="1:5" ht="23.4" customHeight="1">
      <c r="A30" s="774" t="s">
        <v>380</v>
      </c>
      <c r="B30" s="770" t="s">
        <v>468</v>
      </c>
      <c r="C30" s="771" t="s">
        <v>469</v>
      </c>
      <c r="D30" s="772">
        <v>45523</v>
      </c>
      <c r="E30" s="773">
        <v>45524</v>
      </c>
    </row>
    <row r="31" spans="1:5" ht="23.4" customHeight="1">
      <c r="A31" s="744" t="s">
        <v>380</v>
      </c>
      <c r="B31" s="745" t="s">
        <v>470</v>
      </c>
      <c r="C31" s="746" t="s">
        <v>471</v>
      </c>
      <c r="D31" s="747">
        <v>45523</v>
      </c>
      <c r="E31" s="748">
        <v>45524</v>
      </c>
    </row>
    <row r="32" spans="1:5" ht="23.4" customHeight="1">
      <c r="A32" s="734" t="s">
        <v>380</v>
      </c>
      <c r="B32" s="735" t="s">
        <v>433</v>
      </c>
      <c r="C32" s="736" t="s">
        <v>434</v>
      </c>
      <c r="D32" s="737">
        <v>45523</v>
      </c>
      <c r="E32" s="738">
        <v>45524</v>
      </c>
    </row>
    <row r="33" spans="1:5" ht="23.4" customHeight="1">
      <c r="A33" s="755" t="s">
        <v>383</v>
      </c>
      <c r="B33" s="756" t="s">
        <v>435</v>
      </c>
      <c r="C33" s="757" t="s">
        <v>436</v>
      </c>
      <c r="D33" s="758">
        <v>45523</v>
      </c>
      <c r="E33" s="759">
        <v>45524</v>
      </c>
    </row>
    <row r="34" spans="1:5" ht="23.4" customHeight="1">
      <c r="A34" s="453" t="s">
        <v>390</v>
      </c>
      <c r="B34" s="454" t="s">
        <v>437</v>
      </c>
      <c r="C34" s="455" t="s">
        <v>438</v>
      </c>
      <c r="D34" s="456">
        <v>45523</v>
      </c>
      <c r="E34" s="457">
        <v>45524</v>
      </c>
    </row>
    <row r="35" spans="1:5" ht="23.4" customHeight="1">
      <c r="A35" s="734" t="s">
        <v>380</v>
      </c>
      <c r="B35" s="735" t="s">
        <v>439</v>
      </c>
      <c r="C35" s="736" t="s">
        <v>440</v>
      </c>
      <c r="D35" s="737">
        <v>45523</v>
      </c>
      <c r="E35" s="738">
        <v>45523</v>
      </c>
    </row>
    <row r="36" spans="1:5" ht="23.4" customHeight="1">
      <c r="A36" s="744" t="s">
        <v>399</v>
      </c>
      <c r="B36" s="745" t="s">
        <v>416</v>
      </c>
      <c r="C36" s="746" t="s">
        <v>441</v>
      </c>
      <c r="D36" s="747">
        <v>45523</v>
      </c>
      <c r="E36" s="748">
        <v>45523</v>
      </c>
    </row>
    <row r="37" spans="1:5" ht="23.4" customHeight="1">
      <c r="A37" s="734" t="s">
        <v>380</v>
      </c>
      <c r="B37" s="735" t="s">
        <v>442</v>
      </c>
      <c r="C37" s="736" t="s">
        <v>443</v>
      </c>
      <c r="D37" s="737">
        <v>45521</v>
      </c>
      <c r="E37" s="738">
        <v>45523</v>
      </c>
    </row>
    <row r="38" spans="1:5" ht="23.4" customHeight="1">
      <c r="A38" s="775" t="s">
        <v>390</v>
      </c>
      <c r="B38" s="776" t="s">
        <v>444</v>
      </c>
      <c r="C38" s="777" t="s">
        <v>445</v>
      </c>
      <c r="D38" s="778">
        <v>45520</v>
      </c>
      <c r="E38" s="779">
        <v>45523</v>
      </c>
    </row>
    <row r="39" spans="1:5" ht="23.4" customHeight="1">
      <c r="A39" s="734" t="s">
        <v>380</v>
      </c>
      <c r="B39" s="735" t="s">
        <v>446</v>
      </c>
      <c r="C39" s="736" t="s">
        <v>447</v>
      </c>
      <c r="D39" s="737">
        <v>45520</v>
      </c>
      <c r="E39" s="738">
        <v>45523</v>
      </c>
    </row>
    <row r="40" spans="1:5" ht="23.4" customHeight="1">
      <c r="A40" s="774" t="s">
        <v>380</v>
      </c>
      <c r="B40" s="770" t="s">
        <v>448</v>
      </c>
      <c r="C40" s="771" t="s">
        <v>449</v>
      </c>
      <c r="D40" s="772">
        <v>45520</v>
      </c>
      <c r="E40" s="773">
        <v>45523</v>
      </c>
    </row>
    <row r="41" spans="1:5" ht="23.4" customHeight="1">
      <c r="A41" s="744" t="s">
        <v>390</v>
      </c>
      <c r="B41" s="745" t="s">
        <v>450</v>
      </c>
      <c r="C41" s="746" t="s">
        <v>451</v>
      </c>
      <c r="D41" s="747">
        <v>45520</v>
      </c>
      <c r="E41" s="748">
        <v>45523</v>
      </c>
    </row>
    <row r="42" spans="1:5" ht="23.4" customHeight="1">
      <c r="A42" s="775" t="s">
        <v>380</v>
      </c>
      <c r="B42" s="776" t="s">
        <v>414</v>
      </c>
      <c r="C42" s="777" t="s">
        <v>415</v>
      </c>
      <c r="D42" s="778">
        <v>45520</v>
      </c>
      <c r="E42" s="779">
        <v>45523</v>
      </c>
    </row>
    <row r="43" spans="1:5" ht="23.4" customHeight="1">
      <c r="A43" s="734" t="s">
        <v>399</v>
      </c>
      <c r="B43" s="735" t="s">
        <v>416</v>
      </c>
      <c r="C43" s="736" t="s">
        <v>417</v>
      </c>
      <c r="D43" s="737">
        <v>45520</v>
      </c>
      <c r="E43" s="738">
        <v>45523</v>
      </c>
    </row>
    <row r="44" spans="1:5" ht="23.4" customHeight="1">
      <c r="A44" s="734" t="s">
        <v>380</v>
      </c>
      <c r="B44" s="735" t="s">
        <v>418</v>
      </c>
      <c r="C44" s="736" t="s">
        <v>419</v>
      </c>
      <c r="D44" s="737">
        <v>45520</v>
      </c>
      <c r="E44" s="738">
        <v>45523</v>
      </c>
    </row>
    <row r="45" spans="1:5" ht="23.4" customHeight="1">
      <c r="A45" s="734" t="s">
        <v>390</v>
      </c>
      <c r="B45" s="735" t="s">
        <v>420</v>
      </c>
      <c r="C45" s="736" t="s">
        <v>421</v>
      </c>
      <c r="D45" s="737">
        <v>45519</v>
      </c>
      <c r="E45" s="738">
        <v>45523</v>
      </c>
    </row>
    <row r="46" spans="1:5" ht="23.4" customHeight="1">
      <c r="A46" s="744" t="s">
        <v>390</v>
      </c>
      <c r="B46" s="745" t="s">
        <v>422</v>
      </c>
      <c r="C46" s="746" t="s">
        <v>423</v>
      </c>
      <c r="D46" s="747">
        <v>45519</v>
      </c>
      <c r="E46" s="748">
        <v>45523</v>
      </c>
    </row>
    <row r="47" spans="1:5" ht="23.4" customHeight="1">
      <c r="A47" s="734" t="s">
        <v>380</v>
      </c>
      <c r="B47" s="735" t="s">
        <v>424</v>
      </c>
      <c r="C47" s="736" t="s">
        <v>425</v>
      </c>
      <c r="D47" s="737">
        <v>45519</v>
      </c>
      <c r="E47" s="738">
        <v>45523</v>
      </c>
    </row>
    <row r="48" spans="1:5" ht="23.4" customHeight="1">
      <c r="A48" s="734" t="s">
        <v>390</v>
      </c>
      <c r="B48" s="735" t="s">
        <v>426</v>
      </c>
      <c r="C48" s="736" t="s">
        <v>427</v>
      </c>
      <c r="D48" s="737">
        <v>45519</v>
      </c>
      <c r="E48" s="738">
        <v>45523</v>
      </c>
    </row>
    <row r="49" spans="1:5" ht="23.4" customHeight="1">
      <c r="A49" s="734" t="s">
        <v>390</v>
      </c>
      <c r="B49" s="735" t="s">
        <v>426</v>
      </c>
      <c r="C49" s="736" t="s">
        <v>428</v>
      </c>
      <c r="D49" s="737">
        <v>45519</v>
      </c>
      <c r="E49" s="738">
        <v>45523</v>
      </c>
    </row>
    <row r="50" spans="1:5" ht="23.4" customHeight="1">
      <c r="A50" s="739" t="s">
        <v>380</v>
      </c>
      <c r="B50" s="740" t="s">
        <v>429</v>
      </c>
      <c r="C50" s="741" t="s">
        <v>430</v>
      </c>
      <c r="D50" s="742">
        <v>45519</v>
      </c>
      <c r="E50" s="743">
        <v>45523</v>
      </c>
    </row>
    <row r="51" spans="1:5" ht="23.4" customHeight="1">
      <c r="A51" s="786" t="s">
        <v>380</v>
      </c>
      <c r="B51" s="787" t="s">
        <v>431</v>
      </c>
      <c r="C51" s="788" t="s">
        <v>432</v>
      </c>
      <c r="D51" s="789">
        <v>45519</v>
      </c>
      <c r="E51" s="790">
        <v>45505</v>
      </c>
    </row>
    <row r="52" spans="1:5" ht="23.4" customHeight="1">
      <c r="A52" s="492" t="s">
        <v>380</v>
      </c>
      <c r="B52" s="510" t="s">
        <v>393</v>
      </c>
      <c r="C52" s="511" t="s">
        <v>394</v>
      </c>
      <c r="D52" s="512">
        <v>45518</v>
      </c>
      <c r="E52" s="513">
        <v>45523</v>
      </c>
    </row>
    <row r="53" spans="1:5" ht="23.4" customHeight="1">
      <c r="A53" s="749" t="s">
        <v>390</v>
      </c>
      <c r="B53" s="750" t="s">
        <v>395</v>
      </c>
      <c r="C53" s="751" t="s">
        <v>396</v>
      </c>
      <c r="D53" s="752">
        <v>45518</v>
      </c>
      <c r="E53" s="753">
        <v>45523</v>
      </c>
    </row>
    <row r="54" spans="1:5" ht="23.4" customHeight="1">
      <c r="A54" s="749" t="s">
        <v>380</v>
      </c>
      <c r="B54" s="750" t="s">
        <v>397</v>
      </c>
      <c r="C54" s="751" t="s">
        <v>398</v>
      </c>
      <c r="D54" s="752">
        <v>45518</v>
      </c>
      <c r="E54" s="753">
        <v>45523</v>
      </c>
    </row>
    <row r="55" spans="1:5" ht="23.4" customHeight="1">
      <c r="A55" s="739" t="s">
        <v>399</v>
      </c>
      <c r="B55" s="740" t="s">
        <v>400</v>
      </c>
      <c r="C55" s="741" t="s">
        <v>401</v>
      </c>
      <c r="D55" s="742">
        <v>45518</v>
      </c>
      <c r="E55" s="743">
        <v>45523</v>
      </c>
    </row>
    <row r="56" spans="1:5" ht="23.4" customHeight="1">
      <c r="A56" s="780" t="s">
        <v>380</v>
      </c>
      <c r="B56" s="781" t="s">
        <v>402</v>
      </c>
      <c r="C56" s="782" t="s">
        <v>403</v>
      </c>
      <c r="D56" s="783">
        <v>45518</v>
      </c>
      <c r="E56" s="784">
        <v>45523</v>
      </c>
    </row>
    <row r="57" spans="1:5" ht="23.4" customHeight="1">
      <c r="A57" s="780" t="s">
        <v>380</v>
      </c>
      <c r="B57" s="781" t="s">
        <v>404</v>
      </c>
      <c r="C57" s="782" t="s">
        <v>405</v>
      </c>
      <c r="D57" s="783">
        <v>45518</v>
      </c>
      <c r="E57" s="784">
        <v>45523</v>
      </c>
    </row>
    <row r="58" spans="1:5" ht="23.4" customHeight="1">
      <c r="A58" s="760" t="s">
        <v>380</v>
      </c>
      <c r="B58" s="761" t="s">
        <v>406</v>
      </c>
      <c r="C58" s="762" t="s">
        <v>407</v>
      </c>
      <c r="D58" s="763">
        <v>45518</v>
      </c>
      <c r="E58" s="764">
        <v>45523</v>
      </c>
    </row>
    <row r="59" spans="1:5" ht="23.4" customHeight="1">
      <c r="A59" s="739" t="s">
        <v>380</v>
      </c>
      <c r="B59" s="740" t="s">
        <v>408</v>
      </c>
      <c r="C59" s="741" t="s">
        <v>409</v>
      </c>
      <c r="D59" s="742">
        <v>45517</v>
      </c>
      <c r="E59" s="743">
        <v>45523</v>
      </c>
    </row>
    <row r="60" spans="1:5" ht="23.4" customHeight="1">
      <c r="A60" s="760" t="s">
        <v>380</v>
      </c>
      <c r="B60" s="761" t="s">
        <v>410</v>
      </c>
      <c r="C60" s="762" t="s">
        <v>411</v>
      </c>
      <c r="D60" s="763">
        <v>45517</v>
      </c>
      <c r="E60" s="764">
        <v>45523</v>
      </c>
    </row>
    <row r="61" spans="1:5" ht="23.4" customHeight="1">
      <c r="A61" s="749" t="s">
        <v>390</v>
      </c>
      <c r="B61" s="745" t="s">
        <v>412</v>
      </c>
      <c r="C61" s="746" t="s">
        <v>413</v>
      </c>
      <c r="D61" s="747">
        <v>45517</v>
      </c>
      <c r="E61" s="748">
        <v>45523</v>
      </c>
    </row>
    <row r="62" spans="1:5" ht="23.4" customHeight="1">
      <c r="A62" s="745" t="s">
        <v>380</v>
      </c>
      <c r="B62" s="746" t="s">
        <v>381</v>
      </c>
      <c r="C62" s="754" t="s">
        <v>382</v>
      </c>
      <c r="D62" s="748">
        <v>45517</v>
      </c>
      <c r="E62" s="748">
        <v>45523</v>
      </c>
    </row>
    <row r="63" spans="1:5" ht="23.4" customHeight="1">
      <c r="A63" s="745" t="s">
        <v>383</v>
      </c>
      <c r="B63" s="746" t="s">
        <v>384</v>
      </c>
      <c r="C63" s="754" t="s">
        <v>385</v>
      </c>
      <c r="D63" s="748">
        <v>45513</v>
      </c>
      <c r="E63" s="748">
        <v>45523</v>
      </c>
    </row>
    <row r="64" spans="1:5" ht="23.4" customHeight="1">
      <c r="A64" s="735" t="s">
        <v>380</v>
      </c>
      <c r="B64" s="736" t="s">
        <v>386</v>
      </c>
      <c r="C64" s="785" t="s">
        <v>387</v>
      </c>
      <c r="D64" s="738">
        <v>45513</v>
      </c>
      <c r="E64" s="738">
        <v>45523</v>
      </c>
    </row>
    <row r="65" spans="1:11" ht="23.4" customHeight="1">
      <c r="A65" s="776" t="s">
        <v>383</v>
      </c>
      <c r="B65" s="777" t="s">
        <v>388</v>
      </c>
      <c r="C65" s="791" t="s">
        <v>389</v>
      </c>
      <c r="D65" s="779">
        <v>45513</v>
      </c>
      <c r="E65" s="779">
        <v>45523</v>
      </c>
    </row>
    <row r="66" spans="1:11" ht="23.4" customHeight="1">
      <c r="A66" s="735" t="s">
        <v>390</v>
      </c>
      <c r="B66" s="736" t="s">
        <v>391</v>
      </c>
      <c r="C66" s="785" t="s">
        <v>392</v>
      </c>
      <c r="D66" s="738">
        <v>45513</v>
      </c>
      <c r="E66" s="738">
        <v>45523</v>
      </c>
    </row>
    <row r="67" spans="1:11" s="65" customFormat="1" ht="24" customHeight="1">
      <c r="A67" s="481"/>
      <c r="B67" s="481"/>
      <c r="C67" s="481"/>
      <c r="D67" s="481"/>
      <c r="E67" s="481"/>
    </row>
    <row r="68" spans="1:11" s="65" customFormat="1" ht="24" customHeight="1">
      <c r="A68" s="481"/>
      <c r="B68" s="481"/>
      <c r="C68" s="481"/>
      <c r="D68" s="481"/>
      <c r="E68" s="481"/>
    </row>
    <row r="69" spans="1:11" s="65" customFormat="1" ht="24" hidden="1" customHeight="1">
      <c r="A69" s="294"/>
      <c r="B69" s="294"/>
      <c r="C69" s="65" t="s">
        <v>186</v>
      </c>
      <c r="D69" s="483" t="s">
        <v>206</v>
      </c>
      <c r="E69" s="483" t="s">
        <v>207</v>
      </c>
    </row>
    <row r="70" spans="1:11" ht="20.25" customHeight="1">
      <c r="A70" s="25"/>
      <c r="B70" s="26"/>
      <c r="C70" s="458" t="s">
        <v>187</v>
      </c>
      <c r="D70" s="482"/>
      <c r="E70" s="482"/>
      <c r="J70" s="77"/>
      <c r="K70" s="77"/>
    </row>
    <row r="71" spans="1:11" ht="20.25" customHeight="1">
      <c r="A71" s="286" t="s">
        <v>188</v>
      </c>
      <c r="B71" s="287">
        <v>55</v>
      </c>
      <c r="C71" s="154"/>
      <c r="D71" s="27"/>
      <c r="E71" s="27"/>
      <c r="J71" s="77"/>
      <c r="K71" s="77"/>
    </row>
    <row r="72" spans="1:11" ht="20.25" customHeight="1">
      <c r="A72" s="179"/>
      <c r="B72" s="272"/>
      <c r="C72" s="154"/>
      <c r="D72" s="27"/>
      <c r="E72" s="27"/>
      <c r="J72" s="77"/>
      <c r="K72" s="77"/>
    </row>
    <row r="73" spans="1:11" ht="20.25" customHeight="1">
      <c r="A73" s="1"/>
      <c r="B73" s="1"/>
      <c r="C73" s="273"/>
      <c r="D73" s="180"/>
      <c r="E73" s="180"/>
      <c r="J73" s="77"/>
      <c r="K73" s="77"/>
    </row>
    <row r="74" spans="1:11">
      <c r="A74" s="155" t="s">
        <v>189</v>
      </c>
      <c r="B74" s="155"/>
      <c r="C74" s="293"/>
      <c r="D74" s="181"/>
      <c r="E74" s="181"/>
    </row>
    <row r="75" spans="1:11">
      <c r="A75" s="691" t="s">
        <v>190</v>
      </c>
      <c r="B75" s="691"/>
      <c r="C75" s="692"/>
      <c r="D75" s="182"/>
      <c r="E75" s="182"/>
    </row>
    <row r="80" spans="1:11">
      <c r="A80" s="1"/>
      <c r="B80" s="1"/>
      <c r="C80" s="1"/>
      <c r="D80" s="1"/>
      <c r="E80" s="1"/>
    </row>
    <row r="81" s="1" customFormat="1"/>
    <row r="82" s="1" customFormat="1"/>
    <row r="83" s="1" customFormat="1"/>
    <row r="84" s="1" customFormat="1"/>
    <row r="85" s="1" customFormat="1"/>
    <row r="86" s="1" customFormat="1"/>
  </sheetData>
  <autoFilter ref="A1:E68" xr:uid="{00000000-0001-0000-0800-000000000000}"/>
  <mergeCells count="1">
    <mergeCell ref="A75:C75"/>
  </mergeCells>
  <phoneticPr fontId="29"/>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0"/>
  <sheetViews>
    <sheetView view="pageBreakPreview" zoomScale="83" zoomScaleNormal="75" zoomScaleSheetLayoutView="83" workbookViewId="0">
      <selection activeCell="C14" sqref="C14:C15"/>
    </sheetView>
  </sheetViews>
  <sheetFormatPr defaultColWidth="9" defaultRowHeight="14.4"/>
  <cols>
    <col min="1" max="1" width="225.33203125" style="4" customWidth="1"/>
    <col min="2" max="2" width="33.109375" style="2" hidden="1" customWidth="1"/>
    <col min="3" max="3" width="23.88671875" style="3" customWidth="1"/>
    <col min="4" max="16384" width="9" style="1"/>
  </cols>
  <sheetData>
    <row r="1" spans="1:3" s="28" customFormat="1" ht="46.2" customHeight="1" thickBot="1">
      <c r="A1" s="485" t="s">
        <v>228</v>
      </c>
      <c r="B1" s="473" t="s">
        <v>124</v>
      </c>
      <c r="C1" s="505" t="s">
        <v>126</v>
      </c>
    </row>
    <row r="2" spans="1:3" ht="46.95" customHeight="1">
      <c r="A2" s="177" t="s">
        <v>524</v>
      </c>
      <c r="B2" s="501"/>
      <c r="C2" s="693">
        <v>45527</v>
      </c>
    </row>
    <row r="3" spans="1:3" ht="59.4" customHeight="1">
      <c r="A3" s="474" t="s">
        <v>525</v>
      </c>
      <c r="B3" s="502"/>
      <c r="C3" s="694"/>
    </row>
    <row r="4" spans="1:3" ht="34.950000000000003" customHeight="1" thickBot="1">
      <c r="A4" s="475" t="s">
        <v>526</v>
      </c>
      <c r="B4" s="1"/>
      <c r="C4" s="506"/>
    </row>
    <row r="5" spans="1:3" ht="46.95" customHeight="1">
      <c r="A5" s="177" t="s">
        <v>527</v>
      </c>
      <c r="B5" s="501"/>
      <c r="C5" s="693">
        <v>45519</v>
      </c>
    </row>
    <row r="6" spans="1:3" ht="102" customHeight="1">
      <c r="A6" s="476" t="s">
        <v>528</v>
      </c>
      <c r="B6" s="502"/>
      <c r="C6" s="694"/>
    </row>
    <row r="7" spans="1:3" ht="34.950000000000003" customHeight="1" thickBot="1">
      <c r="A7" s="475" t="s">
        <v>529</v>
      </c>
      <c r="B7" s="1"/>
      <c r="C7" s="506"/>
    </row>
    <row r="8" spans="1:3" ht="49.2" customHeight="1">
      <c r="A8" s="233" t="s">
        <v>530</v>
      </c>
      <c r="B8" s="501"/>
      <c r="C8" s="693">
        <v>45524</v>
      </c>
    </row>
    <row r="9" spans="1:3" ht="55.8" customHeight="1">
      <c r="A9" s="224" t="s">
        <v>531</v>
      </c>
      <c r="B9" s="502"/>
      <c r="C9" s="694"/>
    </row>
    <row r="10" spans="1:3" ht="38.4" customHeight="1" thickBot="1">
      <c r="A10" s="304" t="s">
        <v>532</v>
      </c>
      <c r="B10" s="1"/>
      <c r="C10" s="507"/>
    </row>
    <row r="11" spans="1:3" ht="43.2" customHeight="1">
      <c r="A11" s="803" t="s">
        <v>533</v>
      </c>
      <c r="B11" s="503"/>
      <c r="C11" s="693">
        <v>45524</v>
      </c>
    </row>
    <row r="12" spans="1:3" ht="187.8" customHeight="1">
      <c r="A12" s="305" t="s">
        <v>534</v>
      </c>
      <c r="B12" s="504"/>
      <c r="C12" s="694"/>
    </row>
    <row r="13" spans="1:3" ht="36" customHeight="1" thickBot="1">
      <c r="A13" s="800" t="s">
        <v>535</v>
      </c>
      <c r="B13" s="801"/>
      <c r="C13" s="802"/>
    </row>
    <row r="14" spans="1:3" s="194" customFormat="1" ht="49.8" customHeight="1">
      <c r="A14" s="797" t="s">
        <v>536</v>
      </c>
      <c r="B14" s="798"/>
      <c r="C14" s="799">
        <v>45520</v>
      </c>
    </row>
    <row r="15" spans="1:3" ht="209.4" customHeight="1" thickBot="1">
      <c r="A15" s="477" t="s">
        <v>537</v>
      </c>
      <c r="B15" s="478"/>
      <c r="C15" s="694"/>
    </row>
    <row r="16" spans="1:3" s="196" customFormat="1" ht="49.8" customHeight="1" thickBot="1">
      <c r="A16" s="195" t="s">
        <v>538</v>
      </c>
      <c r="B16" s="306"/>
      <c r="C16" s="507"/>
    </row>
    <row r="17" spans="1:3" ht="38.4" customHeight="1">
      <c r="A17" s="248"/>
      <c r="B17" s="1"/>
      <c r="C17" s="1"/>
    </row>
    <row r="18" spans="1:3" ht="225.6" customHeight="1" thickBot="1">
      <c r="A18" s="479"/>
      <c r="B18" s="1"/>
      <c r="C18" s="1"/>
    </row>
    <row r="19" spans="1:3" ht="64.2" customHeight="1">
      <c r="A19" s="177"/>
      <c r="B19" s="1"/>
      <c r="C19" s="1"/>
    </row>
    <row r="20" spans="1:3" ht="36.75" customHeight="1">
      <c r="A20" s="225"/>
    </row>
    <row r="21" spans="1:3" ht="33" customHeight="1">
      <c r="A21" s="1" t="s">
        <v>204</v>
      </c>
    </row>
    <row r="22" spans="1:3" ht="36.75" customHeight="1">
      <c r="A22" s="1" t="s">
        <v>205</v>
      </c>
    </row>
    <row r="23" spans="1:3" ht="36.75" customHeight="1"/>
    <row r="24" spans="1:3" ht="25.5" customHeight="1"/>
    <row r="25" spans="1:3" ht="32.25" customHeight="1"/>
    <row r="26" spans="1:3" ht="30.75" customHeight="1"/>
    <row r="27" spans="1:3" ht="42.75" customHeight="1"/>
    <row r="28" spans="1:3" ht="43.5" customHeight="1"/>
    <row r="29" spans="1:3" ht="27.75" customHeight="1"/>
    <row r="30" spans="1:3" ht="30.75" customHeight="1">
      <c r="A30" s="254"/>
    </row>
    <row r="31" spans="1:3" ht="29.25" customHeight="1"/>
    <row r="32" spans="1:3" ht="27" customHeight="1"/>
    <row r="33" ht="27" customHeight="1"/>
    <row r="34" ht="27" customHeight="1"/>
    <row r="35" ht="27" customHeight="1"/>
    <row r="36" ht="27" customHeight="1"/>
    <row r="37" ht="27" customHeight="1"/>
    <row r="38" ht="27" customHeight="1"/>
    <row r="39" ht="27" customHeight="1"/>
    <row r="40" ht="27" customHeight="1"/>
  </sheetData>
  <mergeCells count="5">
    <mergeCell ref="C5:C6"/>
    <mergeCell ref="C8:C9"/>
    <mergeCell ref="C11:C12"/>
    <mergeCell ref="C2:C3"/>
    <mergeCell ref="C14:C15"/>
  </mergeCells>
  <phoneticPr fontId="84"/>
  <hyperlinks>
    <hyperlink ref="A4" r:id="rId1" location="display_guideline" xr:uid="{556C526D-8C26-407E-9CB3-FEFCF10DFCC2}"/>
    <hyperlink ref="A7" r:id="rId2" xr:uid="{E54E3364-F24D-42EB-9855-3E1950B2042D}"/>
    <hyperlink ref="A10" r:id="rId3" location="20240820" xr:uid="{A54A7D24-1505-4CC7-8AC8-3B9B93E83483}"/>
    <hyperlink ref="A13" r:id="rId4" xr:uid="{E5CCD470-B658-41AB-BE0F-F539D24F8612}"/>
    <hyperlink ref="A16" r:id="rId5" xr:uid="{5394835B-2021-425A-AC47-FDB9CAB0D82A}"/>
  </hyperlinks>
  <pageMargins left="0" right="0" top="0.19685039370078741" bottom="0.39370078740157483" header="0" footer="0.19685039370078741"/>
  <pageSetup paperSize="9" scale="41" orientation="portrait" r:id="rId6"/>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zoomScale="89" zoomScaleNormal="100" zoomScaleSheetLayoutView="89" workbookViewId="0">
      <selection activeCell="N19" sqref="N19:N20"/>
    </sheetView>
  </sheetViews>
  <sheetFormatPr defaultColWidth="9" defaultRowHeight="36" customHeight="1"/>
  <cols>
    <col min="1" max="13" width="9" style="1"/>
    <col min="14" max="14" width="104.6640625" style="1" customWidth="1"/>
    <col min="15" max="15" width="26.88671875" style="5" customWidth="1"/>
    <col min="16" max="16384" width="9" style="1"/>
  </cols>
  <sheetData>
    <row r="1" spans="1:16" ht="46.2" customHeight="1" thickBot="1">
      <c r="A1" s="695" t="s">
        <v>229</v>
      </c>
      <c r="B1" s="696"/>
      <c r="C1" s="696"/>
      <c r="D1" s="696"/>
      <c r="E1" s="696"/>
      <c r="F1" s="696"/>
      <c r="G1" s="696"/>
      <c r="H1" s="696"/>
      <c r="I1" s="696"/>
      <c r="J1" s="696"/>
      <c r="K1" s="696"/>
      <c r="L1" s="696"/>
      <c r="M1" s="696"/>
      <c r="N1" s="697"/>
    </row>
    <row r="2" spans="1:16" ht="40.200000000000003" customHeight="1">
      <c r="A2" s="698" t="s">
        <v>539</v>
      </c>
      <c r="B2" s="699"/>
      <c r="C2" s="699"/>
      <c r="D2" s="699"/>
      <c r="E2" s="699"/>
      <c r="F2" s="699"/>
      <c r="G2" s="699"/>
      <c r="H2" s="699"/>
      <c r="I2" s="699"/>
      <c r="J2" s="699"/>
      <c r="K2" s="699"/>
      <c r="L2" s="699"/>
      <c r="M2" s="699"/>
      <c r="N2" s="700"/>
    </row>
    <row r="3" spans="1:16" ht="175.8" customHeight="1" thickBot="1">
      <c r="A3" s="707" t="s">
        <v>540</v>
      </c>
      <c r="B3" s="708"/>
      <c r="C3" s="708"/>
      <c r="D3" s="708"/>
      <c r="E3" s="708"/>
      <c r="F3" s="708"/>
      <c r="G3" s="708"/>
      <c r="H3" s="708"/>
      <c r="I3" s="708"/>
      <c r="J3" s="708"/>
      <c r="K3" s="708"/>
      <c r="L3" s="708"/>
      <c r="M3" s="708"/>
      <c r="N3" s="709"/>
      <c r="P3" s="173"/>
    </row>
    <row r="4" spans="1:16" ht="42.6" customHeight="1" thickBot="1">
      <c r="A4" s="719" t="s">
        <v>541</v>
      </c>
      <c r="B4" s="720"/>
      <c r="C4" s="720"/>
      <c r="D4" s="720"/>
      <c r="E4" s="720"/>
      <c r="F4" s="720"/>
      <c r="G4" s="720"/>
      <c r="H4" s="720"/>
      <c r="I4" s="720"/>
      <c r="J4" s="720"/>
      <c r="K4" s="720"/>
      <c r="L4" s="720"/>
      <c r="M4" s="720"/>
      <c r="N4" s="721"/>
      <c r="O4" s="31"/>
    </row>
    <row r="5" spans="1:16" ht="99.6" customHeight="1" thickBot="1">
      <c r="A5" s="722" t="s">
        <v>542</v>
      </c>
      <c r="B5" s="723"/>
      <c r="C5" s="723"/>
      <c r="D5" s="723"/>
      <c r="E5" s="723"/>
      <c r="F5" s="723"/>
      <c r="G5" s="723"/>
      <c r="H5" s="723"/>
      <c r="I5" s="723"/>
      <c r="J5" s="723"/>
      <c r="K5" s="723"/>
      <c r="L5" s="723"/>
      <c r="M5" s="723"/>
      <c r="N5" s="724"/>
      <c r="O5" s="31"/>
    </row>
    <row r="6" spans="1:16" ht="41.4" customHeight="1" thickBot="1">
      <c r="A6" s="710" t="s">
        <v>543</v>
      </c>
      <c r="B6" s="711"/>
      <c r="C6" s="711"/>
      <c r="D6" s="711"/>
      <c r="E6" s="711"/>
      <c r="F6" s="711"/>
      <c r="G6" s="711"/>
      <c r="H6" s="711"/>
      <c r="I6" s="711"/>
      <c r="J6" s="711"/>
      <c r="K6" s="711"/>
      <c r="L6" s="711"/>
      <c r="M6" s="711"/>
      <c r="N6" s="712"/>
    </row>
    <row r="7" spans="1:16" ht="101.4" customHeight="1" thickBot="1">
      <c r="A7" s="713" t="s">
        <v>544</v>
      </c>
      <c r="B7" s="714"/>
      <c r="C7" s="714"/>
      <c r="D7" s="714"/>
      <c r="E7" s="714"/>
      <c r="F7" s="714"/>
      <c r="G7" s="714"/>
      <c r="H7" s="714"/>
      <c r="I7" s="714"/>
      <c r="J7" s="714"/>
      <c r="K7" s="714"/>
      <c r="L7" s="714"/>
      <c r="M7" s="714"/>
      <c r="N7" s="715"/>
      <c r="O7" s="30"/>
    </row>
    <row r="8" spans="1:16" ht="47.4" customHeight="1">
      <c r="A8" s="701" t="s">
        <v>545</v>
      </c>
      <c r="B8" s="702"/>
      <c r="C8" s="702"/>
      <c r="D8" s="702"/>
      <c r="E8" s="702"/>
      <c r="F8" s="702"/>
      <c r="G8" s="702"/>
      <c r="H8" s="702"/>
      <c r="I8" s="702"/>
      <c r="J8" s="702"/>
      <c r="K8" s="702"/>
      <c r="L8" s="702"/>
      <c r="M8" s="702"/>
      <c r="N8" s="703"/>
    </row>
    <row r="9" spans="1:16" ht="57" customHeight="1" thickBot="1">
      <c r="A9" s="704" t="s">
        <v>546</v>
      </c>
      <c r="B9" s="705"/>
      <c r="C9" s="705"/>
      <c r="D9" s="705"/>
      <c r="E9" s="705"/>
      <c r="F9" s="705"/>
      <c r="G9" s="705"/>
      <c r="H9" s="705"/>
      <c r="I9" s="705"/>
      <c r="J9" s="705"/>
      <c r="K9" s="705"/>
      <c r="L9" s="705"/>
      <c r="M9" s="705"/>
      <c r="N9" s="706"/>
    </row>
    <row r="10" spans="1:16" ht="47.4" customHeight="1">
      <c r="A10" s="698" t="s">
        <v>547</v>
      </c>
      <c r="B10" s="699"/>
      <c r="C10" s="699"/>
      <c r="D10" s="699"/>
      <c r="E10" s="699"/>
      <c r="F10" s="699"/>
      <c r="G10" s="699"/>
      <c r="H10" s="699"/>
      <c r="I10" s="699"/>
      <c r="J10" s="699"/>
      <c r="K10" s="699"/>
      <c r="L10" s="699"/>
      <c r="M10" s="699"/>
      <c r="N10" s="700"/>
    </row>
    <row r="11" spans="1:16" ht="54" customHeight="1" thickBot="1">
      <c r="A11" s="725" t="s">
        <v>548</v>
      </c>
      <c r="B11" s="726"/>
      <c r="C11" s="726"/>
      <c r="D11" s="726"/>
      <c r="E11" s="726"/>
      <c r="F11" s="726"/>
      <c r="G11" s="726"/>
      <c r="H11" s="726"/>
      <c r="I11" s="726"/>
      <c r="J11" s="726"/>
      <c r="K11" s="726"/>
      <c r="L11" s="726"/>
      <c r="M11" s="726"/>
      <c r="N11" s="727"/>
      <c r="P11" s="173"/>
    </row>
    <row r="12" spans="1:16" ht="45.6" customHeight="1">
      <c r="A12" s="701" t="s">
        <v>549</v>
      </c>
      <c r="B12" s="702"/>
      <c r="C12" s="702"/>
      <c r="D12" s="702"/>
      <c r="E12" s="702"/>
      <c r="F12" s="702"/>
      <c r="G12" s="702"/>
      <c r="H12" s="702"/>
      <c r="I12" s="702"/>
      <c r="J12" s="702"/>
      <c r="K12" s="702"/>
      <c r="L12" s="702"/>
      <c r="M12" s="702"/>
      <c r="N12" s="703"/>
      <c r="O12" s="1"/>
      <c r="P12" s="258"/>
    </row>
    <row r="13" spans="1:16" ht="146.4" customHeight="1" thickBot="1">
      <c r="A13" s="704" t="s">
        <v>550</v>
      </c>
      <c r="B13" s="705"/>
      <c r="C13" s="705"/>
      <c r="D13" s="705"/>
      <c r="E13" s="705"/>
      <c r="F13" s="705"/>
      <c r="G13" s="705"/>
      <c r="H13" s="705"/>
      <c r="I13" s="705"/>
      <c r="J13" s="705"/>
      <c r="K13" s="705"/>
      <c r="L13" s="705"/>
      <c r="M13" s="705"/>
      <c r="N13" s="706"/>
      <c r="O13" s="1"/>
      <c r="P13" s="258"/>
    </row>
    <row r="14" spans="1:16" ht="45.6" customHeight="1">
      <c r="A14" s="698" t="s">
        <v>551</v>
      </c>
      <c r="B14" s="805"/>
      <c r="C14" s="805"/>
      <c r="D14" s="805"/>
      <c r="E14" s="805"/>
      <c r="F14" s="805"/>
      <c r="G14" s="805"/>
      <c r="H14" s="805"/>
      <c r="I14" s="805"/>
      <c r="J14" s="805"/>
      <c r="K14" s="805"/>
      <c r="L14" s="805"/>
      <c r="M14" s="805"/>
      <c r="N14" s="806"/>
      <c r="O14" s="1"/>
      <c r="P14" s="258"/>
    </row>
    <row r="15" spans="1:16" ht="58.8" customHeight="1" thickBot="1">
      <c r="A15" s="807" t="s">
        <v>552</v>
      </c>
      <c r="B15" s="808"/>
      <c r="C15" s="808"/>
      <c r="D15" s="808"/>
      <c r="E15" s="808"/>
      <c r="F15" s="808"/>
      <c r="G15" s="808"/>
      <c r="H15" s="808"/>
      <c r="I15" s="808"/>
      <c r="J15" s="808"/>
      <c r="K15" s="808"/>
      <c r="L15" s="808"/>
      <c r="M15" s="808"/>
      <c r="N15" s="809"/>
      <c r="O15" s="1"/>
      <c r="P15" s="258"/>
    </row>
    <row r="16" spans="1:16" ht="36" customHeight="1">
      <c r="A16" s="804"/>
      <c r="B16" s="718"/>
      <c r="C16" s="718"/>
      <c r="D16" s="718"/>
      <c r="E16" s="718"/>
      <c r="F16" s="718"/>
      <c r="G16" s="718"/>
      <c r="H16" s="718"/>
      <c r="I16" s="718"/>
      <c r="J16" s="718"/>
      <c r="K16" s="718"/>
      <c r="L16" s="718"/>
      <c r="M16" s="718"/>
      <c r="N16" s="718"/>
    </row>
    <row r="17" spans="1:14" ht="36" customHeight="1">
      <c r="A17" s="716" t="s">
        <v>190</v>
      </c>
      <c r="B17" s="717"/>
      <c r="C17" s="717"/>
      <c r="D17" s="717"/>
      <c r="E17" s="717"/>
      <c r="F17" s="717"/>
      <c r="G17" s="717"/>
      <c r="H17" s="717"/>
      <c r="I17" s="717"/>
      <c r="J17" s="717"/>
      <c r="K17" s="717"/>
      <c r="L17" s="717"/>
      <c r="M17" s="717"/>
      <c r="N17" s="717"/>
    </row>
  </sheetData>
  <mergeCells count="17">
    <mergeCell ref="A17:N17"/>
    <mergeCell ref="A16:N16"/>
    <mergeCell ref="A4:N4"/>
    <mergeCell ref="A5:N5"/>
    <mergeCell ref="A10:N10"/>
    <mergeCell ref="A11:N11"/>
    <mergeCell ref="A14:N14"/>
    <mergeCell ref="A15:N15"/>
    <mergeCell ref="A12:N12"/>
    <mergeCell ref="A13:N13"/>
    <mergeCell ref="A1:N1"/>
    <mergeCell ref="A2:N2"/>
    <mergeCell ref="A8:N8"/>
    <mergeCell ref="A9:N9"/>
    <mergeCell ref="A3:N3"/>
    <mergeCell ref="A6:N6"/>
    <mergeCell ref="A7:N7"/>
  </mergeCells>
  <phoneticPr fontId="15"/>
  <pageMargins left="0.7" right="0.7" top="0.75" bottom="0.75" header="0.3" footer="0.3"/>
  <pageSetup paperSize="9" scale="4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6D59-1E8E-4D06-8920-92D8533A60A1}">
  <dimension ref="A1:AB31"/>
  <sheetViews>
    <sheetView view="pageBreakPreview" zoomScale="45" zoomScaleNormal="100" zoomScaleSheetLayoutView="45" workbookViewId="0">
      <selection activeCell="AS86" sqref="AS86"/>
    </sheetView>
  </sheetViews>
  <sheetFormatPr defaultRowHeight="13.2"/>
  <cols>
    <col min="11" max="11" width="4.21875" customWidth="1"/>
    <col min="12" max="12" width="5.33203125" customWidth="1"/>
    <col min="13" max="15" width="8.88671875" customWidth="1"/>
    <col min="16" max="16" width="0.21875" customWidth="1"/>
    <col min="17" max="17" width="9.33203125" customWidth="1"/>
  </cols>
  <sheetData>
    <row r="1" spans="1:28">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row>
    <row r="2" spans="1:28">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row>
    <row r="3" spans="1:28">
      <c r="A3" s="66"/>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8">
      <c r="A4" s="66"/>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8">
      <c r="A5" s="66"/>
      <c r="B5" s="66"/>
      <c r="C5" s="66"/>
      <c r="D5" s="66"/>
      <c r="E5" s="66"/>
      <c r="F5" s="66"/>
      <c r="G5" s="66"/>
      <c r="H5" s="66"/>
      <c r="I5" s="66"/>
      <c r="J5" s="66"/>
      <c r="K5" s="66"/>
      <c r="L5" s="66"/>
      <c r="M5" s="66"/>
      <c r="N5" s="66"/>
      <c r="O5" s="66"/>
      <c r="P5" s="66"/>
      <c r="Q5" s="66"/>
    </row>
    <row r="6" spans="1:28">
      <c r="A6" s="66"/>
      <c r="B6" s="66"/>
      <c r="C6" s="66"/>
      <c r="D6" s="66"/>
      <c r="E6" s="66"/>
      <c r="F6" s="66"/>
      <c r="G6" s="66"/>
      <c r="H6" s="66"/>
      <c r="I6" s="66"/>
      <c r="J6" s="66"/>
      <c r="K6" s="66"/>
      <c r="L6" s="66"/>
      <c r="M6" s="66"/>
      <c r="N6" s="66"/>
      <c r="O6" s="66"/>
      <c r="P6" s="66"/>
      <c r="Q6" s="66"/>
    </row>
    <row r="7" spans="1:28">
      <c r="A7" s="66"/>
      <c r="B7" s="66"/>
      <c r="C7" s="66"/>
      <c r="D7" s="66"/>
      <c r="E7" s="66"/>
      <c r="F7" s="66"/>
      <c r="G7" s="66"/>
      <c r="H7" s="66"/>
      <c r="I7" s="66"/>
      <c r="J7" s="66"/>
      <c r="K7" s="66"/>
      <c r="L7" s="66"/>
      <c r="M7" s="66"/>
      <c r="N7" s="66"/>
      <c r="O7" s="66"/>
      <c r="P7" s="66"/>
      <c r="Q7" s="66"/>
    </row>
    <row r="8" spans="1:28">
      <c r="A8" s="66"/>
      <c r="B8" s="66"/>
      <c r="C8" s="66"/>
      <c r="D8" s="66"/>
      <c r="E8" s="66"/>
      <c r="F8" s="66"/>
      <c r="G8" s="66"/>
      <c r="H8" s="66"/>
      <c r="I8" s="66"/>
      <c r="J8" s="66"/>
      <c r="K8" s="66"/>
      <c r="L8" s="66"/>
      <c r="M8" s="66"/>
      <c r="N8" s="66"/>
      <c r="O8" s="66"/>
      <c r="P8" s="66"/>
      <c r="Q8" s="66"/>
    </row>
    <row r="9" spans="1:28">
      <c r="A9" s="66"/>
      <c r="B9" s="66"/>
      <c r="C9" s="66"/>
      <c r="D9" s="66"/>
      <c r="E9" s="66"/>
      <c r="F9" s="66"/>
      <c r="G9" s="66"/>
      <c r="H9" s="66"/>
      <c r="I9" s="66"/>
      <c r="J9" s="66"/>
      <c r="K9" s="66"/>
      <c r="L9" s="66"/>
      <c r="M9" s="66"/>
      <c r="N9" s="66"/>
      <c r="O9" s="66"/>
      <c r="P9" s="66"/>
      <c r="Q9" s="66"/>
    </row>
    <row r="10" spans="1:28">
      <c r="A10" s="66"/>
      <c r="B10" s="66"/>
      <c r="C10" s="66"/>
      <c r="D10" s="66"/>
      <c r="E10" s="66"/>
      <c r="F10" s="66"/>
      <c r="G10" s="66"/>
      <c r="H10" s="66"/>
      <c r="I10" s="66"/>
      <c r="J10" s="66"/>
      <c r="K10" s="66"/>
      <c r="L10" s="66"/>
      <c r="M10" s="66"/>
      <c r="N10" s="66"/>
      <c r="O10" s="66"/>
      <c r="P10" s="66"/>
      <c r="Q10" s="66"/>
    </row>
    <row r="11" spans="1:28">
      <c r="A11" s="66"/>
      <c r="B11" s="66"/>
      <c r="C11" s="66"/>
      <c r="D11" s="66"/>
      <c r="E11" s="66"/>
      <c r="F11" s="66"/>
      <c r="G11" s="66"/>
      <c r="H11" s="66"/>
      <c r="I11" s="66"/>
      <c r="J11" s="66"/>
      <c r="K11" s="66"/>
      <c r="L11" s="66"/>
      <c r="M11" s="66"/>
      <c r="N11" s="66"/>
      <c r="O11" s="66"/>
      <c r="P11" s="66"/>
      <c r="Q11" s="66"/>
    </row>
    <row r="12" spans="1:28">
      <c r="A12" s="66"/>
      <c r="B12" s="66"/>
      <c r="C12" s="66"/>
      <c r="D12" s="66"/>
      <c r="E12" s="66"/>
      <c r="F12" s="66"/>
      <c r="G12" s="66"/>
      <c r="H12" s="66"/>
      <c r="I12" s="66"/>
      <c r="J12" s="66"/>
      <c r="K12" s="66"/>
      <c r="L12" s="66"/>
      <c r="M12" s="66"/>
      <c r="N12" s="66"/>
      <c r="O12" s="66"/>
      <c r="P12" s="66"/>
      <c r="Q12" s="66"/>
    </row>
    <row r="13" spans="1:28">
      <c r="A13" s="66"/>
      <c r="B13" s="66"/>
      <c r="C13" s="66"/>
      <c r="D13" s="66"/>
      <c r="E13" s="66"/>
      <c r="F13" s="66"/>
      <c r="G13" s="66"/>
      <c r="H13" s="66"/>
      <c r="I13" s="66"/>
      <c r="J13" s="66"/>
      <c r="K13" s="66"/>
      <c r="L13" s="66"/>
      <c r="M13" s="66"/>
      <c r="N13" s="66"/>
      <c r="O13" s="66"/>
      <c r="P13" s="66"/>
      <c r="Q13" s="66"/>
    </row>
    <row r="14" spans="1:28">
      <c r="A14" s="66"/>
      <c r="B14" s="66"/>
      <c r="C14" s="66"/>
      <c r="D14" s="66"/>
      <c r="E14" s="66"/>
      <c r="F14" s="66"/>
      <c r="G14" s="66"/>
      <c r="H14" s="66"/>
      <c r="I14" s="66"/>
      <c r="J14" s="66"/>
      <c r="K14" s="66"/>
      <c r="L14" s="66"/>
      <c r="M14" s="66"/>
      <c r="N14" s="66"/>
      <c r="O14" s="66"/>
      <c r="P14" s="66"/>
      <c r="Q14" s="66"/>
    </row>
    <row r="15" spans="1:28">
      <c r="A15" s="66"/>
      <c r="B15" s="66"/>
      <c r="C15" s="66"/>
      <c r="D15" s="66"/>
      <c r="E15" s="66"/>
      <c r="F15" s="66"/>
      <c r="G15" s="66"/>
      <c r="H15" s="66"/>
      <c r="I15" s="66"/>
      <c r="J15" s="66"/>
      <c r="K15" s="66"/>
    </row>
    <row r="16" spans="1:28">
      <c r="A16" s="66"/>
      <c r="B16" s="66"/>
      <c r="C16" s="66"/>
      <c r="D16" s="66"/>
      <c r="E16" s="66"/>
      <c r="F16" s="66"/>
      <c r="G16" s="66"/>
      <c r="H16" s="66"/>
      <c r="I16" s="66"/>
      <c r="J16" s="66"/>
      <c r="K16" s="66"/>
    </row>
    <row r="17" spans="1:11">
      <c r="A17" s="66"/>
      <c r="B17" s="66"/>
      <c r="C17" s="66"/>
      <c r="D17" s="66"/>
      <c r="E17" s="66"/>
      <c r="F17" s="66"/>
      <c r="G17" s="66"/>
      <c r="H17" s="66"/>
      <c r="I17" s="66"/>
      <c r="J17" s="66"/>
      <c r="K17" s="66"/>
    </row>
    <row r="18" spans="1:11">
      <c r="A18" s="66"/>
      <c r="B18" s="66"/>
      <c r="C18" s="66"/>
      <c r="D18" s="66"/>
      <c r="E18" s="66"/>
      <c r="F18" s="66"/>
      <c r="G18" s="66"/>
      <c r="H18" s="66"/>
      <c r="I18" s="66"/>
      <c r="J18" s="66"/>
      <c r="K18" s="66"/>
    </row>
    <row r="19" spans="1:11">
      <c r="A19" s="66"/>
      <c r="B19" s="66"/>
      <c r="C19" s="66"/>
      <c r="D19" s="66"/>
      <c r="E19" s="66"/>
      <c r="F19" s="66"/>
      <c r="G19" s="66"/>
      <c r="H19" s="66"/>
      <c r="I19" s="66"/>
      <c r="J19" s="66"/>
      <c r="K19" s="66"/>
    </row>
    <row r="20" spans="1:11">
      <c r="A20" s="66"/>
      <c r="B20" s="66"/>
      <c r="C20" s="66"/>
      <c r="D20" s="66"/>
      <c r="E20" s="66"/>
      <c r="F20" s="66"/>
      <c r="G20" s="66"/>
      <c r="H20" s="66"/>
      <c r="I20" s="66"/>
      <c r="J20" s="66"/>
      <c r="K20" s="66"/>
    </row>
    <row r="21" spans="1:11">
      <c r="A21" s="66"/>
      <c r="B21" s="66"/>
      <c r="C21" s="66"/>
      <c r="D21" s="66"/>
      <c r="E21" s="66"/>
      <c r="F21" s="66"/>
      <c r="G21" s="66"/>
      <c r="H21" s="66"/>
      <c r="I21" s="66"/>
      <c r="J21" s="66"/>
      <c r="K21" s="66"/>
    </row>
    <row r="22" spans="1:11">
      <c r="A22" s="66"/>
      <c r="B22" s="66"/>
      <c r="C22" s="66"/>
      <c r="D22" s="66"/>
      <c r="E22" s="66"/>
      <c r="F22" s="66"/>
      <c r="G22" s="66"/>
      <c r="H22" s="66"/>
      <c r="I22" s="66"/>
      <c r="J22" s="66"/>
      <c r="K22" s="66"/>
    </row>
    <row r="23" spans="1:11">
      <c r="A23" s="66"/>
      <c r="B23" s="66"/>
      <c r="C23" s="66"/>
      <c r="D23" s="66"/>
      <c r="E23" s="66"/>
      <c r="F23" s="66"/>
      <c r="G23" s="66"/>
      <c r="H23" s="66"/>
      <c r="I23" s="66"/>
      <c r="J23" s="66"/>
      <c r="K23" s="66"/>
    </row>
    <row r="24" spans="1:11">
      <c r="A24" s="66"/>
      <c r="B24" s="66"/>
      <c r="C24" s="66"/>
      <c r="D24" s="66"/>
      <c r="E24" s="66"/>
      <c r="F24" s="66"/>
      <c r="G24" s="66"/>
      <c r="H24" s="66"/>
      <c r="I24" s="66"/>
      <c r="J24" s="66"/>
      <c r="K24" s="66"/>
    </row>
    <row r="25" spans="1:11">
      <c r="A25" s="66"/>
      <c r="B25" s="66"/>
      <c r="C25" s="66"/>
      <c r="D25" s="66"/>
      <c r="E25" s="66"/>
      <c r="F25" s="66"/>
      <c r="G25" s="66"/>
      <c r="H25" s="66"/>
      <c r="I25" s="66"/>
      <c r="J25" s="66"/>
      <c r="K25" s="66"/>
    </row>
    <row r="26" spans="1:11">
      <c r="A26" s="66"/>
      <c r="B26" s="66"/>
      <c r="C26" s="66"/>
      <c r="D26" s="66"/>
      <c r="E26" s="66"/>
      <c r="F26" s="66"/>
      <c r="G26" s="66"/>
      <c r="H26" s="66"/>
      <c r="I26" s="66"/>
      <c r="J26" s="66"/>
      <c r="K26" s="66"/>
    </row>
    <row r="27" spans="1:11">
      <c r="A27" s="66"/>
      <c r="B27" s="66"/>
      <c r="C27" s="66"/>
      <c r="D27" s="66"/>
      <c r="E27" s="66"/>
      <c r="F27" s="66"/>
      <c r="G27" s="66"/>
      <c r="H27" s="66"/>
      <c r="I27" s="66"/>
      <c r="J27" s="66"/>
      <c r="K27" s="66"/>
    </row>
    <row r="28" spans="1:11">
      <c r="A28" s="66"/>
      <c r="B28" s="66"/>
      <c r="C28" s="66"/>
      <c r="D28" s="66"/>
      <c r="E28" s="66"/>
      <c r="F28" s="66"/>
      <c r="G28" s="66"/>
      <c r="H28" s="66"/>
      <c r="I28" s="66"/>
      <c r="J28" s="66"/>
      <c r="K28" s="66"/>
    </row>
    <row r="29" spans="1:11">
      <c r="A29" s="66"/>
      <c r="B29" s="66"/>
      <c r="C29" s="66"/>
      <c r="D29" s="66"/>
      <c r="E29" s="66"/>
      <c r="F29" s="66"/>
      <c r="G29" s="66"/>
      <c r="H29" s="66"/>
      <c r="I29" s="66"/>
      <c r="J29" s="66"/>
      <c r="K29" s="66"/>
    </row>
    <row r="30" spans="1:11">
      <c r="A30" s="66"/>
      <c r="B30" s="66"/>
      <c r="C30" s="66"/>
      <c r="D30" s="66"/>
      <c r="E30" s="66"/>
      <c r="F30" s="66"/>
      <c r="G30" s="66"/>
      <c r="H30" s="66"/>
      <c r="I30" s="66"/>
      <c r="J30" s="66"/>
      <c r="K30" s="66"/>
    </row>
    <row r="31" spans="1:11">
      <c r="A31" s="66"/>
      <c r="B31" s="66"/>
      <c r="C31" s="66"/>
      <c r="D31" s="66"/>
      <c r="E31" s="66"/>
      <c r="F31" s="66"/>
      <c r="G31" s="66"/>
      <c r="H31" s="66"/>
      <c r="I31" s="66"/>
      <c r="J31" s="66"/>
      <c r="K31" s="66"/>
    </row>
  </sheetData>
  <sheetProtection formatCells="0" formatColumns="0" formatRows="0" insertColumns="0" insertRows="0" insertHyperlinks="0" deleteColumns="0" deleteRows="0" sort="0" autoFilter="0" pivotTables="0"/>
  <phoneticPr fontId="84"/>
  <pageMargins left="0.7" right="0.7" top="0.75"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O9" sqref="O9"/>
    </sheetView>
  </sheetViews>
  <sheetFormatPr defaultColWidth="9" defaultRowHeight="13.2"/>
  <cols>
    <col min="1" max="1" width="12.77734375" style="37" customWidth="1"/>
    <col min="2" max="2" width="5.109375" style="37" customWidth="1"/>
    <col min="3" max="3" width="3.77734375" style="37" customWidth="1"/>
    <col min="4" max="4" width="6.88671875" style="37" customWidth="1"/>
    <col min="5" max="5" width="13.109375" style="37" customWidth="1"/>
    <col min="6" max="6" width="13.109375" style="57" customWidth="1"/>
    <col min="7" max="7" width="11.33203125" style="37" customWidth="1"/>
    <col min="8" max="8" width="26.6640625" style="49" customWidth="1"/>
    <col min="9" max="9" width="13" style="42" customWidth="1"/>
    <col min="10" max="10" width="16.109375" style="42" customWidth="1"/>
    <col min="11" max="11" width="13.44140625" style="57" customWidth="1"/>
    <col min="12" max="12" width="22.44140625" style="57" customWidth="1"/>
    <col min="13" max="13" width="13.44140625" style="47" customWidth="1"/>
    <col min="14" max="14" width="22.44140625" style="37" customWidth="1"/>
    <col min="15" max="15" width="9" style="38"/>
    <col min="16" max="16384" width="9" style="37"/>
  </cols>
  <sheetData>
    <row r="1" spans="1:16" ht="26.25" customHeight="1" thickTop="1">
      <c r="A1" s="32" t="s">
        <v>39</v>
      </c>
      <c r="B1" s="33"/>
      <c r="C1" s="33"/>
      <c r="D1" s="34"/>
      <c r="E1" s="34"/>
      <c r="F1" s="35"/>
      <c r="G1" s="36"/>
      <c r="H1" s="198"/>
      <c r="I1" s="199" t="s">
        <v>40</v>
      </c>
      <c r="J1" s="200"/>
      <c r="K1" s="201"/>
      <c r="L1" s="202"/>
      <c r="M1" s="203"/>
    </row>
    <row r="2" spans="1:16" ht="17.399999999999999">
      <c r="A2" s="39"/>
      <c r="B2" s="113"/>
      <c r="C2" s="113"/>
      <c r="D2" s="113"/>
      <c r="E2" s="113"/>
      <c r="F2" s="113"/>
      <c r="G2" s="40"/>
      <c r="H2" s="204"/>
      <c r="I2" s="613" t="s">
        <v>558</v>
      </c>
      <c r="J2" s="613"/>
      <c r="K2" s="613"/>
      <c r="L2" s="613"/>
      <c r="M2" s="613"/>
      <c r="N2" s="97"/>
      <c r="P2" s="74"/>
    </row>
    <row r="3" spans="1:16" ht="17.399999999999999">
      <c r="A3" s="298" t="s">
        <v>41</v>
      </c>
      <c r="B3" s="114"/>
      <c r="D3" s="115"/>
      <c r="E3" s="115"/>
      <c r="F3" s="115"/>
      <c r="G3" s="41"/>
      <c r="H3" s="66"/>
      <c r="I3" s="207"/>
      <c r="J3" s="208"/>
      <c r="K3" s="209"/>
      <c r="L3" s="201"/>
      <c r="M3" s="210"/>
    </row>
    <row r="4" spans="1:16" ht="17.399999999999999">
      <c r="A4" s="43"/>
      <c r="B4" s="114"/>
      <c r="C4" s="57"/>
      <c r="D4" s="115"/>
      <c r="E4" s="115"/>
      <c r="F4" s="116"/>
      <c r="G4" s="44"/>
      <c r="H4" s="211"/>
      <c r="I4" s="211"/>
      <c r="J4" s="200"/>
      <c r="K4" s="209"/>
      <c r="L4" s="201"/>
      <c r="M4" s="210"/>
      <c r="N4" s="149"/>
    </row>
    <row r="5" spans="1:16">
      <c r="A5" s="117"/>
      <c r="D5" s="115"/>
      <c r="E5" s="45"/>
      <c r="F5" s="118"/>
      <c r="G5" s="46"/>
      <c r="H5"/>
      <c r="I5" s="212"/>
      <c r="J5" s="200"/>
      <c r="K5" s="209"/>
      <c r="L5" s="209"/>
      <c r="M5" s="210"/>
    </row>
    <row r="6" spans="1:16" ht="17.399999999999999">
      <c r="A6" s="117"/>
      <c r="D6" s="115"/>
      <c r="E6" s="118"/>
      <c r="F6" s="118"/>
      <c r="G6" s="46"/>
      <c r="H6" s="204"/>
      <c r="I6" s="213"/>
      <c r="J6" s="200"/>
      <c r="K6" s="209"/>
      <c r="L6" s="209"/>
      <c r="M6" s="210"/>
    </row>
    <row r="7" spans="1:16">
      <c r="A7" s="117"/>
      <c r="D7" s="115"/>
      <c r="E7" s="118"/>
      <c r="F7" s="118"/>
      <c r="G7" s="46"/>
      <c r="H7" s="214"/>
      <c r="I7" s="212"/>
      <c r="J7" s="200"/>
      <c r="K7" s="209"/>
      <c r="L7" s="209"/>
      <c r="M7" s="210"/>
    </row>
    <row r="8" spans="1:16">
      <c r="A8" s="117"/>
      <c r="D8" s="115"/>
      <c r="E8" s="118"/>
      <c r="F8" s="118"/>
      <c r="G8" s="46"/>
      <c r="H8" s="205"/>
      <c r="I8" s="215"/>
      <c r="J8" s="215"/>
      <c r="K8" s="215"/>
      <c r="L8" s="209"/>
      <c r="M8" s="216"/>
    </row>
    <row r="9" spans="1:16">
      <c r="A9" s="117"/>
      <c r="D9" s="115"/>
      <c r="E9" s="118"/>
      <c r="F9" s="118"/>
      <c r="G9" s="46"/>
      <c r="H9" s="215"/>
      <c r="I9" s="215"/>
      <c r="J9" s="215"/>
      <c r="K9" s="215"/>
      <c r="L9" s="209"/>
      <c r="M9" s="216"/>
      <c r="N9" s="48"/>
    </row>
    <row r="10" spans="1:16">
      <c r="A10" s="117"/>
      <c r="D10" s="115"/>
      <c r="E10" s="118"/>
      <c r="F10" s="118"/>
      <c r="G10" s="46"/>
      <c r="H10" s="215"/>
      <c r="I10" s="215"/>
      <c r="J10" s="215"/>
      <c r="K10" s="215"/>
      <c r="L10" s="209"/>
      <c r="M10" s="216"/>
      <c r="N10" s="48" t="s">
        <v>42</v>
      </c>
    </row>
    <row r="11" spans="1:16">
      <c r="A11" s="117"/>
      <c r="D11" s="115"/>
      <c r="E11" s="118"/>
      <c r="F11" s="118"/>
      <c r="G11" s="46"/>
      <c r="H11" s="215"/>
      <c r="I11" s="215"/>
      <c r="J11" s="215"/>
      <c r="K11" s="215"/>
      <c r="L11" s="209"/>
      <c r="M11" s="216"/>
    </row>
    <row r="12" spans="1:16">
      <c r="A12" s="117"/>
      <c r="D12" s="115"/>
      <c r="E12" s="118"/>
      <c r="F12" s="118"/>
      <c r="G12" s="46"/>
      <c r="H12" s="215"/>
      <c r="I12" s="215"/>
      <c r="J12" s="215"/>
      <c r="K12" s="215"/>
      <c r="L12" s="209"/>
      <c r="M12" s="216"/>
      <c r="N12" s="48" t="s">
        <v>43</v>
      </c>
      <c r="O12" s="164"/>
    </row>
    <row r="13" spans="1:16">
      <c r="A13" s="117"/>
      <c r="D13" s="115"/>
      <c r="E13" s="118"/>
      <c r="F13" s="118"/>
      <c r="G13" s="46"/>
      <c r="H13" s="215"/>
      <c r="I13" s="215"/>
      <c r="J13" s="215"/>
      <c r="K13" s="215"/>
      <c r="L13" s="209"/>
      <c r="M13" s="216"/>
    </row>
    <row r="14" spans="1:16">
      <c r="A14" s="117"/>
      <c r="D14" s="115"/>
      <c r="E14" s="118"/>
      <c r="F14" s="118"/>
      <c r="G14" s="46"/>
      <c r="H14" s="215"/>
      <c r="I14" s="215"/>
      <c r="J14" s="215"/>
      <c r="K14" s="215"/>
      <c r="L14" s="209"/>
      <c r="M14" s="216"/>
      <c r="N14" s="183" t="s">
        <v>44</v>
      </c>
    </row>
    <row r="15" spans="1:16">
      <c r="A15" s="117"/>
      <c r="D15" s="115"/>
      <c r="E15" s="115" t="s">
        <v>17</v>
      </c>
      <c r="F15" s="116"/>
      <c r="G15" s="41"/>
      <c r="H15" s="214"/>
      <c r="I15" s="212"/>
      <c r="J15" s="205"/>
      <c r="K15" s="209"/>
      <c r="L15" s="209"/>
      <c r="M15" s="216"/>
    </row>
    <row r="16" spans="1:16">
      <c r="A16" s="117"/>
      <c r="D16" s="115"/>
      <c r="E16" s="115"/>
      <c r="F16" s="116"/>
      <c r="G16" s="41"/>
      <c r="H16" s="200"/>
      <c r="I16" s="212"/>
      <c r="J16" s="200"/>
      <c r="K16" s="209"/>
      <c r="L16" s="209"/>
      <c r="M16" s="216"/>
      <c r="N16" s="150" t="s">
        <v>45</v>
      </c>
    </row>
    <row r="17" spans="1:19" ht="20.25" customHeight="1" thickBot="1">
      <c r="A17" s="529" t="s">
        <v>223</v>
      </c>
      <c r="B17" s="530"/>
      <c r="C17" s="530"/>
      <c r="D17" s="120"/>
      <c r="E17" s="121"/>
      <c r="F17" s="531" t="s">
        <v>224</v>
      </c>
      <c r="G17" s="532"/>
      <c r="H17" s="214"/>
      <c r="I17" s="212"/>
      <c r="J17" s="205"/>
      <c r="K17" s="209"/>
      <c r="L17" s="206"/>
      <c r="M17" s="210"/>
      <c r="N17" s="119" t="s">
        <v>46</v>
      </c>
    </row>
    <row r="18" spans="1:19" ht="39" customHeight="1" thickTop="1">
      <c r="A18" s="533" t="s">
        <v>47</v>
      </c>
      <c r="B18" s="534"/>
      <c r="C18" s="535"/>
      <c r="D18" s="122" t="s">
        <v>48</v>
      </c>
      <c r="E18" s="123"/>
      <c r="F18" s="536" t="s">
        <v>49</v>
      </c>
      <c r="G18" s="537"/>
      <c r="H18" s="200"/>
      <c r="I18" s="212"/>
      <c r="J18" s="200"/>
      <c r="K18" s="209"/>
      <c r="L18" s="209"/>
      <c r="M18" s="210"/>
      <c r="Q18" s="37" t="s">
        <v>3</v>
      </c>
      <c r="S18" s="37" t="s">
        <v>17</v>
      </c>
    </row>
    <row r="19" spans="1:19" ht="30" customHeight="1">
      <c r="A19" s="538" t="s">
        <v>559</v>
      </c>
      <c r="B19" s="538"/>
      <c r="C19" s="538"/>
      <c r="D19" s="538"/>
      <c r="E19" s="538"/>
      <c r="F19" s="538"/>
      <c r="G19" s="538"/>
      <c r="H19" s="217"/>
      <c r="I19" s="218" t="s">
        <v>50</v>
      </c>
      <c r="J19" s="218"/>
      <c r="K19" s="218"/>
      <c r="L19" s="206"/>
      <c r="M19" s="210"/>
    </row>
    <row r="20" spans="1:19" ht="17.399999999999999">
      <c r="E20" s="124" t="s">
        <v>51</v>
      </c>
      <c r="F20" s="125" t="s">
        <v>52</v>
      </c>
      <c r="H20" s="166" t="s">
        <v>41</v>
      </c>
      <c r="I20" s="212"/>
      <c r="J20" s="200" t="s">
        <v>17</v>
      </c>
      <c r="K20" s="219" t="s">
        <v>17</v>
      </c>
      <c r="L20" s="209"/>
      <c r="M20" s="210"/>
    </row>
    <row r="21" spans="1:19" ht="16.8" thickBot="1">
      <c r="A21" s="126"/>
      <c r="B21" s="539">
        <v>45529</v>
      </c>
      <c r="C21" s="540"/>
      <c r="D21" s="319" t="s">
        <v>53</v>
      </c>
      <c r="E21" s="541" t="s">
        <v>54</v>
      </c>
      <c r="F21" s="542"/>
      <c r="G21" s="42" t="s">
        <v>55</v>
      </c>
      <c r="H21" s="549" t="s">
        <v>220</v>
      </c>
      <c r="I21" s="550"/>
      <c r="J21" s="550"/>
      <c r="K21" s="550"/>
      <c r="L21" s="550"/>
      <c r="M21" s="220">
        <v>7</v>
      </c>
      <c r="N21" s="222"/>
    </row>
    <row r="22" spans="1:19" ht="36" customHeight="1" thickTop="1" thickBot="1">
      <c r="A22" s="320" t="s">
        <v>56</v>
      </c>
      <c r="B22" s="551" t="s">
        <v>57</v>
      </c>
      <c r="C22" s="552"/>
      <c r="D22" s="553"/>
      <c r="E22" s="321" t="s">
        <v>221</v>
      </c>
      <c r="F22" s="321" t="s">
        <v>222</v>
      </c>
      <c r="G22" s="322" t="s">
        <v>58</v>
      </c>
      <c r="H22" s="554" t="s">
        <v>59</v>
      </c>
      <c r="I22" s="555"/>
      <c r="J22" s="555"/>
      <c r="K22" s="555"/>
      <c r="L22" s="556"/>
      <c r="M22" s="221" t="s">
        <v>60</v>
      </c>
      <c r="N22" s="223" t="s">
        <v>61</v>
      </c>
      <c r="R22" s="37" t="s">
        <v>3</v>
      </c>
    </row>
    <row r="23" spans="1:19" ht="85.2" customHeight="1" thickBot="1">
      <c r="A23" s="236" t="s">
        <v>62</v>
      </c>
      <c r="B23" s="543" t="str">
        <f>IF(G23&gt;5,"☆☆☆☆",IF(AND(G23&gt;=2.39,G23&lt;5),"☆☆☆",IF(AND(G23&gt;=1.39,G23&lt;2.4),"☆☆",IF(AND(G23&gt;0,G23&lt;1.4),"☆",IF(AND(G23&gt;=-1.39,G23&lt;0),"★",IF(AND(G23&gt;=-2.39,G23&lt;-1.4),"★★",IF(AND(G23&gt;=-3.39,G23&lt;-2.4),"★★★")))))))</f>
        <v>★</v>
      </c>
      <c r="C23" s="544"/>
      <c r="D23" s="545"/>
      <c r="E23" s="192">
        <v>1.4</v>
      </c>
      <c r="F23" s="192">
        <v>0.77</v>
      </c>
      <c r="G23" s="168">
        <f>F23-E23</f>
        <v>-0.62999999999999989</v>
      </c>
      <c r="H23" s="557"/>
      <c r="I23" s="558"/>
      <c r="J23" s="558"/>
      <c r="K23" s="558"/>
      <c r="L23" s="559"/>
      <c r="M23" s="488"/>
      <c r="N23" s="489"/>
      <c r="O23" s="157" t="s">
        <v>63</v>
      </c>
    </row>
    <row r="24" spans="1:19" ht="76.2" customHeight="1" thickBot="1">
      <c r="A24" s="127" t="s">
        <v>64</v>
      </c>
      <c r="B24" s="543" t="str">
        <f>IF(G24&gt;5,"☆☆☆☆",IF(AND(G24&gt;=2.39,G24&lt;5),"☆☆☆",IF(AND(G24&gt;=1.39,G24&lt;2.4),"☆☆",IF(AND(G24&gt;0,G24&lt;1.4),"☆",IF(AND(G24&gt;=-1.39,G24&lt;0),"★",IF(AND(G24&gt;=-2.39,G24&lt;-1.4),"★★",IF(AND(G24&gt;=-3.39,G24&lt;-2.4),"★★★")))))))</f>
        <v>★</v>
      </c>
      <c r="C24" s="544"/>
      <c r="D24" s="545"/>
      <c r="E24" s="192">
        <v>1.65</v>
      </c>
      <c r="F24" s="192">
        <v>0.62</v>
      </c>
      <c r="G24" s="168">
        <f t="shared" ref="G24:G70" si="0">F24-E24</f>
        <v>-1.0299999999999998</v>
      </c>
      <c r="H24" s="560"/>
      <c r="I24" s="561"/>
      <c r="J24" s="561"/>
      <c r="K24" s="561"/>
      <c r="L24" s="562"/>
      <c r="M24" s="323"/>
      <c r="N24" s="324"/>
      <c r="O24" s="157" t="s">
        <v>64</v>
      </c>
      <c r="Q24" s="37" t="s">
        <v>3</v>
      </c>
    </row>
    <row r="25" spans="1:19" ht="81" customHeight="1" thickBot="1">
      <c r="A25" s="325" t="s">
        <v>65</v>
      </c>
      <c r="B25" s="543" t="str">
        <f t="shared" ref="B25:B70" si="1">IF(G25&gt;5,"☆☆☆☆",IF(AND(G25&gt;=2.39,G25&lt;5),"☆☆☆",IF(AND(G25&gt;=1.39,G25&lt;2.4),"☆☆",IF(AND(G25&gt;0,G25&lt;1.4),"☆",IF(AND(G25&gt;=-1.39,G25&lt;0),"★",IF(AND(G25&gt;=-2.39,G25&lt;-1.4),"★★",IF(AND(G25&gt;=-3.39,G25&lt;-2.4),"★★★")))))))</f>
        <v>★★★</v>
      </c>
      <c r="C25" s="544"/>
      <c r="D25" s="545"/>
      <c r="E25" s="76">
        <v>3.65</v>
      </c>
      <c r="F25" s="192">
        <v>0.9</v>
      </c>
      <c r="G25" s="168">
        <f t="shared" si="0"/>
        <v>-2.75</v>
      </c>
      <c r="H25" s="546" t="s">
        <v>214</v>
      </c>
      <c r="I25" s="547"/>
      <c r="J25" s="547"/>
      <c r="K25" s="547"/>
      <c r="L25" s="548"/>
      <c r="M25" s="508" t="s">
        <v>215</v>
      </c>
      <c r="N25" s="324">
        <v>45510</v>
      </c>
      <c r="O25" s="157" t="s">
        <v>65</v>
      </c>
    </row>
    <row r="26" spans="1:19" ht="83.25" customHeight="1" thickBot="1">
      <c r="A26" s="325" t="s">
        <v>66</v>
      </c>
      <c r="B26" s="543" t="str">
        <f t="shared" si="1"/>
        <v>★★</v>
      </c>
      <c r="C26" s="544"/>
      <c r="D26" s="545"/>
      <c r="E26" s="192">
        <v>2.1800000000000002</v>
      </c>
      <c r="F26" s="192">
        <v>0.64</v>
      </c>
      <c r="G26" s="168">
        <f t="shared" si="0"/>
        <v>-1.54</v>
      </c>
      <c r="H26" s="546"/>
      <c r="I26" s="547"/>
      <c r="J26" s="547"/>
      <c r="K26" s="547"/>
      <c r="L26" s="548"/>
      <c r="M26" s="323"/>
      <c r="N26" s="324"/>
      <c r="O26" s="157" t="s">
        <v>66</v>
      </c>
    </row>
    <row r="27" spans="1:19" ht="78.599999999999994" customHeight="1" thickBot="1">
      <c r="A27" s="325" t="s">
        <v>67</v>
      </c>
      <c r="B27" s="543" t="str">
        <f t="shared" ref="B27" si="2">IF(G27&gt;5,"☆☆☆☆",IF(AND(G27&gt;=2.39,G27&lt;5),"☆☆☆",IF(AND(G27&gt;=1.39,G27&lt;2.4),"☆☆",IF(AND(G27&gt;0,G27&lt;1.4),"☆",IF(AND(G27&gt;=-1.39,G27&lt;0),"★",IF(AND(G27&gt;=-2.39,G27&lt;-1.4),"★★",IF(AND(G27&gt;=-3.39,G27&lt;-2.4),"★★★")))))))</f>
        <v>★</v>
      </c>
      <c r="C27" s="544"/>
      <c r="D27" s="545"/>
      <c r="E27" s="192">
        <v>1.24</v>
      </c>
      <c r="F27" s="192">
        <v>0.73</v>
      </c>
      <c r="G27" s="168">
        <f t="shared" si="0"/>
        <v>-0.51</v>
      </c>
      <c r="H27" s="546"/>
      <c r="I27" s="547"/>
      <c r="J27" s="547"/>
      <c r="K27" s="547"/>
      <c r="L27" s="548"/>
      <c r="M27" s="323"/>
      <c r="N27" s="326"/>
      <c r="O27" s="157" t="s">
        <v>67</v>
      </c>
    </row>
    <row r="28" spans="1:19" ht="87" customHeight="1" thickBot="1">
      <c r="A28" s="325" t="s">
        <v>68</v>
      </c>
      <c r="B28" s="543" t="str">
        <f t="shared" si="1"/>
        <v>★★</v>
      </c>
      <c r="C28" s="544"/>
      <c r="D28" s="545"/>
      <c r="E28" s="76">
        <v>3.46</v>
      </c>
      <c r="F28" s="192">
        <v>1.45</v>
      </c>
      <c r="G28" s="168">
        <f t="shared" si="0"/>
        <v>-2.0099999999999998</v>
      </c>
      <c r="H28" s="546" t="s">
        <v>219</v>
      </c>
      <c r="I28" s="547"/>
      <c r="J28" s="547"/>
      <c r="K28" s="547"/>
      <c r="L28" s="548"/>
      <c r="M28" s="323" t="s">
        <v>218</v>
      </c>
      <c r="N28" s="324">
        <v>45515</v>
      </c>
      <c r="O28" s="157" t="s">
        <v>68</v>
      </c>
    </row>
    <row r="29" spans="1:19" ht="81" customHeight="1" thickBot="1">
      <c r="A29" s="325" t="s">
        <v>69</v>
      </c>
      <c r="B29" s="543" t="str">
        <f t="shared" si="1"/>
        <v>★</v>
      </c>
      <c r="C29" s="544"/>
      <c r="D29" s="545"/>
      <c r="E29" s="192">
        <v>2.12</v>
      </c>
      <c r="F29" s="192">
        <v>1.18</v>
      </c>
      <c r="G29" s="168">
        <f t="shared" si="0"/>
        <v>-0.94000000000000017</v>
      </c>
      <c r="H29" s="546"/>
      <c r="I29" s="547"/>
      <c r="J29" s="547"/>
      <c r="K29" s="547"/>
      <c r="L29" s="548"/>
      <c r="M29" s="323"/>
      <c r="N29" s="324"/>
      <c r="O29" s="157" t="s">
        <v>69</v>
      </c>
    </row>
    <row r="30" spans="1:19" ht="73.5" customHeight="1" thickBot="1">
      <c r="A30" s="325" t="s">
        <v>70</v>
      </c>
      <c r="B30" s="543" t="str">
        <f t="shared" si="1"/>
        <v>★</v>
      </c>
      <c r="C30" s="544"/>
      <c r="D30" s="545"/>
      <c r="E30" s="192">
        <v>2.15</v>
      </c>
      <c r="F30" s="192">
        <v>0.88</v>
      </c>
      <c r="G30" s="168">
        <f t="shared" si="0"/>
        <v>-1.27</v>
      </c>
      <c r="H30" s="546"/>
      <c r="I30" s="547"/>
      <c r="J30" s="547"/>
      <c r="K30" s="547"/>
      <c r="L30" s="548"/>
      <c r="M30" s="289"/>
      <c r="N30" s="324"/>
      <c r="O30" s="157" t="s">
        <v>70</v>
      </c>
    </row>
    <row r="31" spans="1:19" ht="75.75" customHeight="1" thickBot="1">
      <c r="A31" s="325" t="s">
        <v>71</v>
      </c>
      <c r="B31" s="543" t="str">
        <f t="shared" si="1"/>
        <v>★</v>
      </c>
      <c r="C31" s="544"/>
      <c r="D31" s="545"/>
      <c r="E31" s="192">
        <v>1.52</v>
      </c>
      <c r="F31" s="192">
        <v>0.54</v>
      </c>
      <c r="G31" s="168">
        <f t="shared" si="0"/>
        <v>-0.98</v>
      </c>
      <c r="H31" s="546"/>
      <c r="I31" s="547"/>
      <c r="J31" s="547"/>
      <c r="K31" s="547"/>
      <c r="L31" s="548"/>
      <c r="M31" s="323"/>
      <c r="N31" s="324"/>
      <c r="O31" s="157" t="s">
        <v>71</v>
      </c>
    </row>
    <row r="32" spans="1:19" ht="75" customHeight="1" thickBot="1">
      <c r="A32" s="327" t="s">
        <v>72</v>
      </c>
      <c r="B32" s="543" t="str">
        <f t="shared" si="1"/>
        <v>★★★</v>
      </c>
      <c r="C32" s="544"/>
      <c r="D32" s="545"/>
      <c r="E32" s="76">
        <v>3.92</v>
      </c>
      <c r="F32" s="192">
        <v>1.28</v>
      </c>
      <c r="G32" s="168">
        <f t="shared" si="0"/>
        <v>-2.6399999999999997</v>
      </c>
      <c r="H32" s="546"/>
      <c r="I32" s="547"/>
      <c r="J32" s="547"/>
      <c r="K32" s="547"/>
      <c r="L32" s="548"/>
      <c r="M32" s="323"/>
      <c r="N32" s="328"/>
      <c r="O32" s="157" t="s">
        <v>72</v>
      </c>
    </row>
    <row r="33" spans="1:16" ht="74.400000000000006" customHeight="1" thickBot="1">
      <c r="A33" s="329" t="s">
        <v>73</v>
      </c>
      <c r="B33" s="543" t="str">
        <f t="shared" si="1"/>
        <v>★★</v>
      </c>
      <c r="C33" s="544"/>
      <c r="D33" s="545"/>
      <c r="E33" s="76">
        <v>3.2</v>
      </c>
      <c r="F33" s="192">
        <v>1.72</v>
      </c>
      <c r="G33" s="168">
        <f t="shared" si="0"/>
        <v>-1.4800000000000002</v>
      </c>
      <c r="H33" s="546"/>
      <c r="I33" s="547"/>
      <c r="J33" s="547"/>
      <c r="K33" s="547"/>
      <c r="L33" s="548"/>
      <c r="M33" s="323"/>
      <c r="N33" s="324"/>
      <c r="O33" s="157" t="s">
        <v>73</v>
      </c>
    </row>
    <row r="34" spans="1:16" ht="93" customHeight="1" thickBot="1">
      <c r="A34" s="127" t="s">
        <v>74</v>
      </c>
      <c r="B34" s="543" t="str">
        <f t="shared" si="1"/>
        <v>★★★</v>
      </c>
      <c r="C34" s="544"/>
      <c r="D34" s="545"/>
      <c r="E34" s="76">
        <v>4.26</v>
      </c>
      <c r="F34" s="192">
        <v>1.71</v>
      </c>
      <c r="G34" s="168">
        <f t="shared" si="0"/>
        <v>-2.5499999999999998</v>
      </c>
      <c r="H34" s="563"/>
      <c r="I34" s="564"/>
      <c r="J34" s="564"/>
      <c r="K34" s="564"/>
      <c r="L34" s="565"/>
      <c r="M34" s="291"/>
      <c r="N34" s="330"/>
      <c r="O34" s="157" t="s">
        <v>74</v>
      </c>
    </row>
    <row r="35" spans="1:16" ht="78.599999999999994" customHeight="1" thickBot="1">
      <c r="A35" s="331" t="s">
        <v>75</v>
      </c>
      <c r="B35" s="543" t="str">
        <f t="shared" si="1"/>
        <v>★</v>
      </c>
      <c r="C35" s="544"/>
      <c r="D35" s="545"/>
      <c r="E35" s="192">
        <v>2.99</v>
      </c>
      <c r="F35" s="192">
        <v>1.75</v>
      </c>
      <c r="G35" s="168">
        <f t="shared" si="0"/>
        <v>-1.2400000000000002</v>
      </c>
      <c r="H35" s="563" t="s">
        <v>210</v>
      </c>
      <c r="I35" s="564"/>
      <c r="J35" s="564"/>
      <c r="K35" s="564"/>
      <c r="L35" s="565"/>
      <c r="M35" s="332" t="s">
        <v>211</v>
      </c>
      <c r="N35" s="509">
        <v>45513</v>
      </c>
      <c r="O35" s="157" t="s">
        <v>75</v>
      </c>
    </row>
    <row r="36" spans="1:16" ht="92.4" customHeight="1" thickBot="1">
      <c r="A36" s="333" t="s">
        <v>76</v>
      </c>
      <c r="B36" s="543" t="str">
        <f t="shared" si="1"/>
        <v>★</v>
      </c>
      <c r="C36" s="544"/>
      <c r="D36" s="545"/>
      <c r="E36" s="192">
        <v>2.09</v>
      </c>
      <c r="F36" s="192">
        <v>1.1499999999999999</v>
      </c>
      <c r="G36" s="168">
        <f t="shared" si="0"/>
        <v>-0.94</v>
      </c>
      <c r="H36" s="546"/>
      <c r="I36" s="547"/>
      <c r="J36" s="547"/>
      <c r="K36" s="547"/>
      <c r="L36" s="548"/>
      <c r="M36" s="332"/>
      <c r="N36" s="326"/>
      <c r="O36" s="157" t="s">
        <v>76</v>
      </c>
    </row>
    <row r="37" spans="1:16" ht="87.75" customHeight="1" thickBot="1">
      <c r="A37" s="325" t="s">
        <v>77</v>
      </c>
      <c r="B37" s="543" t="str">
        <f t="shared" si="1"/>
        <v>★★</v>
      </c>
      <c r="C37" s="544"/>
      <c r="D37" s="545"/>
      <c r="E37" s="192">
        <v>2.6</v>
      </c>
      <c r="F37" s="192">
        <v>0.76</v>
      </c>
      <c r="G37" s="168">
        <f t="shared" si="0"/>
        <v>-1.84</v>
      </c>
      <c r="H37" s="546"/>
      <c r="I37" s="547"/>
      <c r="J37" s="547"/>
      <c r="K37" s="547"/>
      <c r="L37" s="548"/>
      <c r="M37" s="323"/>
      <c r="N37" s="324"/>
      <c r="O37" s="157" t="s">
        <v>77</v>
      </c>
    </row>
    <row r="38" spans="1:16" ht="75.75" customHeight="1" thickBot="1">
      <c r="A38" s="325" t="s">
        <v>78</v>
      </c>
      <c r="B38" s="543" t="str">
        <f t="shared" si="1"/>
        <v>★★</v>
      </c>
      <c r="C38" s="544"/>
      <c r="D38" s="545"/>
      <c r="E38" s="76">
        <v>3.38</v>
      </c>
      <c r="F38" s="192">
        <v>1.86</v>
      </c>
      <c r="G38" s="168">
        <f t="shared" si="0"/>
        <v>-1.5199999999999998</v>
      </c>
      <c r="H38" s="546"/>
      <c r="I38" s="547"/>
      <c r="J38" s="547"/>
      <c r="K38" s="547"/>
      <c r="L38" s="548"/>
      <c r="M38" s="323"/>
      <c r="N38" s="324"/>
      <c r="O38" s="157" t="s">
        <v>78</v>
      </c>
    </row>
    <row r="39" spans="1:16" ht="78.599999999999994" customHeight="1" thickBot="1">
      <c r="A39" s="325" t="s">
        <v>79</v>
      </c>
      <c r="B39" s="543" t="str">
        <f t="shared" si="1"/>
        <v>★</v>
      </c>
      <c r="C39" s="544"/>
      <c r="D39" s="545"/>
      <c r="E39" s="76">
        <v>3.24</v>
      </c>
      <c r="F39" s="192">
        <v>2.97</v>
      </c>
      <c r="G39" s="168">
        <f t="shared" si="0"/>
        <v>-0.27</v>
      </c>
      <c r="H39" s="546"/>
      <c r="I39" s="547"/>
      <c r="J39" s="547"/>
      <c r="K39" s="547"/>
      <c r="L39" s="548"/>
      <c r="M39" s="332"/>
      <c r="N39" s="326"/>
      <c r="O39" s="157" t="s">
        <v>79</v>
      </c>
    </row>
    <row r="40" spans="1:16" ht="78.75" customHeight="1" thickBot="1">
      <c r="A40" s="325" t="s">
        <v>80</v>
      </c>
      <c r="B40" s="543" t="s">
        <v>299</v>
      </c>
      <c r="C40" s="544"/>
      <c r="D40" s="545"/>
      <c r="E40" s="76">
        <v>4.88</v>
      </c>
      <c r="F40" s="76">
        <v>3.48</v>
      </c>
      <c r="G40" s="168">
        <f t="shared" si="0"/>
        <v>-1.4</v>
      </c>
      <c r="H40" s="546"/>
      <c r="I40" s="547"/>
      <c r="J40" s="547"/>
      <c r="K40" s="547"/>
      <c r="L40" s="548"/>
      <c r="M40" s="323"/>
      <c r="N40" s="324"/>
      <c r="O40" s="157" t="s">
        <v>80</v>
      </c>
    </row>
    <row r="41" spans="1:16" ht="66" customHeight="1" thickBot="1">
      <c r="A41" s="325" t="s">
        <v>81</v>
      </c>
      <c r="B41" s="543" t="str">
        <f t="shared" si="1"/>
        <v>★</v>
      </c>
      <c r="C41" s="544"/>
      <c r="D41" s="545"/>
      <c r="E41" s="192">
        <v>1.88</v>
      </c>
      <c r="F41" s="192">
        <v>1.17</v>
      </c>
      <c r="G41" s="168">
        <f t="shared" si="0"/>
        <v>-0.71</v>
      </c>
      <c r="H41" s="200"/>
      <c r="I41" s="207"/>
      <c r="J41" s="207"/>
      <c r="K41" s="209"/>
      <c r="L41" s="209"/>
      <c r="M41" s="323"/>
      <c r="N41" s="324"/>
      <c r="O41" s="157" t="s">
        <v>81</v>
      </c>
    </row>
    <row r="42" spans="1:16" ht="77.25" customHeight="1" thickBot="1">
      <c r="A42" s="325" t="s">
        <v>82</v>
      </c>
      <c r="B42" s="543" t="str">
        <f t="shared" si="1"/>
        <v>★★</v>
      </c>
      <c r="C42" s="544"/>
      <c r="D42" s="545"/>
      <c r="E42" s="192">
        <v>2.29</v>
      </c>
      <c r="F42" s="192">
        <v>0.72</v>
      </c>
      <c r="G42" s="168">
        <f t="shared" si="0"/>
        <v>-1.57</v>
      </c>
      <c r="H42" s="546"/>
      <c r="I42" s="547"/>
      <c r="J42" s="547"/>
      <c r="K42" s="547"/>
      <c r="L42" s="548"/>
      <c r="M42" s="332"/>
      <c r="N42" s="324"/>
      <c r="O42" s="157" t="s">
        <v>82</v>
      </c>
      <c r="P42" s="37" t="s">
        <v>41</v>
      </c>
    </row>
    <row r="43" spans="1:16" ht="93" customHeight="1" thickBot="1">
      <c r="A43" s="325" t="s">
        <v>83</v>
      </c>
      <c r="B43" s="543" t="str">
        <f t="shared" si="1"/>
        <v>★</v>
      </c>
      <c r="C43" s="544"/>
      <c r="D43" s="545"/>
      <c r="E43" s="192">
        <v>1.83</v>
      </c>
      <c r="F43" s="192">
        <v>0.75</v>
      </c>
      <c r="G43" s="168">
        <f t="shared" si="0"/>
        <v>-1.08</v>
      </c>
      <c r="H43" s="546"/>
      <c r="I43" s="547"/>
      <c r="J43" s="547"/>
      <c r="K43" s="547"/>
      <c r="L43" s="548"/>
      <c r="M43" s="260"/>
      <c r="N43" s="324"/>
      <c r="O43" s="157" t="s">
        <v>83</v>
      </c>
    </row>
    <row r="44" spans="1:16" ht="77.25" customHeight="1" thickBot="1">
      <c r="A44" s="334" t="s">
        <v>84</v>
      </c>
      <c r="B44" s="543" t="str">
        <f t="shared" si="1"/>
        <v>★</v>
      </c>
      <c r="C44" s="544"/>
      <c r="D44" s="545"/>
      <c r="E44" s="192">
        <v>2.06</v>
      </c>
      <c r="F44" s="192">
        <v>1.52</v>
      </c>
      <c r="G44" s="168">
        <f t="shared" si="0"/>
        <v>-0.54</v>
      </c>
      <c r="H44" s="566"/>
      <c r="I44" s="567"/>
      <c r="J44" s="567"/>
      <c r="K44" s="567"/>
      <c r="L44" s="567"/>
      <c r="M44" s="335"/>
      <c r="N44" s="336"/>
      <c r="O44" s="37"/>
    </row>
    <row r="45" spans="1:16" ht="81.75" customHeight="1" thickBot="1">
      <c r="A45" s="325" t="s">
        <v>85</v>
      </c>
      <c r="B45" s="543" t="str">
        <f t="shared" si="1"/>
        <v>★</v>
      </c>
      <c r="C45" s="544"/>
      <c r="D45" s="545"/>
      <c r="E45" s="192">
        <v>1.66</v>
      </c>
      <c r="F45" s="192">
        <v>0.96</v>
      </c>
      <c r="G45" s="168">
        <f t="shared" si="0"/>
        <v>-0.7</v>
      </c>
      <c r="H45" s="568"/>
      <c r="I45" s="569"/>
      <c r="J45" s="569"/>
      <c r="K45" s="569"/>
      <c r="L45" s="570"/>
      <c r="M45" s="323"/>
      <c r="N45" s="328"/>
      <c r="O45" s="157" t="s">
        <v>85</v>
      </c>
    </row>
    <row r="46" spans="1:16" ht="81" customHeight="1" thickBot="1">
      <c r="A46" s="325" t="s">
        <v>86</v>
      </c>
      <c r="B46" s="543" t="str">
        <f t="shared" si="1"/>
        <v>★★</v>
      </c>
      <c r="C46" s="544"/>
      <c r="D46" s="545"/>
      <c r="E46" s="76">
        <v>3.33</v>
      </c>
      <c r="F46" s="192">
        <v>1.85</v>
      </c>
      <c r="G46" s="168">
        <f t="shared" si="0"/>
        <v>-1.48</v>
      </c>
      <c r="H46" s="546"/>
      <c r="I46" s="547"/>
      <c r="J46" s="547"/>
      <c r="K46" s="547"/>
      <c r="L46" s="548"/>
      <c r="M46" s="323"/>
      <c r="N46" s="324"/>
      <c r="O46" s="157" t="s">
        <v>86</v>
      </c>
    </row>
    <row r="47" spans="1:16" ht="88.2" customHeight="1" thickBot="1">
      <c r="A47" s="325" t="s">
        <v>87</v>
      </c>
      <c r="B47" s="543" t="str">
        <f t="shared" si="1"/>
        <v>★</v>
      </c>
      <c r="C47" s="544"/>
      <c r="D47" s="545"/>
      <c r="E47" s="192">
        <v>1.56</v>
      </c>
      <c r="F47" s="192">
        <v>0.85</v>
      </c>
      <c r="G47" s="168">
        <f t="shared" si="0"/>
        <v>-0.71000000000000008</v>
      </c>
      <c r="H47" s="546"/>
      <c r="I47" s="547"/>
      <c r="J47" s="547"/>
      <c r="K47" s="547"/>
      <c r="L47" s="548"/>
      <c r="M47" s="323"/>
      <c r="N47" s="324"/>
      <c r="O47" s="157" t="s">
        <v>87</v>
      </c>
    </row>
    <row r="48" spans="1:16" ht="78.75" customHeight="1" thickBot="1">
      <c r="A48" s="325" t="s">
        <v>88</v>
      </c>
      <c r="B48" s="543" t="str">
        <f t="shared" si="1"/>
        <v>★</v>
      </c>
      <c r="C48" s="544"/>
      <c r="D48" s="545"/>
      <c r="E48" s="192">
        <v>2.04</v>
      </c>
      <c r="F48" s="192">
        <v>0.82</v>
      </c>
      <c r="G48" s="168">
        <f t="shared" si="0"/>
        <v>-1.2200000000000002</v>
      </c>
      <c r="H48" s="571"/>
      <c r="I48" s="572"/>
      <c r="J48" s="572"/>
      <c r="K48" s="572"/>
      <c r="L48" s="573"/>
      <c r="M48" s="323"/>
      <c r="N48" s="324"/>
      <c r="O48" s="157" t="s">
        <v>88</v>
      </c>
    </row>
    <row r="49" spans="1:15" ht="74.25" customHeight="1" thickBot="1">
      <c r="A49" s="325" t="s">
        <v>89</v>
      </c>
      <c r="B49" s="543" t="str">
        <f t="shared" si="1"/>
        <v>★★</v>
      </c>
      <c r="C49" s="544"/>
      <c r="D49" s="545"/>
      <c r="E49" s="192">
        <v>2.66</v>
      </c>
      <c r="F49" s="192">
        <v>1.23</v>
      </c>
      <c r="G49" s="168">
        <f t="shared" si="0"/>
        <v>-1.4300000000000002</v>
      </c>
      <c r="H49" s="546"/>
      <c r="I49" s="547"/>
      <c r="J49" s="547"/>
      <c r="K49" s="547"/>
      <c r="L49" s="548"/>
      <c r="M49" s="323"/>
      <c r="N49" s="324"/>
      <c r="O49" s="157" t="s">
        <v>89</v>
      </c>
    </row>
    <row r="50" spans="1:15" ht="73.2" customHeight="1" thickBot="1">
      <c r="A50" s="325" t="s">
        <v>90</v>
      </c>
      <c r="B50" s="543" t="str">
        <f t="shared" si="1"/>
        <v>★★</v>
      </c>
      <c r="C50" s="544"/>
      <c r="D50" s="545"/>
      <c r="E50" s="76">
        <v>3.47</v>
      </c>
      <c r="F50" s="192">
        <v>1.6</v>
      </c>
      <c r="G50" s="168">
        <f t="shared" si="0"/>
        <v>-1.87</v>
      </c>
      <c r="H50" s="571"/>
      <c r="I50" s="572"/>
      <c r="J50" s="572"/>
      <c r="K50" s="572"/>
      <c r="L50" s="573"/>
      <c r="M50" s="323"/>
      <c r="N50" s="337"/>
      <c r="O50" s="157" t="s">
        <v>90</v>
      </c>
    </row>
    <row r="51" spans="1:15" ht="73.5" customHeight="1" thickBot="1">
      <c r="A51" s="325" t="s">
        <v>91</v>
      </c>
      <c r="B51" s="543" t="str">
        <f t="shared" si="1"/>
        <v>★</v>
      </c>
      <c r="C51" s="544"/>
      <c r="D51" s="545"/>
      <c r="E51" s="192">
        <v>2.71</v>
      </c>
      <c r="F51" s="192">
        <v>1.84</v>
      </c>
      <c r="G51" s="168">
        <f t="shared" si="0"/>
        <v>-0.86999999999999988</v>
      </c>
      <c r="H51" s="546"/>
      <c r="I51" s="547"/>
      <c r="J51" s="547"/>
      <c r="K51" s="547"/>
      <c r="L51" s="548"/>
      <c r="M51" s="323"/>
      <c r="N51" s="324"/>
      <c r="O51" s="157" t="s">
        <v>91</v>
      </c>
    </row>
    <row r="52" spans="1:15" ht="91.95" customHeight="1" thickBot="1">
      <c r="A52" s="325" t="s">
        <v>92</v>
      </c>
      <c r="B52" s="543" t="str">
        <f t="shared" si="1"/>
        <v>★</v>
      </c>
      <c r="C52" s="544"/>
      <c r="D52" s="545"/>
      <c r="E52" s="192">
        <v>1.87</v>
      </c>
      <c r="F52" s="192">
        <v>1.07</v>
      </c>
      <c r="G52" s="168">
        <f t="shared" si="0"/>
        <v>-0.8</v>
      </c>
      <c r="H52" s="546"/>
      <c r="I52" s="547"/>
      <c r="J52" s="547"/>
      <c r="K52" s="547"/>
      <c r="L52" s="548"/>
      <c r="M52" s="323"/>
      <c r="N52" s="324"/>
      <c r="O52" s="157" t="s">
        <v>92</v>
      </c>
    </row>
    <row r="53" spans="1:15" ht="77.25" customHeight="1" thickBot="1">
      <c r="A53" s="325" t="s">
        <v>93</v>
      </c>
      <c r="B53" s="543" t="str">
        <f t="shared" ref="B53" si="3">IF(G53&gt;5,"☆☆☆☆",IF(AND(G53&gt;=2.39,G53&lt;5),"☆☆☆",IF(AND(G53&gt;=1.39,G53&lt;2.4),"☆☆",IF(AND(G53&gt;0,G53&lt;1.4),"☆",IF(AND(G53&gt;=-1.39,G53&lt;0),"★",IF(AND(G53&gt;=-2.39,G53&lt;-1.4),"★★",IF(AND(G53&gt;=-3.39,G53&lt;-2.4),"★★★")))))))</f>
        <v>★</v>
      </c>
      <c r="C53" s="544"/>
      <c r="D53" s="545"/>
      <c r="E53" s="192">
        <v>2.63</v>
      </c>
      <c r="F53" s="192">
        <v>1.58</v>
      </c>
      <c r="G53" s="168">
        <f t="shared" si="0"/>
        <v>-1.0499999999999998</v>
      </c>
      <c r="H53" s="546"/>
      <c r="I53" s="547"/>
      <c r="J53" s="547"/>
      <c r="K53" s="547"/>
      <c r="L53" s="548"/>
      <c r="M53" s="292"/>
      <c r="N53" s="324"/>
      <c r="O53" s="157" t="s">
        <v>93</v>
      </c>
    </row>
    <row r="54" spans="1:15" ht="78" customHeight="1" thickBot="1">
      <c r="A54" s="325" t="s">
        <v>94</v>
      </c>
      <c r="B54" s="543" t="str">
        <f t="shared" si="1"/>
        <v>★</v>
      </c>
      <c r="C54" s="544"/>
      <c r="D54" s="545"/>
      <c r="E54" s="76">
        <v>3.65</v>
      </c>
      <c r="F54" s="192">
        <v>2.52</v>
      </c>
      <c r="G54" s="168">
        <f t="shared" si="0"/>
        <v>-1.1299999999999999</v>
      </c>
      <c r="H54" s="546"/>
      <c r="I54" s="547"/>
      <c r="J54" s="547"/>
      <c r="K54" s="547"/>
      <c r="L54" s="548"/>
      <c r="M54" s="323"/>
      <c r="N54" s="324"/>
      <c r="O54" s="157" t="s">
        <v>94</v>
      </c>
    </row>
    <row r="55" spans="1:15" ht="69" customHeight="1" thickBot="1">
      <c r="A55" s="325" t="s">
        <v>95</v>
      </c>
      <c r="B55" s="543" t="str">
        <f t="shared" si="1"/>
        <v>★</v>
      </c>
      <c r="C55" s="544"/>
      <c r="D55" s="545"/>
      <c r="E55" s="192">
        <v>2.63</v>
      </c>
      <c r="F55" s="192">
        <v>2.2000000000000002</v>
      </c>
      <c r="G55" s="168">
        <f t="shared" si="0"/>
        <v>-0.42999999999999972</v>
      </c>
      <c r="H55" s="546"/>
      <c r="I55" s="547"/>
      <c r="J55" s="547"/>
      <c r="K55" s="547"/>
      <c r="L55" s="548"/>
      <c r="M55" s="323"/>
      <c r="N55" s="324"/>
      <c r="O55" s="157" t="s">
        <v>95</v>
      </c>
    </row>
    <row r="56" spans="1:15" ht="69" customHeight="1" thickBot="1">
      <c r="A56" s="325" t="s">
        <v>96</v>
      </c>
      <c r="B56" s="543" t="str">
        <f t="shared" si="1"/>
        <v>★</v>
      </c>
      <c r="C56" s="544"/>
      <c r="D56" s="545"/>
      <c r="E56" s="192">
        <v>2.7</v>
      </c>
      <c r="F56" s="192">
        <v>1.43</v>
      </c>
      <c r="G56" s="168">
        <f t="shared" si="0"/>
        <v>-1.2700000000000002</v>
      </c>
      <c r="H56" s="546" t="s">
        <v>208</v>
      </c>
      <c r="I56" s="547"/>
      <c r="J56" s="547"/>
      <c r="K56" s="547"/>
      <c r="L56" s="548"/>
      <c r="M56" s="323" t="s">
        <v>209</v>
      </c>
      <c r="N56" s="324">
        <v>45513</v>
      </c>
      <c r="O56" s="157" t="s">
        <v>96</v>
      </c>
    </row>
    <row r="57" spans="1:15" ht="63.75" customHeight="1" thickBot="1">
      <c r="A57" s="325" t="s">
        <v>97</v>
      </c>
      <c r="B57" s="543" t="str">
        <f t="shared" si="1"/>
        <v>★★</v>
      </c>
      <c r="C57" s="544"/>
      <c r="D57" s="545"/>
      <c r="E57" s="192">
        <v>2.98</v>
      </c>
      <c r="F57" s="192">
        <v>0.63</v>
      </c>
      <c r="G57" s="168">
        <f t="shared" si="0"/>
        <v>-2.35</v>
      </c>
      <c r="H57" s="571"/>
      <c r="I57" s="572"/>
      <c r="J57" s="572"/>
      <c r="K57" s="572"/>
      <c r="L57" s="573"/>
      <c r="M57" s="323"/>
      <c r="N57" s="324"/>
      <c r="O57" s="157" t="s">
        <v>97</v>
      </c>
    </row>
    <row r="58" spans="1:15" ht="69.75" customHeight="1" thickBot="1">
      <c r="A58" s="325" t="s">
        <v>98</v>
      </c>
      <c r="B58" s="543" t="str">
        <f t="shared" si="1"/>
        <v>★★</v>
      </c>
      <c r="C58" s="544"/>
      <c r="D58" s="545"/>
      <c r="E58" s="76">
        <v>3.33</v>
      </c>
      <c r="F58" s="192">
        <v>1.65</v>
      </c>
      <c r="G58" s="168">
        <f t="shared" si="0"/>
        <v>-1.6800000000000002</v>
      </c>
      <c r="H58" s="546"/>
      <c r="I58" s="547"/>
      <c r="J58" s="547"/>
      <c r="K58" s="547"/>
      <c r="L58" s="548"/>
      <c r="M58" s="323"/>
      <c r="N58" s="324"/>
      <c r="O58" s="157" t="s">
        <v>98</v>
      </c>
    </row>
    <row r="59" spans="1:15" ht="76.2" customHeight="1" thickBot="1">
      <c r="A59" s="325" t="s">
        <v>99</v>
      </c>
      <c r="B59" s="543" t="str">
        <f t="shared" si="1"/>
        <v>★</v>
      </c>
      <c r="C59" s="544"/>
      <c r="D59" s="545"/>
      <c r="E59" s="76">
        <v>3.86</v>
      </c>
      <c r="F59" s="192">
        <v>2.5</v>
      </c>
      <c r="G59" s="168">
        <f t="shared" si="0"/>
        <v>-1.3599999999999999</v>
      </c>
      <c r="H59" s="546"/>
      <c r="I59" s="547"/>
      <c r="J59" s="547"/>
      <c r="K59" s="547"/>
      <c r="L59" s="548"/>
      <c r="M59" s="323"/>
      <c r="N59" s="324"/>
      <c r="O59" s="157" t="s">
        <v>99</v>
      </c>
    </row>
    <row r="60" spans="1:15" ht="73.95" customHeight="1" thickBot="1">
      <c r="A60" s="325" t="s">
        <v>100</v>
      </c>
      <c r="B60" s="543" t="str">
        <f t="shared" si="1"/>
        <v>★★</v>
      </c>
      <c r="C60" s="544"/>
      <c r="D60" s="545"/>
      <c r="E60" s="76">
        <v>4.3600000000000003</v>
      </c>
      <c r="F60" s="192">
        <v>2.17</v>
      </c>
      <c r="G60" s="168">
        <f t="shared" si="0"/>
        <v>-2.1900000000000004</v>
      </c>
      <c r="H60" s="546" t="s">
        <v>212</v>
      </c>
      <c r="I60" s="547"/>
      <c r="J60" s="547"/>
      <c r="K60" s="547"/>
      <c r="L60" s="548"/>
      <c r="M60" s="323" t="s">
        <v>213</v>
      </c>
      <c r="N60" s="324">
        <v>45510</v>
      </c>
      <c r="O60" s="157" t="s">
        <v>100</v>
      </c>
    </row>
    <row r="61" spans="1:15" ht="81" customHeight="1" thickBot="1">
      <c r="A61" s="325" t="s">
        <v>101</v>
      </c>
      <c r="B61" s="543" t="str">
        <f t="shared" si="1"/>
        <v>☆</v>
      </c>
      <c r="C61" s="544"/>
      <c r="D61" s="545"/>
      <c r="E61" s="192">
        <v>1.52</v>
      </c>
      <c r="F61" s="192">
        <v>1.56</v>
      </c>
      <c r="G61" s="168">
        <f t="shared" si="0"/>
        <v>4.0000000000000036E-2</v>
      </c>
      <c r="H61" s="546"/>
      <c r="I61" s="547"/>
      <c r="J61" s="547"/>
      <c r="K61" s="547"/>
      <c r="L61" s="548"/>
      <c r="M61" s="323"/>
      <c r="N61" s="324"/>
      <c r="O61" s="157" t="s">
        <v>101</v>
      </c>
    </row>
    <row r="62" spans="1:15" ht="78.599999999999994" customHeight="1" thickBot="1">
      <c r="A62" s="325" t="s">
        <v>102</v>
      </c>
      <c r="B62" s="543" t="str">
        <f t="shared" si="1"/>
        <v>★</v>
      </c>
      <c r="C62" s="544"/>
      <c r="D62" s="545"/>
      <c r="E62" s="192">
        <v>2.61</v>
      </c>
      <c r="F62" s="192">
        <v>1.59</v>
      </c>
      <c r="G62" s="168">
        <f t="shared" si="0"/>
        <v>-1.0199999999999998</v>
      </c>
      <c r="H62" s="546"/>
      <c r="I62" s="547"/>
      <c r="J62" s="547"/>
      <c r="K62" s="547"/>
      <c r="L62" s="548"/>
      <c r="M62" s="490"/>
      <c r="N62" s="324"/>
      <c r="O62" s="157" t="s">
        <v>102</v>
      </c>
    </row>
    <row r="63" spans="1:15" ht="87" customHeight="1" thickBot="1">
      <c r="A63" s="325" t="s">
        <v>103</v>
      </c>
      <c r="B63" s="543" t="str">
        <f t="shared" si="1"/>
        <v>★</v>
      </c>
      <c r="C63" s="544"/>
      <c r="D63" s="545"/>
      <c r="E63" s="192">
        <v>1.87</v>
      </c>
      <c r="F63" s="192">
        <v>0.59</v>
      </c>
      <c r="G63" s="168">
        <f t="shared" si="0"/>
        <v>-1.2800000000000002</v>
      </c>
      <c r="H63" s="546"/>
      <c r="I63" s="547"/>
      <c r="J63" s="547"/>
      <c r="K63" s="547"/>
      <c r="L63" s="548"/>
      <c r="M63" s="260"/>
      <c r="N63" s="324"/>
      <c r="O63" s="157" t="s">
        <v>103</v>
      </c>
    </row>
    <row r="64" spans="1:15" ht="73.2" customHeight="1" thickBot="1">
      <c r="A64" s="325" t="s">
        <v>104</v>
      </c>
      <c r="B64" s="543" t="str">
        <f t="shared" si="1"/>
        <v>★</v>
      </c>
      <c r="C64" s="544"/>
      <c r="D64" s="545"/>
      <c r="E64" s="192">
        <v>1.56</v>
      </c>
      <c r="F64" s="192">
        <v>0.56999999999999995</v>
      </c>
      <c r="G64" s="168">
        <f t="shared" si="0"/>
        <v>-0.9900000000000001</v>
      </c>
      <c r="H64" s="614"/>
      <c r="I64" s="615"/>
      <c r="J64" s="615"/>
      <c r="K64" s="615"/>
      <c r="L64" s="616"/>
      <c r="M64" s="323"/>
      <c r="N64" s="324"/>
      <c r="O64" s="157" t="s">
        <v>104</v>
      </c>
    </row>
    <row r="65" spans="1:18" ht="80.25" customHeight="1" thickBot="1">
      <c r="A65" s="325" t="s">
        <v>105</v>
      </c>
      <c r="B65" s="543" t="s">
        <v>299</v>
      </c>
      <c r="C65" s="544"/>
      <c r="D65" s="545"/>
      <c r="E65" s="76">
        <v>3.76</v>
      </c>
      <c r="F65" s="192">
        <v>2.36</v>
      </c>
      <c r="G65" s="168">
        <f t="shared" si="0"/>
        <v>-1.4</v>
      </c>
      <c r="H65" s="571"/>
      <c r="I65" s="572"/>
      <c r="J65" s="572"/>
      <c r="K65" s="572"/>
      <c r="L65" s="573"/>
      <c r="M65" s="257"/>
      <c r="N65" s="324"/>
      <c r="O65" s="157" t="s">
        <v>105</v>
      </c>
    </row>
    <row r="66" spans="1:18" ht="88.5" customHeight="1" thickBot="1">
      <c r="A66" s="325" t="s">
        <v>106</v>
      </c>
      <c r="B66" s="543" t="s">
        <v>300</v>
      </c>
      <c r="C66" s="544"/>
      <c r="D66" s="545"/>
      <c r="E66" s="234">
        <v>8.7200000000000006</v>
      </c>
      <c r="F66" s="76">
        <v>5.08</v>
      </c>
      <c r="G66" s="168">
        <f t="shared" si="0"/>
        <v>-3.6400000000000006</v>
      </c>
      <c r="H66" s="617" t="s">
        <v>330</v>
      </c>
      <c r="I66" s="618"/>
      <c r="J66" s="618"/>
      <c r="K66" s="618"/>
      <c r="L66" s="619"/>
      <c r="M66" s="491" t="s">
        <v>331</v>
      </c>
      <c r="N66" s="338">
        <v>45523</v>
      </c>
      <c r="O66" s="157" t="s">
        <v>106</v>
      </c>
    </row>
    <row r="67" spans="1:18" ht="78.75" customHeight="1" thickBot="1">
      <c r="A67" s="325" t="s">
        <v>107</v>
      </c>
      <c r="B67" s="543" t="str">
        <f t="shared" si="1"/>
        <v>★</v>
      </c>
      <c r="C67" s="544"/>
      <c r="D67" s="545"/>
      <c r="E67" s="76">
        <v>4.0599999999999996</v>
      </c>
      <c r="F67" s="76">
        <v>3.09</v>
      </c>
      <c r="G67" s="168">
        <f t="shared" si="0"/>
        <v>-0.96999999999999975</v>
      </c>
      <c r="H67" s="546"/>
      <c r="I67" s="547"/>
      <c r="J67" s="547"/>
      <c r="K67" s="547"/>
      <c r="L67" s="548"/>
      <c r="M67" s="323"/>
      <c r="N67" s="324"/>
      <c r="O67" s="157" t="s">
        <v>107</v>
      </c>
    </row>
    <row r="68" spans="1:18" ht="73.95" customHeight="1" thickBot="1">
      <c r="A68" s="333" t="s">
        <v>108</v>
      </c>
      <c r="B68" s="543" t="str">
        <f t="shared" si="1"/>
        <v>★</v>
      </c>
      <c r="C68" s="544"/>
      <c r="D68" s="545"/>
      <c r="E68" s="76">
        <v>3.37</v>
      </c>
      <c r="F68" s="192">
        <v>2.25</v>
      </c>
      <c r="G68" s="168">
        <f t="shared" si="0"/>
        <v>-1.1200000000000001</v>
      </c>
      <c r="H68" s="546"/>
      <c r="I68" s="547"/>
      <c r="J68" s="547"/>
      <c r="K68" s="547"/>
      <c r="L68" s="548"/>
      <c r="M68" s="339"/>
      <c r="N68" s="324"/>
      <c r="O68" s="157" t="s">
        <v>108</v>
      </c>
    </row>
    <row r="69" spans="1:18" ht="72.75" customHeight="1" thickBot="1">
      <c r="A69" s="327" t="s">
        <v>109</v>
      </c>
      <c r="B69" s="543" t="str">
        <f t="shared" si="1"/>
        <v>★</v>
      </c>
      <c r="C69" s="544"/>
      <c r="D69" s="545"/>
      <c r="E69" s="240">
        <v>2.0299999999999998</v>
      </c>
      <c r="F69" s="240">
        <v>1.97</v>
      </c>
      <c r="G69" s="168">
        <f t="shared" si="0"/>
        <v>-5.9999999999999831E-2</v>
      </c>
      <c r="H69" s="571" t="s">
        <v>41</v>
      </c>
      <c r="I69" s="572"/>
      <c r="J69" s="572"/>
      <c r="K69" s="572"/>
      <c r="L69" s="573"/>
      <c r="M69" s="323"/>
      <c r="N69" s="324"/>
      <c r="O69" s="157" t="s">
        <v>109</v>
      </c>
    </row>
    <row r="70" spans="1:18" ht="58.5" customHeight="1" thickBot="1">
      <c r="A70" s="340" t="s">
        <v>110</v>
      </c>
      <c r="B70" s="543" t="str">
        <f t="shared" si="1"/>
        <v>★</v>
      </c>
      <c r="C70" s="544"/>
      <c r="D70" s="545"/>
      <c r="E70" s="300">
        <v>2.71</v>
      </c>
      <c r="F70" s="300">
        <v>1.43</v>
      </c>
      <c r="G70" s="168">
        <f t="shared" si="0"/>
        <v>-1.28</v>
      </c>
      <c r="H70" s="546"/>
      <c r="I70" s="547"/>
      <c r="J70" s="547"/>
      <c r="K70" s="547"/>
      <c r="L70" s="548"/>
      <c r="M70" s="341"/>
      <c r="N70" s="324"/>
      <c r="O70" s="157"/>
    </row>
    <row r="71" spans="1:18" ht="42.75" customHeight="1" thickBot="1">
      <c r="A71" s="128"/>
      <c r="B71" s="128"/>
      <c r="C71" s="128"/>
      <c r="D71" s="128"/>
      <c r="E71" s="604"/>
      <c r="F71" s="604"/>
      <c r="G71" s="604"/>
      <c r="H71" s="604"/>
      <c r="I71" s="604"/>
      <c r="J71" s="604"/>
      <c r="K71" s="604"/>
      <c r="L71" s="604"/>
      <c r="M71" s="38">
        <f>COUNTIF(E24:E70,"&gt;=10")</f>
        <v>0</v>
      </c>
      <c r="N71" s="38">
        <f>COUNTIF(F24:F70,"&gt;=10")</f>
        <v>0</v>
      </c>
      <c r="O71" s="38" t="s">
        <v>3</v>
      </c>
    </row>
    <row r="72" spans="1:18" ht="36.75" customHeight="1" thickBot="1">
      <c r="A72" s="342" t="s">
        <v>17</v>
      </c>
      <c r="B72" s="343"/>
      <c r="C72" s="344"/>
      <c r="D72" s="344"/>
      <c r="E72" s="605" t="s">
        <v>111</v>
      </c>
      <c r="F72" s="605"/>
      <c r="G72" s="605"/>
      <c r="H72" s="606" t="s">
        <v>112</v>
      </c>
      <c r="I72" s="607"/>
      <c r="J72" s="343"/>
      <c r="K72" s="345"/>
      <c r="L72" s="345"/>
      <c r="M72" s="346"/>
      <c r="N72" s="347"/>
    </row>
    <row r="73" spans="1:18" ht="36.75" customHeight="1" thickBot="1">
      <c r="A73" s="50"/>
      <c r="B73" s="129"/>
      <c r="C73" s="610" t="s">
        <v>113</v>
      </c>
      <c r="D73" s="611"/>
      <c r="E73" s="611"/>
      <c r="F73" s="612"/>
      <c r="G73" s="348">
        <f>+F70</f>
        <v>1.43</v>
      </c>
      <c r="H73" s="349" t="s">
        <v>114</v>
      </c>
      <c r="I73" s="608">
        <f>+G70</f>
        <v>-1.28</v>
      </c>
      <c r="J73" s="609"/>
      <c r="K73" s="130"/>
      <c r="L73" s="130"/>
      <c r="M73" s="131"/>
      <c r="N73" s="51"/>
    </row>
    <row r="74" spans="1:18" ht="36.75" customHeight="1" thickBot="1">
      <c r="A74" s="50"/>
      <c r="B74" s="129"/>
      <c r="C74" s="574" t="s">
        <v>115</v>
      </c>
      <c r="D74" s="575"/>
      <c r="E74" s="575"/>
      <c r="F74" s="576"/>
      <c r="G74" s="350">
        <f>+F35</f>
        <v>1.75</v>
      </c>
      <c r="H74" s="351" t="s">
        <v>116</v>
      </c>
      <c r="I74" s="577">
        <f>+G35</f>
        <v>-1.2400000000000002</v>
      </c>
      <c r="J74" s="578"/>
      <c r="K74" s="130"/>
      <c r="L74" s="130"/>
      <c r="M74" s="131"/>
      <c r="N74" s="51"/>
      <c r="R74" s="352" t="s">
        <v>17</v>
      </c>
    </row>
    <row r="75" spans="1:18" ht="36.75" customHeight="1" thickBot="1">
      <c r="A75" s="50"/>
      <c r="B75" s="129"/>
      <c r="C75" s="579" t="s">
        <v>117</v>
      </c>
      <c r="D75" s="580"/>
      <c r="E75" s="580"/>
      <c r="F75" s="353" t="str">
        <f>VLOOKUP(G75,F:P,10,0)</f>
        <v>大分県</v>
      </c>
      <c r="G75" s="354">
        <f>MAX(F23:F69)</f>
        <v>5.08</v>
      </c>
      <c r="H75" s="581" t="s">
        <v>118</v>
      </c>
      <c r="I75" s="582"/>
      <c r="J75" s="582"/>
      <c r="K75" s="355">
        <f>+N71</f>
        <v>0</v>
      </c>
      <c r="L75" s="356" t="s">
        <v>119</v>
      </c>
      <c r="M75" s="357">
        <f>N71-M71</f>
        <v>0</v>
      </c>
      <c r="N75" s="51"/>
      <c r="R75" s="147"/>
    </row>
    <row r="76" spans="1:18" ht="36.75" customHeight="1" thickBot="1">
      <c r="A76" s="52"/>
      <c r="B76" s="53"/>
      <c r="C76" s="53"/>
      <c r="D76" s="53"/>
      <c r="E76" s="53"/>
      <c r="F76" s="53"/>
      <c r="G76" s="53"/>
      <c r="H76" s="53"/>
      <c r="I76" s="53"/>
      <c r="J76" s="53"/>
      <c r="K76" s="54"/>
      <c r="L76" s="54"/>
      <c r="M76" s="55"/>
      <c r="N76" s="56"/>
      <c r="R76" s="147"/>
    </row>
    <row r="77" spans="1:18" ht="30.75" customHeight="1">
      <c r="A77" s="67"/>
      <c r="B77" s="67"/>
      <c r="C77" s="67"/>
      <c r="D77" s="67"/>
      <c r="E77" s="67"/>
      <c r="F77" s="67"/>
      <c r="G77" s="67"/>
      <c r="H77" s="67"/>
      <c r="I77" s="67"/>
      <c r="J77" s="67"/>
      <c r="K77" s="132"/>
      <c r="L77" s="132"/>
      <c r="M77" s="133"/>
      <c r="N77" s="134"/>
      <c r="R77" s="148"/>
    </row>
    <row r="78" spans="1:18" ht="30.75" customHeight="1" thickBot="1">
      <c r="A78" s="135"/>
      <c r="B78" s="135"/>
      <c r="C78" s="135"/>
      <c r="D78" s="135"/>
      <c r="E78" s="135"/>
      <c r="F78" s="135"/>
      <c r="G78" s="135"/>
      <c r="H78" s="135"/>
      <c r="I78" s="135"/>
      <c r="J78" s="135"/>
      <c r="K78" s="136"/>
      <c r="L78" s="136"/>
      <c r="M78" s="261"/>
      <c r="N78" s="135"/>
    </row>
    <row r="79" spans="1:18" ht="24.75" customHeight="1" thickTop="1">
      <c r="A79" s="583">
        <v>1</v>
      </c>
      <c r="B79" s="586" t="s">
        <v>120</v>
      </c>
      <c r="C79" s="587"/>
      <c r="D79" s="587"/>
      <c r="E79" s="587"/>
      <c r="F79" s="588"/>
      <c r="G79" s="595" t="s">
        <v>121</v>
      </c>
      <c r="H79" s="596"/>
      <c r="I79" s="596"/>
      <c r="J79" s="596"/>
      <c r="K79" s="596"/>
      <c r="L79" s="596"/>
      <c r="M79" s="596"/>
      <c r="N79" s="597"/>
    </row>
    <row r="80" spans="1:18" ht="24.75" customHeight="1">
      <c r="A80" s="584"/>
      <c r="B80" s="589"/>
      <c r="C80" s="590"/>
      <c r="D80" s="590"/>
      <c r="E80" s="590"/>
      <c r="F80" s="591"/>
      <c r="G80" s="598"/>
      <c r="H80" s="599"/>
      <c r="I80" s="599"/>
      <c r="J80" s="599"/>
      <c r="K80" s="599"/>
      <c r="L80" s="599"/>
      <c r="M80" s="599"/>
      <c r="N80" s="600"/>
      <c r="O80" s="137" t="s">
        <v>3</v>
      </c>
      <c r="P80" s="137"/>
    </row>
    <row r="81" spans="1:16" ht="24.75" customHeight="1">
      <c r="A81" s="584"/>
      <c r="B81" s="589"/>
      <c r="C81" s="590"/>
      <c r="D81" s="590"/>
      <c r="E81" s="590"/>
      <c r="F81" s="591"/>
      <c r="G81" s="598"/>
      <c r="H81" s="599"/>
      <c r="I81" s="599"/>
      <c r="J81" s="599"/>
      <c r="K81" s="599"/>
      <c r="L81" s="599"/>
      <c r="M81" s="599"/>
      <c r="N81" s="600"/>
      <c r="O81" s="137" t="s">
        <v>17</v>
      </c>
      <c r="P81" s="137" t="s">
        <v>122</v>
      </c>
    </row>
    <row r="82" spans="1:16" ht="24.75" customHeight="1">
      <c r="A82" s="584"/>
      <c r="B82" s="589"/>
      <c r="C82" s="590"/>
      <c r="D82" s="590"/>
      <c r="E82" s="590"/>
      <c r="F82" s="591"/>
      <c r="G82" s="598"/>
      <c r="H82" s="599"/>
      <c r="I82" s="599"/>
      <c r="J82" s="599"/>
      <c r="K82" s="599"/>
      <c r="L82" s="599"/>
      <c r="M82" s="599"/>
      <c r="N82" s="600"/>
      <c r="O82" s="138"/>
      <c r="P82" s="137"/>
    </row>
    <row r="83" spans="1:16" ht="46.2" customHeight="1" thickBot="1">
      <c r="A83" s="585"/>
      <c r="B83" s="592"/>
      <c r="C83" s="593"/>
      <c r="D83" s="593"/>
      <c r="E83" s="593"/>
      <c r="F83" s="594"/>
      <c r="G83" s="601"/>
      <c r="H83" s="602"/>
      <c r="I83" s="602"/>
      <c r="J83" s="602"/>
      <c r="K83" s="602"/>
      <c r="L83" s="602"/>
      <c r="M83" s="602"/>
      <c r="N83" s="60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4"/>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952AD-F2E7-4690-95D0-C2299A0E48B6}">
  <sheetPr>
    <pageSetUpPr fitToPage="1"/>
  </sheetPr>
  <dimension ref="A1:R27"/>
  <sheetViews>
    <sheetView zoomScaleNormal="100" zoomScaleSheetLayoutView="95" workbookViewId="0">
      <selection activeCell="Q22" sqref="Q22"/>
    </sheetView>
  </sheetViews>
  <sheetFormatPr defaultColWidth="9" defaultRowHeight="13.2"/>
  <cols>
    <col min="1" max="1" width="4.88671875" style="262" customWidth="1"/>
    <col min="2" max="11" width="9" style="262"/>
    <col min="12" max="12" width="23.88671875" style="262" customWidth="1"/>
    <col min="13" max="13" width="4.21875" style="262" customWidth="1"/>
    <col min="14" max="14" width="3.44140625" style="262" customWidth="1"/>
    <col min="15" max="16384" width="9" style="262"/>
  </cols>
  <sheetData>
    <row r="1" spans="1:18" ht="23.4">
      <c r="A1" s="620" t="s">
        <v>123</v>
      </c>
      <c r="B1" s="620"/>
      <c r="C1" s="620"/>
      <c r="D1" s="620"/>
      <c r="E1" s="620"/>
      <c r="F1" s="620"/>
      <c r="G1" s="620"/>
      <c r="H1" s="620"/>
      <c r="I1" s="620"/>
      <c r="J1" s="621"/>
      <c r="K1" s="621"/>
      <c r="L1" s="621"/>
      <c r="M1" s="621"/>
    </row>
    <row r="2" spans="1:18" ht="19.2">
      <c r="A2" s="622" t="s">
        <v>553</v>
      </c>
      <c r="B2" s="622"/>
      <c r="C2" s="622"/>
      <c r="D2" s="622"/>
      <c r="E2" s="622"/>
      <c r="F2" s="622"/>
      <c r="G2" s="622"/>
      <c r="H2" s="622"/>
      <c r="I2" s="622"/>
      <c r="J2" s="623"/>
      <c r="K2" s="623"/>
      <c r="L2" s="623"/>
      <c r="M2" s="623"/>
      <c r="N2" s="486"/>
    </row>
    <row r="3" spans="1:18" ht="24.75" customHeight="1">
      <c r="A3" s="810" t="s">
        <v>554</v>
      </c>
      <c r="B3" s="810"/>
      <c r="C3" s="810"/>
      <c r="D3" s="810"/>
      <c r="E3" s="810"/>
      <c r="F3" s="810"/>
      <c r="G3" s="810"/>
      <c r="H3" s="810"/>
      <c r="I3" s="810"/>
      <c r="J3" s="811"/>
      <c r="K3" s="811"/>
      <c r="L3" s="811"/>
      <c r="M3" s="811"/>
      <c r="N3" s="624"/>
      <c r="P3" s="1"/>
    </row>
    <row r="4" spans="1:18" ht="17.399999999999999">
      <c r="A4" s="812" t="s">
        <v>555</v>
      </c>
      <c r="B4" s="812"/>
      <c r="C4" s="812"/>
      <c r="D4" s="812"/>
      <c r="E4" s="812"/>
      <c r="F4" s="812"/>
      <c r="G4" s="812"/>
      <c r="H4" s="812"/>
      <c r="I4" s="812"/>
      <c r="J4" s="813"/>
      <c r="K4" s="813"/>
      <c r="L4" s="813"/>
      <c r="M4" s="813"/>
      <c r="N4" s="624"/>
      <c r="P4" s="1"/>
      <c r="Q4" s="264"/>
    </row>
    <row r="5" spans="1:18" ht="16.2">
      <c r="A5" s="495"/>
      <c r="B5" s="496"/>
      <c r="C5" s="497"/>
      <c r="D5" s="497"/>
      <c r="E5" s="497"/>
      <c r="F5" s="497"/>
      <c r="G5" s="497"/>
      <c r="H5" s="497"/>
      <c r="I5" s="497"/>
      <c r="J5" s="497"/>
      <c r="K5" s="497"/>
      <c r="L5" s="497"/>
      <c r="M5" s="497"/>
      <c r="N5" s="624"/>
      <c r="P5" s="1"/>
    </row>
    <row r="6" spans="1:18" ht="21.75" customHeight="1">
      <c r="A6" s="497"/>
      <c r="B6" s="625"/>
      <c r="C6" s="626"/>
      <c r="D6" s="626"/>
      <c r="E6" s="626"/>
      <c r="F6" s="497"/>
      <c r="G6" s="497" t="s">
        <v>17</v>
      </c>
      <c r="H6" s="814" t="s">
        <v>556</v>
      </c>
      <c r="I6" s="815"/>
      <c r="J6" s="815"/>
      <c r="K6" s="815"/>
      <c r="L6" s="815"/>
      <c r="M6" s="497"/>
      <c r="N6" s="624"/>
      <c r="O6" s="264"/>
      <c r="P6" s="264"/>
      <c r="R6" s="264"/>
    </row>
    <row r="7" spans="1:18" ht="21.75" customHeight="1">
      <c r="A7" s="497"/>
      <c r="B7" s="626"/>
      <c r="C7" s="626"/>
      <c r="D7" s="626"/>
      <c r="E7" s="626"/>
      <c r="F7" s="497"/>
      <c r="G7" s="497"/>
      <c r="H7" s="815"/>
      <c r="I7" s="815"/>
      <c r="J7" s="815"/>
      <c r="K7" s="815"/>
      <c r="L7" s="815"/>
      <c r="M7" s="497"/>
      <c r="N7" s="624"/>
      <c r="P7" s="173"/>
    </row>
    <row r="8" spans="1:18" ht="21.75" customHeight="1">
      <c r="A8" s="497"/>
      <c r="B8" s="626"/>
      <c r="C8" s="626"/>
      <c r="D8" s="626"/>
      <c r="E8" s="626"/>
      <c r="F8" s="497"/>
      <c r="G8" s="497"/>
      <c r="H8" s="815"/>
      <c r="I8" s="815"/>
      <c r="J8" s="815"/>
      <c r="K8" s="815"/>
      <c r="L8" s="815"/>
      <c r="M8" s="497"/>
      <c r="O8" s="264"/>
      <c r="P8" s="498"/>
    </row>
    <row r="9" spans="1:18" ht="21.75" customHeight="1">
      <c r="A9" s="497"/>
      <c r="B9" s="626"/>
      <c r="C9" s="626"/>
      <c r="D9" s="626"/>
      <c r="E9" s="626"/>
      <c r="F9" s="497"/>
      <c r="G9" s="497"/>
      <c r="H9" s="815"/>
      <c r="I9" s="815"/>
      <c r="J9" s="815"/>
      <c r="K9" s="815"/>
      <c r="L9" s="815"/>
      <c r="M9" s="497"/>
      <c r="O9" s="173"/>
      <c r="P9" s="1"/>
    </row>
    <row r="10" spans="1:18" ht="21.75" customHeight="1">
      <c r="A10" s="497"/>
      <c r="B10" s="626"/>
      <c r="C10" s="626"/>
      <c r="D10" s="626"/>
      <c r="E10" s="626"/>
      <c r="F10" s="497"/>
      <c r="G10" s="497"/>
      <c r="H10" s="815"/>
      <c r="I10" s="815"/>
      <c r="J10" s="815"/>
      <c r="K10" s="815"/>
      <c r="L10" s="815"/>
      <c r="M10" s="497"/>
      <c r="O10" s="264"/>
      <c r="P10" s="1"/>
    </row>
    <row r="11" spans="1:18" ht="21.75" customHeight="1">
      <c r="A11" s="497"/>
      <c r="B11" s="626"/>
      <c r="C11" s="626"/>
      <c r="D11" s="626"/>
      <c r="E11" s="626"/>
      <c r="F11" s="499"/>
      <c r="G11" s="499"/>
      <c r="H11" s="815"/>
      <c r="I11" s="815"/>
      <c r="J11" s="815"/>
      <c r="K11" s="815"/>
      <c r="L11" s="815"/>
      <c r="M11" s="497"/>
      <c r="P11" s="1"/>
    </row>
    <row r="12" spans="1:18" ht="21.75" customHeight="1">
      <c r="A12" s="497"/>
      <c r="B12" s="626"/>
      <c r="C12" s="626"/>
      <c r="D12" s="626"/>
      <c r="E12" s="626"/>
      <c r="F12" s="487"/>
      <c r="G12" s="487"/>
      <c r="H12" s="815"/>
      <c r="I12" s="815"/>
      <c r="J12" s="815"/>
      <c r="K12" s="815"/>
      <c r="L12" s="815"/>
      <c r="M12" s="497"/>
      <c r="P12" s="1"/>
    </row>
    <row r="13" spans="1:18" ht="21.75" customHeight="1">
      <c r="A13" s="497"/>
      <c r="B13" s="627"/>
      <c r="C13" s="627"/>
      <c r="D13" s="627"/>
      <c r="E13" s="627"/>
      <c r="F13" s="487"/>
      <c r="G13" s="487"/>
      <c r="H13" s="815"/>
      <c r="I13" s="815"/>
      <c r="J13" s="815"/>
      <c r="K13" s="815"/>
      <c r="L13" s="815"/>
      <c r="M13" s="497"/>
      <c r="P13" s="1"/>
    </row>
    <row r="14" spans="1:18" ht="21.75" customHeight="1">
      <c r="A14" s="497"/>
      <c r="B14" s="627"/>
      <c r="C14" s="627"/>
      <c r="D14" s="627"/>
      <c r="E14" s="627"/>
      <c r="F14" s="499"/>
      <c r="G14" s="499"/>
      <c r="H14" s="815"/>
      <c r="I14" s="815"/>
      <c r="J14" s="815"/>
      <c r="K14" s="815"/>
      <c r="L14" s="815"/>
      <c r="M14" s="497"/>
      <c r="P14" s="1"/>
    </row>
    <row r="15" spans="1:18" ht="21.75" customHeight="1">
      <c r="A15" s="500"/>
      <c r="B15" s="497"/>
      <c r="C15" s="497"/>
      <c r="D15" s="497"/>
      <c r="E15" s="497"/>
      <c r="F15" s="497"/>
      <c r="G15" s="497"/>
      <c r="H15" s="497" t="s">
        <v>17</v>
      </c>
      <c r="I15" s="497"/>
      <c r="J15" s="497"/>
      <c r="K15" s="497"/>
      <c r="L15" s="497"/>
      <c r="M15" s="497"/>
      <c r="P15" s="1"/>
    </row>
    <row r="16" spans="1:18" ht="16.8" thickBot="1">
      <c r="A16" s="816"/>
      <c r="B16" s="817"/>
      <c r="C16" s="818"/>
      <c r="D16" s="818"/>
      <c r="E16" s="818"/>
      <c r="F16" s="818"/>
      <c r="G16" s="818"/>
      <c r="H16" s="818" t="s">
        <v>17</v>
      </c>
      <c r="I16" s="818"/>
      <c r="J16" s="818"/>
      <c r="K16" s="818"/>
      <c r="L16" s="818"/>
      <c r="M16" s="818"/>
      <c r="P16" s="1"/>
    </row>
    <row r="17" spans="1:16" ht="17.399999999999999" customHeight="1" thickTop="1">
      <c r="A17" s="818"/>
      <c r="B17" s="819" t="s">
        <v>557</v>
      </c>
      <c r="C17" s="820"/>
      <c r="D17" s="820"/>
      <c r="E17" s="820"/>
      <c r="F17" s="820"/>
      <c r="G17" s="820"/>
      <c r="H17" s="820"/>
      <c r="I17" s="820"/>
      <c r="J17" s="820"/>
      <c r="K17" s="820"/>
      <c r="L17" s="821"/>
      <c r="M17" s="818"/>
      <c r="P17" s="1"/>
    </row>
    <row r="18" spans="1:16" ht="17.399999999999999" customHeight="1">
      <c r="A18" s="818"/>
      <c r="B18" s="822"/>
      <c r="C18" s="823"/>
      <c r="D18" s="823"/>
      <c r="E18" s="823"/>
      <c r="F18" s="823"/>
      <c r="G18" s="823"/>
      <c r="H18" s="823"/>
      <c r="I18" s="823"/>
      <c r="J18" s="823"/>
      <c r="K18" s="823"/>
      <c r="L18" s="824"/>
      <c r="M18" s="818"/>
      <c r="P18" s="1"/>
    </row>
    <row r="19" spans="1:16" ht="17.399999999999999" customHeight="1">
      <c r="A19" s="818"/>
      <c r="B19" s="822"/>
      <c r="C19" s="823"/>
      <c r="D19" s="823"/>
      <c r="E19" s="823"/>
      <c r="F19" s="823"/>
      <c r="G19" s="823"/>
      <c r="H19" s="823"/>
      <c r="I19" s="823"/>
      <c r="J19" s="823"/>
      <c r="K19" s="823"/>
      <c r="L19" s="824"/>
      <c r="M19" s="818"/>
      <c r="P19" s="1"/>
    </row>
    <row r="20" spans="1:16" ht="17.399999999999999" customHeight="1">
      <c r="A20" s="818"/>
      <c r="B20" s="822"/>
      <c r="C20" s="823"/>
      <c r="D20" s="823"/>
      <c r="E20" s="823"/>
      <c r="F20" s="823"/>
      <c r="G20" s="823"/>
      <c r="H20" s="823"/>
      <c r="I20" s="823"/>
      <c r="J20" s="823"/>
      <c r="K20" s="823"/>
      <c r="L20" s="824"/>
      <c r="M20" s="818"/>
      <c r="P20" s="1"/>
    </row>
    <row r="21" spans="1:16" ht="17.399999999999999" customHeight="1">
      <c r="A21" s="818"/>
      <c r="B21" s="822"/>
      <c r="C21" s="823"/>
      <c r="D21" s="823"/>
      <c r="E21" s="823"/>
      <c r="F21" s="823"/>
      <c r="G21" s="823"/>
      <c r="H21" s="823"/>
      <c r="I21" s="823"/>
      <c r="J21" s="823"/>
      <c r="K21" s="823"/>
      <c r="L21" s="824"/>
      <c r="M21" s="818"/>
      <c r="P21" s="1"/>
    </row>
    <row r="22" spans="1:16" ht="17.399999999999999" customHeight="1">
      <c r="A22" s="818"/>
      <c r="B22" s="822"/>
      <c r="C22" s="823"/>
      <c r="D22" s="823"/>
      <c r="E22" s="823"/>
      <c r="F22" s="823"/>
      <c r="G22" s="823"/>
      <c r="H22" s="823"/>
      <c r="I22" s="823"/>
      <c r="J22" s="823"/>
      <c r="K22" s="823"/>
      <c r="L22" s="824"/>
      <c r="M22" s="818"/>
      <c r="P22" s="1"/>
    </row>
    <row r="23" spans="1:16" ht="17.399999999999999" customHeight="1">
      <c r="A23" s="818"/>
      <c r="B23" s="822"/>
      <c r="C23" s="823"/>
      <c r="D23" s="823"/>
      <c r="E23" s="823"/>
      <c r="F23" s="823"/>
      <c r="G23" s="823"/>
      <c r="H23" s="823"/>
      <c r="I23" s="823"/>
      <c r="J23" s="823"/>
      <c r="K23" s="823"/>
      <c r="L23" s="824"/>
      <c r="M23" s="818"/>
      <c r="P23" s="1"/>
    </row>
    <row r="24" spans="1:16" ht="17.399999999999999" customHeight="1">
      <c r="A24" s="818"/>
      <c r="B24" s="822"/>
      <c r="C24" s="823"/>
      <c r="D24" s="823"/>
      <c r="E24" s="823"/>
      <c r="F24" s="823"/>
      <c r="G24" s="823"/>
      <c r="H24" s="823"/>
      <c r="I24" s="823"/>
      <c r="J24" s="823"/>
      <c r="K24" s="823"/>
      <c r="L24" s="824"/>
      <c r="M24" s="818"/>
      <c r="P24" s="1"/>
    </row>
    <row r="25" spans="1:16" ht="17.399999999999999" customHeight="1" thickBot="1">
      <c r="A25" s="818"/>
      <c r="B25" s="825"/>
      <c r="C25" s="826"/>
      <c r="D25" s="826"/>
      <c r="E25" s="826"/>
      <c r="F25" s="826"/>
      <c r="G25" s="826"/>
      <c r="H25" s="826"/>
      <c r="I25" s="826"/>
      <c r="J25" s="826"/>
      <c r="K25" s="826"/>
      <c r="L25" s="827"/>
      <c r="M25" s="818"/>
    </row>
    <row r="26" spans="1:16" ht="13.8" thickTop="1">
      <c r="A26" s="818"/>
      <c r="B26" s="818"/>
      <c r="C26" s="818"/>
      <c r="D26" s="818"/>
      <c r="E26" s="818"/>
      <c r="F26" s="818"/>
      <c r="G26" s="818"/>
      <c r="H26" s="818"/>
      <c r="I26" s="818"/>
      <c r="J26" s="818"/>
      <c r="K26" s="818"/>
      <c r="L26" s="818"/>
      <c r="M26" s="818"/>
    </row>
    <row r="27" spans="1:16">
      <c r="A27" s="818"/>
      <c r="B27" s="818"/>
      <c r="C27" s="818"/>
      <c r="D27" s="818"/>
      <c r="E27" s="818"/>
      <c r="F27" s="818"/>
      <c r="G27" s="818"/>
      <c r="H27" s="818"/>
      <c r="I27" s="818"/>
      <c r="J27" s="818"/>
      <c r="K27" s="818"/>
      <c r="L27" s="818"/>
      <c r="M27" s="818"/>
    </row>
  </sheetData>
  <mergeCells count="8">
    <mergeCell ref="B17:L25"/>
    <mergeCell ref="A1:M1"/>
    <mergeCell ref="A2:M2"/>
    <mergeCell ref="A3:M3"/>
    <mergeCell ref="N3:N7"/>
    <mergeCell ref="A4:M4"/>
    <mergeCell ref="B6:E14"/>
    <mergeCell ref="H6:L14"/>
  </mergeCells>
  <phoneticPr fontId="84"/>
  <pageMargins left="0.74803149606299213" right="0.74803149606299213" top="0.98425196850393704" bottom="0.98425196850393704" header="0.51181102362204722" footer="0.51181102362204722"/>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9"/>
  <sheetViews>
    <sheetView showGridLines="0" view="pageBreakPreview" zoomScale="88" zoomScaleNormal="100" zoomScaleSheetLayoutView="88" workbookViewId="0">
      <selection activeCell="F57" sqref="F57"/>
    </sheetView>
  </sheetViews>
  <sheetFormatPr defaultColWidth="9" defaultRowHeight="31.2" customHeight="1"/>
  <cols>
    <col min="1" max="1" width="163.88671875" style="163" customWidth="1"/>
    <col min="2" max="2" width="11.21875" style="161" customWidth="1"/>
    <col min="3" max="3" width="22" style="161" customWidth="1"/>
    <col min="4" max="4" width="20.109375" style="162" customWidth="1"/>
    <col min="5" max="16384" width="9" style="1"/>
  </cols>
  <sheetData>
    <row r="1" spans="1:4" s="28" customFormat="1" ht="31.2" customHeight="1" thickBot="1">
      <c r="A1" s="358" t="s">
        <v>225</v>
      </c>
      <c r="B1" s="315" t="s">
        <v>124</v>
      </c>
      <c r="C1" s="99" t="s">
        <v>125</v>
      </c>
      <c r="D1" s="316" t="s">
        <v>126</v>
      </c>
    </row>
    <row r="2" spans="1:4" s="28" customFormat="1" ht="45.6" customHeight="1" thickTop="1">
      <c r="A2" s="265" t="s">
        <v>231</v>
      </c>
      <c r="B2" s="243"/>
      <c r="C2" s="227"/>
      <c r="D2" s="172"/>
    </row>
    <row r="3" spans="1:4" s="28" customFormat="1" ht="168" customHeight="1">
      <c r="A3" s="493" t="s">
        <v>232</v>
      </c>
      <c r="B3" s="299" t="s">
        <v>235</v>
      </c>
      <c r="C3" s="228" t="s">
        <v>234</v>
      </c>
      <c r="D3" s="247">
        <v>45521</v>
      </c>
    </row>
    <row r="4" spans="1:4" s="28" customFormat="1" ht="31.2" customHeight="1" thickBot="1">
      <c r="A4" s="308" t="s">
        <v>233</v>
      </c>
      <c r="B4" s="242"/>
      <c r="C4" s="228"/>
      <c r="D4" s="171"/>
    </row>
    <row r="5" spans="1:4" s="28" customFormat="1" ht="31.2" customHeight="1" thickTop="1">
      <c r="A5" s="728" t="s">
        <v>301</v>
      </c>
      <c r="B5" s="243"/>
      <c r="C5" s="227"/>
      <c r="D5" s="172"/>
    </row>
    <row r="6" spans="1:4" s="28" customFormat="1" ht="323.39999999999998" customHeight="1">
      <c r="A6" s="493" t="s">
        <v>302</v>
      </c>
      <c r="B6" s="299" t="s">
        <v>304</v>
      </c>
      <c r="C6" s="228" t="s">
        <v>305</v>
      </c>
      <c r="D6" s="247">
        <v>45527</v>
      </c>
    </row>
    <row r="7" spans="1:4" s="28" customFormat="1" ht="31.2" customHeight="1" thickBot="1">
      <c r="A7" s="308" t="s">
        <v>303</v>
      </c>
      <c r="B7" s="242"/>
      <c r="C7" s="228"/>
      <c r="D7" s="171"/>
    </row>
    <row r="8" spans="1:4" s="28" customFormat="1" ht="31.2" customHeight="1" thickTop="1">
      <c r="A8" s="265" t="s">
        <v>306</v>
      </c>
      <c r="B8" s="243"/>
      <c r="C8" s="227"/>
      <c r="D8" s="172"/>
    </row>
    <row r="9" spans="1:4" s="28" customFormat="1" ht="79.8" customHeight="1">
      <c r="A9" s="493" t="s">
        <v>307</v>
      </c>
      <c r="B9" s="299" t="s">
        <v>283</v>
      </c>
      <c r="C9" s="228" t="s">
        <v>248</v>
      </c>
      <c r="D9" s="247">
        <v>45527</v>
      </c>
    </row>
    <row r="10" spans="1:4" s="28" customFormat="1" ht="31.2" customHeight="1" thickBot="1">
      <c r="A10" s="308" t="s">
        <v>308</v>
      </c>
      <c r="B10" s="242"/>
      <c r="C10" s="228"/>
      <c r="D10" s="171"/>
    </row>
    <row r="11" spans="1:4" s="28" customFormat="1" ht="39.6" customHeight="1" thickTop="1">
      <c r="A11" s="265" t="s">
        <v>309</v>
      </c>
      <c r="B11" s="243"/>
      <c r="C11" s="227"/>
      <c r="D11" s="172"/>
    </row>
    <row r="12" spans="1:4" s="28" customFormat="1" ht="109.2" customHeight="1">
      <c r="A12" s="493" t="s">
        <v>310</v>
      </c>
      <c r="B12" s="299" t="s">
        <v>311</v>
      </c>
      <c r="C12" s="228" t="s">
        <v>313</v>
      </c>
      <c r="D12" s="247">
        <v>45526</v>
      </c>
    </row>
    <row r="13" spans="1:4" s="28" customFormat="1" ht="31.2" customHeight="1" thickBot="1">
      <c r="A13" s="308" t="s">
        <v>312</v>
      </c>
      <c r="B13" s="242"/>
      <c r="C13" s="228"/>
      <c r="D13" s="171"/>
    </row>
    <row r="14" spans="1:4" s="28" customFormat="1" ht="40.799999999999997" customHeight="1" thickTop="1">
      <c r="A14" s="265" t="s">
        <v>314</v>
      </c>
      <c r="B14" s="243"/>
      <c r="C14" s="227"/>
      <c r="D14" s="172"/>
    </row>
    <row r="15" spans="1:4" s="28" customFormat="1" ht="79.8" customHeight="1">
      <c r="A15" s="493" t="s">
        <v>315</v>
      </c>
      <c r="B15" s="299" t="s">
        <v>297</v>
      </c>
      <c r="C15" s="228" t="s">
        <v>298</v>
      </c>
      <c r="D15" s="247">
        <v>45527</v>
      </c>
    </row>
    <row r="16" spans="1:4" s="28" customFormat="1" ht="31.2" customHeight="1" thickBot="1">
      <c r="A16" s="308" t="s">
        <v>316</v>
      </c>
      <c r="B16" s="242"/>
      <c r="C16" s="228"/>
      <c r="D16" s="171"/>
    </row>
    <row r="17" spans="1:19" s="28" customFormat="1" ht="43.95" customHeight="1" thickTop="1">
      <c r="A17" s="359" t="s">
        <v>236</v>
      </c>
      <c r="B17" s="628" t="s">
        <v>239</v>
      </c>
      <c r="C17" s="634" t="s">
        <v>237</v>
      </c>
      <c r="D17" s="631">
        <v>45521</v>
      </c>
    </row>
    <row r="18" spans="1:19" s="28" customFormat="1" ht="79.2" customHeight="1">
      <c r="A18" s="307" t="s">
        <v>238</v>
      </c>
      <c r="B18" s="629"/>
      <c r="C18" s="636"/>
      <c r="D18" s="632"/>
    </row>
    <row r="19" spans="1:19" s="28" customFormat="1" ht="31.2" customHeight="1" thickBot="1">
      <c r="A19" s="309" t="s">
        <v>240</v>
      </c>
      <c r="B19" s="630"/>
      <c r="C19" s="637"/>
      <c r="D19" s="633"/>
    </row>
    <row r="20" spans="1:19" s="28" customFormat="1" ht="40.950000000000003" customHeight="1" thickTop="1">
      <c r="A20" s="360" t="s">
        <v>245</v>
      </c>
      <c r="B20" s="170"/>
      <c r="C20" s="634" t="s">
        <v>248</v>
      </c>
      <c r="D20" s="172"/>
    </row>
    <row r="21" spans="1:19" s="28" customFormat="1" ht="77.400000000000006" customHeight="1">
      <c r="A21" s="307" t="s">
        <v>246</v>
      </c>
      <c r="B21" s="239" t="s">
        <v>247</v>
      </c>
      <c r="C21" s="636"/>
      <c r="D21" s="247">
        <v>45521</v>
      </c>
    </row>
    <row r="22" spans="1:19" s="28" customFormat="1" ht="31.2" customHeight="1">
      <c r="A22" s="309" t="s">
        <v>249</v>
      </c>
      <c r="B22" s="169"/>
      <c r="C22" s="637"/>
      <c r="D22" s="171"/>
    </row>
    <row r="23" spans="1:19" s="28" customFormat="1" ht="40.950000000000003" customHeight="1">
      <c r="A23" s="265" t="s">
        <v>250</v>
      </c>
      <c r="B23" s="239"/>
      <c r="C23" s="629" t="s">
        <v>253</v>
      </c>
      <c r="D23" s="639">
        <v>45521</v>
      </c>
      <c r="S23" s="246"/>
    </row>
    <row r="24" spans="1:19" s="28" customFormat="1" ht="105" customHeight="1">
      <c r="A24" s="303" t="s">
        <v>251</v>
      </c>
      <c r="B24" s="302" t="s">
        <v>252</v>
      </c>
      <c r="C24" s="629"/>
      <c r="D24" s="639"/>
      <c r="S24" s="246"/>
    </row>
    <row r="25" spans="1:19" s="28" customFormat="1" ht="30.6" customHeight="1" thickBot="1">
      <c r="A25" s="310" t="s">
        <v>254</v>
      </c>
      <c r="B25" s="98"/>
      <c r="C25" s="630"/>
      <c r="D25" s="640"/>
    </row>
    <row r="26" spans="1:19" s="28" customFormat="1" ht="40.950000000000003" customHeight="1" thickTop="1">
      <c r="A26" s="359" t="s">
        <v>255</v>
      </c>
      <c r="B26" s="170"/>
      <c r="C26" s="638" t="s">
        <v>258</v>
      </c>
      <c r="D26" s="172"/>
    </row>
    <row r="27" spans="1:19" s="28" customFormat="1" ht="129.6" customHeight="1">
      <c r="A27" s="311" t="s">
        <v>257</v>
      </c>
      <c r="B27" s="239" t="s">
        <v>256</v>
      </c>
      <c r="C27" s="636"/>
      <c r="D27" s="247">
        <v>45520</v>
      </c>
    </row>
    <row r="28" spans="1:19" s="28" customFormat="1" ht="31.2" customHeight="1" thickBot="1">
      <c r="A28" s="312" t="s">
        <v>259</v>
      </c>
      <c r="B28" s="169"/>
      <c r="C28" s="637"/>
      <c r="D28" s="171"/>
    </row>
    <row r="29" spans="1:19" ht="42.6" customHeight="1" thickTop="1">
      <c r="A29" s="361" t="s">
        <v>264</v>
      </c>
      <c r="B29" s="170"/>
      <c r="C29" s="634" t="s">
        <v>261</v>
      </c>
      <c r="D29" s="172"/>
    </row>
    <row r="30" spans="1:19" ht="209.4" customHeight="1">
      <c r="A30" s="313" t="s">
        <v>260</v>
      </c>
      <c r="B30" s="288" t="s">
        <v>262</v>
      </c>
      <c r="C30" s="635"/>
      <c r="D30" s="247">
        <v>45520</v>
      </c>
    </row>
    <row r="31" spans="1:19" ht="31.2" customHeight="1" thickBot="1">
      <c r="A31" s="314" t="s">
        <v>263</v>
      </c>
      <c r="B31" s="267"/>
      <c r="C31" s="266"/>
      <c r="D31" s="171"/>
    </row>
    <row r="32" spans="1:19" ht="51.6" customHeight="1" thickTop="1">
      <c r="A32" s="514" t="s">
        <v>265</v>
      </c>
      <c r="B32" s="170"/>
      <c r="C32" s="634" t="s">
        <v>269</v>
      </c>
      <c r="D32" s="172"/>
    </row>
    <row r="33" spans="1:4" ht="185.4" customHeight="1">
      <c r="A33" s="313" t="s">
        <v>266</v>
      </c>
      <c r="B33" s="259" t="s">
        <v>268</v>
      </c>
      <c r="C33" s="635"/>
      <c r="D33" s="247">
        <v>45520</v>
      </c>
    </row>
    <row r="34" spans="1:4" ht="31.2" customHeight="1" thickBot="1">
      <c r="A34" s="494" t="s">
        <v>267</v>
      </c>
      <c r="B34" s="267"/>
      <c r="C34" s="266"/>
      <c r="D34" s="171"/>
    </row>
    <row r="35" spans="1:4" ht="44.4" customHeight="1" thickTop="1">
      <c r="A35" s="361" t="s">
        <v>270</v>
      </c>
      <c r="B35" s="170"/>
      <c r="C35" s="634" t="s">
        <v>273</v>
      </c>
      <c r="D35" s="172"/>
    </row>
    <row r="36" spans="1:4" ht="190.2" customHeight="1">
      <c r="A36" s="297" t="s">
        <v>272</v>
      </c>
      <c r="B36" s="259" t="s">
        <v>271</v>
      </c>
      <c r="C36" s="635"/>
      <c r="D36" s="247">
        <v>45520</v>
      </c>
    </row>
    <row r="37" spans="1:4" ht="37.200000000000003" customHeight="1" thickBot="1">
      <c r="A37" s="314" t="s">
        <v>274</v>
      </c>
      <c r="B37" s="267"/>
      <c r="C37" s="266"/>
      <c r="D37" s="171"/>
    </row>
    <row r="38" spans="1:4" ht="42" customHeight="1" thickTop="1">
      <c r="A38" s="361" t="s">
        <v>275</v>
      </c>
      <c r="B38" s="170"/>
      <c r="C38" s="634" t="s">
        <v>278</v>
      </c>
      <c r="D38" s="172"/>
    </row>
    <row r="39" spans="1:4" ht="123.6" customHeight="1">
      <c r="A39" s="313" t="s">
        <v>276</v>
      </c>
      <c r="B39" s="259" t="s">
        <v>277</v>
      </c>
      <c r="C39" s="635"/>
      <c r="D39" s="247">
        <v>45519</v>
      </c>
    </row>
    <row r="40" spans="1:4" ht="36.6" customHeight="1" thickBot="1">
      <c r="A40" s="314" t="s">
        <v>279</v>
      </c>
      <c r="B40" s="267"/>
      <c r="C40" s="266"/>
      <c r="D40" s="171"/>
    </row>
    <row r="41" spans="1:4" ht="31.2" customHeight="1" thickTop="1">
      <c r="A41" s="361" t="s">
        <v>285</v>
      </c>
      <c r="B41" s="170"/>
      <c r="C41" s="634" t="s">
        <v>289</v>
      </c>
      <c r="D41" s="172"/>
    </row>
    <row r="42" spans="1:4" ht="115.2" customHeight="1">
      <c r="A42" s="313" t="s">
        <v>286</v>
      </c>
      <c r="B42" s="288" t="s">
        <v>287</v>
      </c>
      <c r="C42" s="635"/>
      <c r="D42" s="247">
        <v>45518</v>
      </c>
    </row>
    <row r="43" spans="1:4" ht="31.2" customHeight="1" thickBot="1">
      <c r="A43" s="314" t="s">
        <v>288</v>
      </c>
      <c r="B43" s="267"/>
      <c r="C43" s="266"/>
      <c r="D43" s="171"/>
    </row>
    <row r="44" spans="1:4" ht="44.4" customHeight="1" thickTop="1">
      <c r="A44" s="361" t="s">
        <v>294</v>
      </c>
      <c r="B44" s="170"/>
      <c r="C44" s="634" t="s">
        <v>298</v>
      </c>
      <c r="D44" s="172"/>
    </row>
    <row r="45" spans="1:4" ht="57.6" customHeight="1">
      <c r="A45" s="313" t="s">
        <v>295</v>
      </c>
      <c r="B45" s="288" t="s">
        <v>297</v>
      </c>
      <c r="C45" s="635"/>
      <c r="D45" s="247">
        <v>45518</v>
      </c>
    </row>
    <row r="46" spans="1:4" ht="31.2" customHeight="1" thickBot="1">
      <c r="A46" s="314" t="s">
        <v>296</v>
      </c>
      <c r="B46" s="267"/>
      <c r="C46" s="266"/>
      <c r="D46" s="171"/>
    </row>
    <row r="47" spans="1:4" ht="40.200000000000003" customHeight="1" thickTop="1">
      <c r="A47" s="361" t="s">
        <v>291</v>
      </c>
      <c r="B47" s="170"/>
      <c r="C47" s="634" t="s">
        <v>290</v>
      </c>
      <c r="D47" s="172"/>
    </row>
    <row r="48" spans="1:4" ht="152.4" customHeight="1">
      <c r="A48" s="313" t="s">
        <v>292</v>
      </c>
      <c r="B48" s="288" t="s">
        <v>287</v>
      </c>
      <c r="C48" s="635"/>
      <c r="D48" s="247">
        <v>45517</v>
      </c>
    </row>
    <row r="49" spans="1:4" ht="31.2" customHeight="1" thickBot="1">
      <c r="A49" s="314" t="s">
        <v>293</v>
      </c>
      <c r="B49" s="267"/>
      <c r="C49" s="266"/>
      <c r="D49" s="171"/>
    </row>
    <row r="50" spans="1:4" ht="36.6" customHeight="1" thickTop="1">
      <c r="A50" s="361" t="s">
        <v>280</v>
      </c>
      <c r="B50" s="170"/>
      <c r="C50" s="634" t="s">
        <v>281</v>
      </c>
      <c r="D50" s="172"/>
    </row>
    <row r="51" spans="1:4" ht="342" customHeight="1">
      <c r="A51" s="313" t="s">
        <v>282</v>
      </c>
      <c r="B51" s="259" t="s">
        <v>283</v>
      </c>
      <c r="C51" s="635"/>
      <c r="D51" s="247">
        <v>45518</v>
      </c>
    </row>
    <row r="52" spans="1:4" ht="36.6" customHeight="1" thickBot="1">
      <c r="A52" s="314" t="s">
        <v>284</v>
      </c>
      <c r="B52" s="267"/>
      <c r="C52" s="266"/>
      <c r="D52" s="171"/>
    </row>
    <row r="53" spans="1:4" ht="48.6" customHeight="1" thickTop="1">
      <c r="A53" s="361" t="s">
        <v>325</v>
      </c>
      <c r="B53" s="170"/>
      <c r="C53" s="634" t="s">
        <v>329</v>
      </c>
      <c r="D53" s="172"/>
    </row>
    <row r="54" spans="1:4" ht="185.4" customHeight="1">
      <c r="A54" s="484" t="s">
        <v>326</v>
      </c>
      <c r="B54" s="259" t="s">
        <v>328</v>
      </c>
      <c r="C54" s="635"/>
      <c r="D54" s="247">
        <v>45524</v>
      </c>
    </row>
    <row r="55" spans="1:4" ht="31.2" customHeight="1" thickBot="1">
      <c r="A55" s="314" t="s">
        <v>327</v>
      </c>
      <c r="B55" s="267"/>
      <c r="C55" s="266"/>
      <c r="D55" s="171"/>
    </row>
    <row r="56" spans="1:4" ht="36" customHeight="1" thickTop="1">
      <c r="A56" s="729" t="s">
        <v>332</v>
      </c>
      <c r="B56" s="170"/>
      <c r="C56" s="634" t="s">
        <v>335</v>
      </c>
      <c r="D56" s="172"/>
    </row>
    <row r="57" spans="1:4" ht="161.4" customHeight="1">
      <c r="A57" s="484" t="s">
        <v>333</v>
      </c>
      <c r="B57" s="259" t="s">
        <v>277</v>
      </c>
      <c r="C57" s="635"/>
      <c r="D57" s="247">
        <v>45523</v>
      </c>
    </row>
    <row r="58" spans="1:4" ht="31.2" customHeight="1" thickBot="1">
      <c r="A58" s="314" t="s">
        <v>334</v>
      </c>
      <c r="B58" s="267"/>
      <c r="C58" s="266"/>
      <c r="D58" s="171"/>
    </row>
    <row r="59" spans="1:4" ht="31.2" customHeight="1" thickTop="1"/>
  </sheetData>
  <mergeCells count="17">
    <mergeCell ref="C56:C57"/>
    <mergeCell ref="C53:C54"/>
    <mergeCell ref="C17:C19"/>
    <mergeCell ref="C26:C28"/>
    <mergeCell ref="C20:C22"/>
    <mergeCell ref="D23:D25"/>
    <mergeCell ref="C23:C25"/>
    <mergeCell ref="C50:C51"/>
    <mergeCell ref="C44:C45"/>
    <mergeCell ref="B17:B19"/>
    <mergeCell ref="D17:D19"/>
    <mergeCell ref="C41:C42"/>
    <mergeCell ref="C47:C48"/>
    <mergeCell ref="C29:C30"/>
    <mergeCell ref="C32:C33"/>
    <mergeCell ref="C35:C36"/>
    <mergeCell ref="C38:C39"/>
  </mergeCells>
  <phoneticPr fontId="15"/>
  <hyperlinks>
    <hyperlink ref="A4" r:id="rId1" xr:uid="{63F44F84-0364-4DDD-B261-CCE69C628627}"/>
    <hyperlink ref="A19" r:id="rId2" xr:uid="{50DE5C89-869F-4148-AD6C-81B6B3217D80}"/>
    <hyperlink ref="A22" r:id="rId3" xr:uid="{C50305B2-10A2-483C-9C58-2399498A1A88}"/>
    <hyperlink ref="A25" r:id="rId4" xr:uid="{A7B5B50E-C9FA-466C-8604-58329FF4EADA}"/>
    <hyperlink ref="A28" r:id="rId5" xr:uid="{955C4CE1-F15B-4DFB-8A2C-DE39B3745782}"/>
    <hyperlink ref="A31" r:id="rId6" xr:uid="{EE96B0BD-698D-47B6-B4B5-8AA033C71C3A}"/>
    <hyperlink ref="A34" r:id="rId7" xr:uid="{EC329ED4-026A-45D3-82A5-4FD8C9C80BD3}"/>
    <hyperlink ref="A37" r:id="rId8" xr:uid="{6000DCFD-EFF3-4EC3-92BB-285969C1A70A}"/>
    <hyperlink ref="A40" r:id="rId9" xr:uid="{1597AA77-8382-409E-B6F0-181FA5777DCA}"/>
    <hyperlink ref="A52" r:id="rId10" xr:uid="{3D57158D-DF6C-4DCF-A74D-07F7A3E3E3E1}"/>
    <hyperlink ref="A43" r:id="rId11" xr:uid="{44D310FF-531B-48C1-B509-85D30FFB2BD1}"/>
    <hyperlink ref="A46" r:id="rId12" xr:uid="{98F9E6AB-1A9C-4E8F-971A-5E4B7C8BDEF4}"/>
    <hyperlink ref="A7" r:id="rId13" xr:uid="{0810E3D8-E9D4-42F8-8914-CD761222E2BE}"/>
    <hyperlink ref="A10" r:id="rId14" xr:uid="{CE0DC42C-15EA-4EB4-B3CF-DFCB991E552F}"/>
    <hyperlink ref="A16" r:id="rId15" xr:uid="{AE1ED9C6-69B3-464C-8CA3-204990BB6D10}"/>
    <hyperlink ref="A55" r:id="rId16" xr:uid="{8D5C2E7D-8CE8-4EA8-BC5C-505A67B7AB22}"/>
    <hyperlink ref="A58" r:id="rId17" xr:uid="{23496261-D74E-497A-9A15-C7D66CBE047E}"/>
  </hyperlinks>
  <pageMargins left="0" right="0" top="0.19685039370078741" bottom="0.39370078740157483" header="0" footer="0.19685039370078741"/>
  <pageSetup paperSize="8" scale="25" orientation="portrait" horizontalDpi="300" verticalDpi="300" r:id="rId18"/>
  <headerFooter alignWithMargins="0"/>
  <rowBreaks count="1" manualBreakCount="1">
    <brk id="4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9"/>
  <sheetViews>
    <sheetView defaultGridColor="0" view="pageBreakPreview" colorId="56" zoomScale="81" zoomScaleNormal="66" zoomScaleSheetLayoutView="81" workbookViewId="0">
      <selection activeCell="B16" sqref="B16"/>
    </sheetView>
  </sheetViews>
  <sheetFormatPr defaultColWidth="9" defaultRowHeight="40.200000000000003" customHeight="1"/>
  <cols>
    <col min="1" max="1" width="193.44140625" style="167" customWidth="1"/>
    <col min="2" max="2" width="18" style="81" customWidth="1"/>
    <col min="3" max="3" width="20.109375" style="82" customWidth="1"/>
    <col min="4" max="16384" width="9" style="24"/>
  </cols>
  <sheetData>
    <row r="1" spans="1:23" ht="40.200000000000003" customHeight="1" thickBot="1">
      <c r="A1" s="374" t="s">
        <v>226</v>
      </c>
      <c r="B1" s="375" t="s">
        <v>144</v>
      </c>
      <c r="C1" s="376" t="s">
        <v>126</v>
      </c>
    </row>
    <row r="2" spans="1:23" ht="40.200000000000003" customHeight="1">
      <c r="A2" s="295" t="s">
        <v>317</v>
      </c>
      <c r="B2" s="243"/>
      <c r="C2" s="227"/>
    </row>
    <row r="3" spans="1:23" ht="164.4" customHeight="1">
      <c r="A3" s="256" t="s">
        <v>318</v>
      </c>
      <c r="B3" s="241" t="s">
        <v>320</v>
      </c>
      <c r="C3" s="228">
        <v>45526</v>
      </c>
    </row>
    <row r="4" spans="1:23" ht="31.95" customHeight="1" thickBot="1">
      <c r="A4" s="290" t="s">
        <v>319</v>
      </c>
      <c r="B4" s="241"/>
      <c r="C4" s="228"/>
    </row>
    <row r="5" spans="1:23" ht="46.95" customHeight="1" thickTop="1">
      <c r="A5" s="377" t="s">
        <v>241</v>
      </c>
      <c r="B5" s="170"/>
      <c r="C5" s="227"/>
    </row>
    <row r="6" spans="1:23" ht="284.39999999999998" customHeight="1">
      <c r="A6" s="484" t="s">
        <v>242</v>
      </c>
      <c r="B6" s="259" t="s">
        <v>244</v>
      </c>
      <c r="C6" s="228">
        <v>45521</v>
      </c>
    </row>
    <row r="7" spans="1:23" ht="31.95" customHeight="1" thickBot="1">
      <c r="A7" s="314" t="s">
        <v>243</v>
      </c>
      <c r="B7" s="267"/>
      <c r="C7" s="229"/>
      <c r="W7" s="24">
        <v>0</v>
      </c>
    </row>
    <row r="8" spans="1:23" ht="268.95" hidden="1" customHeight="1">
      <c r="A8" s="231"/>
      <c r="B8" s="243"/>
      <c r="C8" s="227"/>
    </row>
    <row r="9" spans="1:23" ht="268.95" hidden="1" customHeight="1">
      <c r="A9" s="235"/>
      <c r="B9" s="242"/>
      <c r="C9" s="228"/>
    </row>
    <row r="10" spans="1:23" ht="268.95" hidden="1" customHeight="1" thickBot="1">
      <c r="A10" s="230"/>
      <c r="B10" s="244"/>
      <c r="C10" s="229"/>
    </row>
    <row r="11" spans="1:23" ht="40.200000000000003" customHeight="1" thickTop="1">
      <c r="A11" s="377" t="s">
        <v>321</v>
      </c>
      <c r="B11" s="170"/>
      <c r="C11" s="634">
        <v>45526</v>
      </c>
      <c r="E11" s="263"/>
      <c r="F11" s="263"/>
      <c r="G11" s="263"/>
    </row>
    <row r="12" spans="1:23" ht="120.6" customHeight="1">
      <c r="A12" s="313" t="s">
        <v>322</v>
      </c>
      <c r="B12" s="288" t="s">
        <v>324</v>
      </c>
      <c r="C12" s="635"/>
      <c r="E12" s="263"/>
      <c r="F12" s="263"/>
      <c r="G12" s="263"/>
    </row>
    <row r="13" spans="1:23" ht="29.4" customHeight="1" thickBot="1">
      <c r="A13" s="314" t="s">
        <v>323</v>
      </c>
      <c r="B13" s="267"/>
      <c r="C13" s="266"/>
    </row>
    <row r="14" spans="1:23" ht="40.950000000000003" customHeight="1" thickTop="1">
      <c r="A14" s="295" t="s">
        <v>336</v>
      </c>
      <c r="B14" s="243"/>
      <c r="C14" s="227"/>
    </row>
    <row r="15" spans="1:23" ht="139.80000000000001" customHeight="1">
      <c r="A15" s="235" t="s">
        <v>377</v>
      </c>
      <c r="B15" s="241" t="s">
        <v>320</v>
      </c>
      <c r="C15" s="228">
        <v>45526</v>
      </c>
    </row>
    <row r="16" spans="1:23" ht="32.4" customHeight="1" thickBot="1">
      <c r="A16" s="255" t="s">
        <v>376</v>
      </c>
      <c r="B16" s="242"/>
      <c r="C16" s="228"/>
    </row>
    <row r="17" spans="1:3" ht="40.950000000000003" customHeight="1">
      <c r="A17" s="295" t="s">
        <v>337</v>
      </c>
      <c r="B17" s="243"/>
      <c r="C17" s="227"/>
    </row>
    <row r="18" spans="1:3" ht="57.6" customHeight="1">
      <c r="A18" s="235" t="s">
        <v>375</v>
      </c>
      <c r="B18" s="242" t="s">
        <v>320</v>
      </c>
      <c r="C18" s="228">
        <v>45526</v>
      </c>
    </row>
    <row r="19" spans="1:3" ht="40.950000000000003" customHeight="1" thickBot="1">
      <c r="A19" s="255" t="s">
        <v>374</v>
      </c>
      <c r="B19" s="242"/>
      <c r="C19" s="228"/>
    </row>
    <row r="20" spans="1:3" ht="40.200000000000003" customHeight="1">
      <c r="A20" s="295" t="s">
        <v>338</v>
      </c>
      <c r="B20" s="243"/>
      <c r="C20" s="227"/>
    </row>
    <row r="21" spans="1:3" ht="324.60000000000002" customHeight="1">
      <c r="A21" s="235" t="s">
        <v>373</v>
      </c>
      <c r="B21" s="242" t="s">
        <v>320</v>
      </c>
      <c r="C21" s="228">
        <v>45526</v>
      </c>
    </row>
    <row r="22" spans="1:3" ht="40.200000000000003" customHeight="1" thickBot="1">
      <c r="A22" s="255" t="s">
        <v>372</v>
      </c>
      <c r="B22" s="242"/>
      <c r="C22" s="228"/>
    </row>
    <row r="23" spans="1:3" ht="40.200000000000003" customHeight="1">
      <c r="A23" s="295" t="s">
        <v>339</v>
      </c>
      <c r="B23" s="243"/>
      <c r="C23" s="227"/>
    </row>
    <row r="24" spans="1:3" ht="311.39999999999998" customHeight="1">
      <c r="A24" s="235" t="s">
        <v>370</v>
      </c>
      <c r="B24" s="730" t="s">
        <v>371</v>
      </c>
      <c r="C24" s="228">
        <v>45527</v>
      </c>
    </row>
    <row r="25" spans="1:3" ht="40.200000000000003" customHeight="1" thickBot="1">
      <c r="A25" s="255" t="s">
        <v>369</v>
      </c>
      <c r="B25" s="242"/>
      <c r="C25" s="228"/>
    </row>
    <row r="26" spans="1:3" ht="40.200000000000003" customHeight="1">
      <c r="A26" s="295" t="s">
        <v>340</v>
      </c>
      <c r="B26" s="243"/>
      <c r="C26" s="227"/>
    </row>
    <row r="27" spans="1:3" ht="351.6" customHeight="1">
      <c r="A27" s="235" t="s">
        <v>367</v>
      </c>
      <c r="B27" s="242" t="s">
        <v>368</v>
      </c>
      <c r="C27" s="228">
        <v>45525</v>
      </c>
    </row>
    <row r="28" spans="1:3" ht="40.200000000000003" customHeight="1" thickBot="1">
      <c r="A28" s="255" t="s">
        <v>366</v>
      </c>
      <c r="B28" s="242"/>
      <c r="C28" s="228"/>
    </row>
    <row r="29" spans="1:3" ht="40.200000000000003" customHeight="1">
      <c r="A29" s="295" t="s">
        <v>363</v>
      </c>
      <c r="B29" s="243"/>
      <c r="C29" s="227"/>
    </row>
    <row r="30" spans="1:3" ht="136.80000000000001" customHeight="1">
      <c r="A30" s="235" t="s">
        <v>364</v>
      </c>
      <c r="B30" s="242" t="s">
        <v>365</v>
      </c>
      <c r="C30" s="228">
        <v>45523</v>
      </c>
    </row>
    <row r="31" spans="1:3" ht="40.200000000000003" customHeight="1" thickBot="1">
      <c r="A31" s="255" t="s">
        <v>362</v>
      </c>
      <c r="B31" s="242"/>
      <c r="C31" s="228"/>
    </row>
    <row r="32" spans="1:3" ht="40.200000000000003" customHeight="1">
      <c r="A32" s="295" t="s">
        <v>341</v>
      </c>
      <c r="B32" s="243"/>
      <c r="C32" s="227"/>
    </row>
    <row r="33" spans="1:3" ht="165" customHeight="1">
      <c r="A33" s="235" t="s">
        <v>361</v>
      </c>
      <c r="B33" s="242" t="s">
        <v>324</v>
      </c>
      <c r="C33" s="228">
        <v>45523</v>
      </c>
    </row>
    <row r="34" spans="1:3" ht="40.200000000000003" customHeight="1" thickBot="1">
      <c r="A34" s="255" t="s">
        <v>360</v>
      </c>
      <c r="B34" s="242"/>
      <c r="C34" s="228"/>
    </row>
    <row r="35" spans="1:3" ht="40.950000000000003" customHeight="1">
      <c r="A35" s="295" t="s">
        <v>342</v>
      </c>
      <c r="B35" s="243"/>
      <c r="C35" s="227"/>
    </row>
    <row r="36" spans="1:3" ht="267" customHeight="1">
      <c r="A36" s="235" t="s">
        <v>359</v>
      </c>
      <c r="B36" s="241" t="s">
        <v>320</v>
      </c>
      <c r="C36" s="228">
        <v>45522</v>
      </c>
    </row>
    <row r="37" spans="1:3" ht="32.4" customHeight="1" thickBot="1">
      <c r="A37" s="255" t="s">
        <v>358</v>
      </c>
      <c r="B37" s="242"/>
      <c r="C37" s="228"/>
    </row>
    <row r="38" spans="1:3" ht="40.950000000000003" customHeight="1">
      <c r="A38" s="295" t="s">
        <v>343</v>
      </c>
      <c r="B38" s="243"/>
      <c r="C38" s="227"/>
    </row>
    <row r="39" spans="1:3" ht="180.6" customHeight="1">
      <c r="A39" s="235" t="s">
        <v>357</v>
      </c>
      <c r="B39" s="242" t="s">
        <v>353</v>
      </c>
      <c r="C39" s="228">
        <v>45518</v>
      </c>
    </row>
    <row r="40" spans="1:3" ht="40.950000000000003" customHeight="1" thickBot="1">
      <c r="A40" s="255" t="s">
        <v>356</v>
      </c>
      <c r="B40" s="242"/>
      <c r="C40" s="228"/>
    </row>
    <row r="41" spans="1:3" ht="40.200000000000003" customHeight="1">
      <c r="A41" s="295" t="s">
        <v>344</v>
      </c>
      <c r="B41" s="243"/>
      <c r="C41" s="227"/>
    </row>
    <row r="42" spans="1:3" ht="52.8" customHeight="1">
      <c r="A42" s="235" t="s">
        <v>352</v>
      </c>
      <c r="B42" s="242" t="s">
        <v>354</v>
      </c>
      <c r="C42" s="228">
        <v>45519</v>
      </c>
    </row>
    <row r="43" spans="1:3" ht="40.200000000000003" customHeight="1" thickBot="1">
      <c r="A43" s="255" t="s">
        <v>351</v>
      </c>
      <c r="B43" s="242"/>
      <c r="C43" s="228"/>
    </row>
    <row r="44" spans="1:3" ht="40.200000000000003" customHeight="1">
      <c r="A44" s="295" t="s">
        <v>345</v>
      </c>
      <c r="B44" s="243"/>
      <c r="C44" s="227"/>
    </row>
    <row r="45" spans="1:3" ht="228" customHeight="1">
      <c r="A45" s="235" t="s">
        <v>350</v>
      </c>
      <c r="B45" s="242" t="s">
        <v>353</v>
      </c>
      <c r="C45" s="228">
        <v>45519</v>
      </c>
    </row>
    <row r="46" spans="1:3" ht="40.200000000000003" customHeight="1" thickBot="1">
      <c r="A46" s="255" t="s">
        <v>349</v>
      </c>
      <c r="B46" s="242"/>
      <c r="C46" s="228"/>
    </row>
    <row r="47" spans="1:3" ht="40.200000000000003" customHeight="1">
      <c r="A47" s="295" t="s">
        <v>346</v>
      </c>
      <c r="B47" s="243"/>
      <c r="C47" s="227"/>
    </row>
    <row r="48" spans="1:3" ht="55.2" customHeight="1">
      <c r="A48" s="235" t="s">
        <v>348</v>
      </c>
      <c r="B48" s="242" t="s">
        <v>355</v>
      </c>
      <c r="C48" s="228">
        <v>45518</v>
      </c>
    </row>
    <row r="49" spans="1:3" ht="40.200000000000003" customHeight="1">
      <c r="A49" s="255" t="s">
        <v>347</v>
      </c>
      <c r="B49" s="242"/>
      <c r="C49" s="228"/>
    </row>
  </sheetData>
  <mergeCells count="1">
    <mergeCell ref="C11:C12"/>
  </mergeCells>
  <phoneticPr fontId="84"/>
  <hyperlinks>
    <hyperlink ref="A4" r:id="rId1" xr:uid="{90E4F60A-D8BD-4AC3-9E0F-7053583A64F7}"/>
    <hyperlink ref="A7" r:id="rId2" xr:uid="{7198EC2B-87AF-4163-A6CF-A9ED5B60511B}"/>
    <hyperlink ref="A13" r:id="rId3" xr:uid="{CB980DB4-F2DE-48DE-A512-1E6B42E5DC64}"/>
    <hyperlink ref="A49" r:id="rId4" xr:uid="{CD2D7102-8643-426C-A8E3-E73D7861AA50}"/>
    <hyperlink ref="A46" r:id="rId5" xr:uid="{B211E79F-3465-49AD-B048-833365908973}"/>
    <hyperlink ref="A43" r:id="rId6" xr:uid="{7B5C3FF0-9EFE-4EE2-B115-0F239B2A19EC}"/>
    <hyperlink ref="A40" r:id="rId7" xr:uid="{04EF3C5D-E93B-477C-B20B-9BEC71CB4A1D}"/>
    <hyperlink ref="A37" r:id="rId8" xr:uid="{DB5E4431-E4AF-48A7-BE2E-381149980730}"/>
    <hyperlink ref="A34" r:id="rId9" xr:uid="{C20CE93E-A36B-4268-904B-185D51455C14}"/>
    <hyperlink ref="A28" r:id="rId10" xr:uid="{6CF98F9C-4387-49B0-A6B0-A0AEDD411E35}"/>
    <hyperlink ref="A25" r:id="rId11" xr:uid="{23A898E9-163D-47A4-81BA-D861C203D7D8}"/>
    <hyperlink ref="A22" r:id="rId12" xr:uid="{D2B61C61-DFB4-4A12-BE50-A762B87B455A}"/>
    <hyperlink ref="A19" r:id="rId13" xr:uid="{4378EBCD-2042-4108-99FB-570CAF4614BB}"/>
    <hyperlink ref="A16" r:id="rId14" xr:uid="{CC484AD3-38D1-4D58-A006-77A69E32C500}"/>
  </hyperlinks>
  <pageMargins left="0.74803149606299213" right="0.74803149606299213" top="0.98425196850393704" bottom="0.98425196850393704" header="0.51181102362204722" footer="0.51181102362204722"/>
  <pageSetup paperSize="9" scale="15" fitToHeight="3" orientation="portrait" r:id="rId15"/>
  <headerFooter alignWithMargins="0"/>
  <rowBreaks count="1" manualBreakCount="1">
    <brk id="43" max="2"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14" zoomScale="89" zoomScaleNormal="89" zoomScaleSheetLayoutView="100" workbookViewId="0">
      <selection activeCell="AE5" sqref="AE5:AE7"/>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644" t="s">
        <v>145</v>
      </c>
      <c r="B1" s="645"/>
      <c r="C1" s="645"/>
      <c r="D1" s="645"/>
      <c r="E1" s="645"/>
      <c r="F1" s="645"/>
      <c r="G1" s="645"/>
      <c r="H1" s="645"/>
      <c r="I1" s="645"/>
      <c r="J1" s="645"/>
      <c r="K1" s="645"/>
      <c r="L1" s="645"/>
      <c r="M1" s="645"/>
      <c r="N1" s="646"/>
      <c r="P1" s="647" t="s">
        <v>146</v>
      </c>
      <c r="Q1" s="648"/>
      <c r="R1" s="648"/>
      <c r="S1" s="648"/>
      <c r="T1" s="648"/>
      <c r="U1" s="648"/>
      <c r="V1" s="648"/>
      <c r="W1" s="648"/>
      <c r="X1" s="648"/>
      <c r="Y1" s="648"/>
      <c r="Z1" s="648"/>
      <c r="AA1" s="648"/>
      <c r="AB1" s="648"/>
      <c r="AC1" s="649"/>
    </row>
    <row r="2" spans="1:29" ht="18" customHeight="1" thickBot="1">
      <c r="A2" s="650" t="s">
        <v>147</v>
      </c>
      <c r="B2" s="651"/>
      <c r="C2" s="651"/>
      <c r="D2" s="651"/>
      <c r="E2" s="651"/>
      <c r="F2" s="651"/>
      <c r="G2" s="651"/>
      <c r="H2" s="651"/>
      <c r="I2" s="651"/>
      <c r="J2" s="651"/>
      <c r="K2" s="651"/>
      <c r="L2" s="651"/>
      <c r="M2" s="651"/>
      <c r="N2" s="652"/>
      <c r="P2" s="653" t="s">
        <v>148</v>
      </c>
      <c r="Q2" s="651"/>
      <c r="R2" s="651"/>
      <c r="S2" s="651"/>
      <c r="T2" s="651"/>
      <c r="U2" s="651"/>
      <c r="V2" s="651"/>
      <c r="W2" s="651"/>
      <c r="X2" s="651"/>
      <c r="Y2" s="651"/>
      <c r="Z2" s="651"/>
      <c r="AA2" s="651"/>
      <c r="AB2" s="651"/>
      <c r="AC2" s="654"/>
    </row>
    <row r="3" spans="1:29" ht="13.8" thickBot="1">
      <c r="A3" s="378" t="s">
        <v>147</v>
      </c>
      <c r="B3" s="379" t="s">
        <v>149</v>
      </c>
      <c r="C3" s="379" t="s">
        <v>150</v>
      </c>
      <c r="D3" s="379" t="s">
        <v>151</v>
      </c>
      <c r="E3" s="379" t="s">
        <v>152</v>
      </c>
      <c r="F3" s="379" t="s">
        <v>153</v>
      </c>
      <c r="G3" s="379" t="s">
        <v>154</v>
      </c>
      <c r="H3" s="379" t="s">
        <v>155</v>
      </c>
      <c r="I3" s="380" t="s">
        <v>156</v>
      </c>
      <c r="J3" s="381" t="s">
        <v>157</v>
      </c>
      <c r="K3" s="381" t="s">
        <v>158</v>
      </c>
      <c r="L3" s="381" t="s">
        <v>159</v>
      </c>
      <c r="M3" s="381" t="s">
        <v>160</v>
      </c>
      <c r="N3" s="382" t="s">
        <v>161</v>
      </c>
      <c r="P3" s="379"/>
      <c r="Q3" s="379" t="s">
        <v>149</v>
      </c>
      <c r="R3" s="379" t="s">
        <v>150</v>
      </c>
      <c r="S3" s="379" t="s">
        <v>151</v>
      </c>
      <c r="T3" s="379" t="s">
        <v>152</v>
      </c>
      <c r="U3" s="379" t="s">
        <v>153</v>
      </c>
      <c r="V3" s="379" t="s">
        <v>154</v>
      </c>
      <c r="W3" s="379" t="s">
        <v>155</v>
      </c>
      <c r="X3" s="380" t="s">
        <v>156</v>
      </c>
      <c r="Y3" s="381" t="s">
        <v>157</v>
      </c>
      <c r="Z3" s="381" t="s">
        <v>158</v>
      </c>
      <c r="AA3" s="381" t="s">
        <v>159</v>
      </c>
      <c r="AB3" s="381" t="s">
        <v>160</v>
      </c>
      <c r="AC3" s="383" t="s">
        <v>162</v>
      </c>
    </row>
    <row r="4" spans="1:29" ht="13.8" thickBot="1">
      <c r="A4" s="189" t="s">
        <v>147</v>
      </c>
      <c r="B4" s="190">
        <f t="shared" ref="B4:M4" si="0">AVERAGE(B8:B19)</f>
        <v>68.083333333333329</v>
      </c>
      <c r="C4" s="190">
        <f t="shared" si="0"/>
        <v>56.083333333333336</v>
      </c>
      <c r="D4" s="190">
        <f t="shared" si="0"/>
        <v>67.333333333333329</v>
      </c>
      <c r="E4" s="190">
        <f t="shared" si="0"/>
        <v>103.25</v>
      </c>
      <c r="F4" s="190">
        <f t="shared" si="0"/>
        <v>188.08333333333334</v>
      </c>
      <c r="G4" s="190">
        <f t="shared" si="0"/>
        <v>415.33333333333331</v>
      </c>
      <c r="H4" s="190">
        <f t="shared" ref="H4" si="1">AVERAGE(H8:H19)</f>
        <v>607.08333333333337</v>
      </c>
      <c r="I4" s="190">
        <f t="shared" ref="I4" si="2">AVERAGE(I8:I19)</f>
        <v>866.25</v>
      </c>
      <c r="J4" s="190">
        <f t="shared" si="0"/>
        <v>555.5</v>
      </c>
      <c r="K4" s="190">
        <f>AVERAGE(K8:K19)</f>
        <v>365.91666666666669</v>
      </c>
      <c r="L4" s="190">
        <f t="shared" si="0"/>
        <v>224.41666666666666</v>
      </c>
      <c r="M4" s="190">
        <f t="shared" si="0"/>
        <v>136.41666666666666</v>
      </c>
      <c r="N4" s="190">
        <f>AVERAGE(N8:N19)</f>
        <v>3653.75</v>
      </c>
      <c r="O4" s="5"/>
      <c r="P4" s="191" t="str">
        <f>+A4</f>
        <v xml:space="preserve"> </v>
      </c>
      <c r="Q4" s="190">
        <f t="shared" ref="Q4:AC4" si="3">AVERAGE(Q8:Q19)</f>
        <v>8.1666666666666661</v>
      </c>
      <c r="R4" s="190">
        <f t="shared" si="3"/>
        <v>8.75</v>
      </c>
      <c r="S4" s="190">
        <f t="shared" si="3"/>
        <v>13.25</v>
      </c>
      <c r="T4" s="190">
        <f>AVERAGE(T8:T19)</f>
        <v>6.5</v>
      </c>
      <c r="U4" s="190">
        <f>AVERAGE(U8:U19)</f>
        <v>9.1666666666666661</v>
      </c>
      <c r="V4" s="190">
        <f>AVERAGE(V8:V19)</f>
        <v>8.9166666666666661</v>
      </c>
      <c r="W4" s="190">
        <f>AVERAGE(W8:W19)</f>
        <v>8.0833333333333339</v>
      </c>
      <c r="X4" s="190">
        <f t="shared" ref="X4" si="4">AVERAGE(X8:X19)</f>
        <v>10.833333333333334</v>
      </c>
      <c r="Y4" s="190">
        <f>AVERAGE(Y8:Y19)</f>
        <v>9.1666666666666661</v>
      </c>
      <c r="Z4" s="190">
        <f>AVERAGE(Z8:Z19)</f>
        <v>18.75</v>
      </c>
      <c r="AA4" s="190">
        <f t="shared" si="3"/>
        <v>11.25</v>
      </c>
      <c r="AB4" s="190">
        <f t="shared" si="3"/>
        <v>11.583333333333334</v>
      </c>
      <c r="AC4" s="190">
        <f t="shared" si="3"/>
        <v>124.41666666666667</v>
      </c>
    </row>
    <row r="5" spans="1:29" ht="19.95" customHeight="1" thickBot="1">
      <c r="A5" s="152" t="s">
        <v>147</v>
      </c>
      <c r="B5" s="152" t="s">
        <v>147</v>
      </c>
      <c r="C5" s="152" t="s">
        <v>147</v>
      </c>
      <c r="D5" s="152" t="s">
        <v>147</v>
      </c>
      <c r="E5" s="152" t="s">
        <v>147</v>
      </c>
      <c r="F5" s="152" t="s">
        <v>147</v>
      </c>
      <c r="G5" s="152" t="s">
        <v>147</v>
      </c>
      <c r="H5" s="152" t="s">
        <v>147</v>
      </c>
      <c r="I5" s="384" t="s">
        <v>163</v>
      </c>
      <c r="J5" s="152"/>
      <c r="K5" s="152"/>
      <c r="L5" s="152"/>
      <c r="M5" s="152"/>
      <c r="N5" s="139"/>
      <c r="O5" s="65"/>
      <c r="P5" s="385"/>
      <c r="Q5" s="385"/>
      <c r="R5" s="385"/>
      <c r="S5" s="385"/>
      <c r="T5" s="385"/>
      <c r="U5" s="385"/>
      <c r="V5" s="385"/>
      <c r="W5" s="385"/>
      <c r="X5" s="384" t="s">
        <v>163</v>
      </c>
      <c r="Y5" s="152"/>
      <c r="Z5" s="152"/>
      <c r="AA5" s="152"/>
      <c r="AB5" s="152"/>
      <c r="AC5" s="139"/>
    </row>
    <row r="6" spans="1:29" ht="19.95" customHeight="1" thickBot="1">
      <c r="A6" s="152" t="s">
        <v>147</v>
      </c>
      <c r="B6" s="152" t="s">
        <v>147</v>
      </c>
      <c r="C6" s="152" t="s">
        <v>147</v>
      </c>
      <c r="D6" s="152" t="s">
        <v>147</v>
      </c>
      <c r="E6" s="152" t="s">
        <v>147</v>
      </c>
      <c r="F6" s="152" t="s">
        <v>147</v>
      </c>
      <c r="G6" s="152" t="s">
        <v>147</v>
      </c>
      <c r="H6" s="152" t="s">
        <v>147</v>
      </c>
      <c r="I6" s="384">
        <v>140</v>
      </c>
      <c r="J6" s="152"/>
      <c r="K6" s="152"/>
      <c r="L6" s="152"/>
      <c r="M6" s="152"/>
      <c r="N6" s="184"/>
      <c r="O6" s="65"/>
      <c r="P6" s="386"/>
      <c r="Q6" s="386"/>
      <c r="R6" s="386"/>
      <c r="S6" s="386"/>
      <c r="T6" s="386"/>
      <c r="U6" s="386"/>
      <c r="V6" s="386"/>
      <c r="W6" s="386"/>
      <c r="X6" s="384">
        <v>5</v>
      </c>
      <c r="Y6" s="152"/>
      <c r="Z6" s="152"/>
      <c r="AA6" s="152"/>
      <c r="AB6" s="152"/>
      <c r="AC6" s="184"/>
    </row>
    <row r="7" spans="1:29" ht="19.95" customHeight="1" thickBot="1">
      <c r="A7" s="250" t="s">
        <v>164</v>
      </c>
      <c r="B7" s="253">
        <v>102</v>
      </c>
      <c r="C7" s="253">
        <v>102</v>
      </c>
      <c r="D7" s="253">
        <v>115</v>
      </c>
      <c r="E7" s="253">
        <v>122</v>
      </c>
      <c r="F7" s="240">
        <v>256</v>
      </c>
      <c r="G7" s="240">
        <v>306</v>
      </c>
      <c r="H7" s="240">
        <v>516</v>
      </c>
      <c r="I7" s="731">
        <v>397</v>
      </c>
      <c r="J7" s="252"/>
      <c r="K7" s="252"/>
      <c r="L7" s="252"/>
      <c r="M7" s="249"/>
      <c r="N7" s="387"/>
      <c r="O7" s="65"/>
      <c r="P7" s="388" t="s">
        <v>164</v>
      </c>
      <c r="Q7" s="389">
        <v>4</v>
      </c>
      <c r="R7" s="388">
        <v>4</v>
      </c>
      <c r="S7" s="388">
        <v>4</v>
      </c>
      <c r="T7" s="390">
        <v>8</v>
      </c>
      <c r="U7" s="388">
        <v>1</v>
      </c>
      <c r="V7" s="388">
        <v>2</v>
      </c>
      <c r="W7" s="388">
        <v>6</v>
      </c>
      <c r="X7" s="388">
        <v>11</v>
      </c>
      <c r="Y7" s="152"/>
      <c r="Z7" s="152"/>
      <c r="AA7" s="152"/>
      <c r="AB7" s="152"/>
      <c r="AC7" s="387"/>
    </row>
    <row r="8" spans="1:29" ht="18" customHeight="1" thickBot="1">
      <c r="A8" s="391" t="s">
        <v>165</v>
      </c>
      <c r="B8" s="392">
        <v>82</v>
      </c>
      <c r="C8" s="393">
        <v>62</v>
      </c>
      <c r="D8" s="393">
        <v>99</v>
      </c>
      <c r="E8" s="393">
        <v>112</v>
      </c>
      <c r="F8" s="394">
        <v>224</v>
      </c>
      <c r="G8" s="394">
        <v>526</v>
      </c>
      <c r="H8" s="394">
        <v>521</v>
      </c>
      <c r="I8" s="395">
        <v>768</v>
      </c>
      <c r="J8" s="393">
        <v>454</v>
      </c>
      <c r="K8" s="393">
        <v>390</v>
      </c>
      <c r="L8" s="393">
        <v>416</v>
      </c>
      <c r="M8" s="396">
        <v>154</v>
      </c>
      <c r="N8" s="397">
        <f>SUM(B8:M8)</f>
        <v>3808</v>
      </c>
      <c r="O8" s="5"/>
      <c r="P8" s="251" t="s">
        <v>165</v>
      </c>
      <c r="Q8" s="398">
        <v>1</v>
      </c>
      <c r="R8" s="399">
        <v>1</v>
      </c>
      <c r="S8" s="399">
        <v>4</v>
      </c>
      <c r="T8" s="399">
        <v>2</v>
      </c>
      <c r="U8" s="399">
        <v>2</v>
      </c>
      <c r="V8" s="393">
        <v>7</v>
      </c>
      <c r="W8" s="393">
        <v>7</v>
      </c>
      <c r="X8" s="393">
        <v>3</v>
      </c>
      <c r="Y8" s="393">
        <v>1</v>
      </c>
      <c r="Z8" s="400">
        <v>7</v>
      </c>
      <c r="AA8" s="400">
        <v>7</v>
      </c>
      <c r="AB8" s="401">
        <v>5</v>
      </c>
      <c r="AC8" s="402">
        <f>SUM(Q8:AB8)</f>
        <v>47</v>
      </c>
    </row>
    <row r="9" spans="1:29" ht="18" customHeight="1" thickBot="1">
      <c r="A9" s="403" t="s">
        <v>166</v>
      </c>
      <c r="B9" s="185">
        <v>81</v>
      </c>
      <c r="C9" s="186">
        <v>39</v>
      </c>
      <c r="D9" s="186">
        <v>72</v>
      </c>
      <c r="E9" s="187">
        <v>89</v>
      </c>
      <c r="F9" s="187">
        <v>258</v>
      </c>
      <c r="G9" s="187">
        <v>416</v>
      </c>
      <c r="H9" s="269">
        <v>554</v>
      </c>
      <c r="I9" s="269">
        <v>568</v>
      </c>
      <c r="J9" s="268">
        <v>578</v>
      </c>
      <c r="K9" s="187">
        <v>337</v>
      </c>
      <c r="L9" s="187">
        <v>169</v>
      </c>
      <c r="M9" s="187">
        <v>168</v>
      </c>
      <c r="N9" s="188">
        <f t="shared" ref="N9:N20" si="5">SUM(B9:M9)</f>
        <v>3329</v>
      </c>
      <c r="O9" s="67" t="s">
        <v>17</v>
      </c>
      <c r="P9" s="404" t="s">
        <v>166</v>
      </c>
      <c r="Q9" s="237">
        <v>0</v>
      </c>
      <c r="R9" s="238">
        <v>5</v>
      </c>
      <c r="S9" s="238">
        <v>4</v>
      </c>
      <c r="T9" s="238">
        <v>1</v>
      </c>
      <c r="U9" s="238">
        <v>1</v>
      </c>
      <c r="V9" s="238">
        <v>1</v>
      </c>
      <c r="W9" s="238">
        <v>1</v>
      </c>
      <c r="X9" s="238">
        <v>1</v>
      </c>
      <c r="Y9" s="237">
        <v>0</v>
      </c>
      <c r="Z9" s="237">
        <v>0</v>
      </c>
      <c r="AA9" s="237">
        <v>0</v>
      </c>
      <c r="AB9" s="237">
        <v>2</v>
      </c>
      <c r="AC9" s="232">
        <f t="shared" ref="AC9:AC20" si="6">SUM(Q9:AB9)</f>
        <v>16</v>
      </c>
    </row>
    <row r="10" spans="1:29" ht="18" customHeight="1" thickBot="1">
      <c r="A10" s="403" t="s">
        <v>167</v>
      </c>
      <c r="B10" s="159">
        <v>81</v>
      </c>
      <c r="C10" s="159">
        <v>48</v>
      </c>
      <c r="D10" s="160">
        <v>71</v>
      </c>
      <c r="E10" s="159">
        <v>128</v>
      </c>
      <c r="F10" s="159">
        <v>171</v>
      </c>
      <c r="G10" s="159">
        <v>350</v>
      </c>
      <c r="H10" s="270">
        <v>569</v>
      </c>
      <c r="I10" s="159">
        <v>553</v>
      </c>
      <c r="J10" s="159">
        <v>458</v>
      </c>
      <c r="K10" s="159">
        <v>306</v>
      </c>
      <c r="L10" s="159">
        <v>220</v>
      </c>
      <c r="M10" s="160">
        <v>229</v>
      </c>
      <c r="N10" s="178">
        <f t="shared" si="5"/>
        <v>3184</v>
      </c>
      <c r="O10" s="151"/>
      <c r="P10" s="404" t="s">
        <v>167</v>
      </c>
      <c r="Q10" s="405">
        <v>1</v>
      </c>
      <c r="R10" s="405">
        <v>2</v>
      </c>
      <c r="S10" s="405">
        <v>1</v>
      </c>
      <c r="T10" s="405">
        <v>0</v>
      </c>
      <c r="U10" s="405">
        <v>0</v>
      </c>
      <c r="V10" s="405">
        <v>0</v>
      </c>
      <c r="W10" s="405">
        <v>1</v>
      </c>
      <c r="X10" s="405">
        <v>1</v>
      </c>
      <c r="Y10" s="405">
        <v>0</v>
      </c>
      <c r="Z10" s="405">
        <v>1</v>
      </c>
      <c r="AA10" s="405">
        <v>0</v>
      </c>
      <c r="AB10" s="405">
        <v>0</v>
      </c>
      <c r="AC10" s="406">
        <f t="shared" si="6"/>
        <v>7</v>
      </c>
    </row>
    <row r="11" spans="1:29" ht="18" customHeight="1" thickBot="1">
      <c r="A11" s="407" t="s">
        <v>168</v>
      </c>
      <c r="B11" s="408">
        <v>112</v>
      </c>
      <c r="C11" s="408">
        <v>85</v>
      </c>
      <c r="D11" s="408">
        <v>60</v>
      </c>
      <c r="E11" s="408">
        <v>97</v>
      </c>
      <c r="F11" s="408">
        <v>95</v>
      </c>
      <c r="G11" s="408">
        <v>305</v>
      </c>
      <c r="H11" s="409">
        <v>544</v>
      </c>
      <c r="I11" s="408">
        <v>449</v>
      </c>
      <c r="J11" s="408">
        <v>475</v>
      </c>
      <c r="K11" s="408">
        <v>505</v>
      </c>
      <c r="L11" s="408">
        <v>219</v>
      </c>
      <c r="M11" s="410">
        <v>98</v>
      </c>
      <c r="N11" s="158">
        <f t="shared" si="5"/>
        <v>3044</v>
      </c>
      <c r="O11" s="67"/>
      <c r="P11" s="403" t="s">
        <v>168</v>
      </c>
      <c r="Q11" s="411">
        <v>16</v>
      </c>
      <c r="R11" s="411">
        <v>1</v>
      </c>
      <c r="S11" s="411">
        <v>19</v>
      </c>
      <c r="T11" s="411">
        <v>3</v>
      </c>
      <c r="U11" s="411">
        <v>13</v>
      </c>
      <c r="V11" s="411">
        <v>1</v>
      </c>
      <c r="W11" s="411">
        <v>2</v>
      </c>
      <c r="X11" s="411">
        <v>2</v>
      </c>
      <c r="Y11" s="411">
        <v>0</v>
      </c>
      <c r="Z11" s="412">
        <v>24</v>
      </c>
      <c r="AA11" s="411">
        <v>4</v>
      </c>
      <c r="AB11" s="411">
        <v>2</v>
      </c>
      <c r="AC11" s="413">
        <f t="shared" si="6"/>
        <v>87</v>
      </c>
    </row>
    <row r="12" spans="1:29" ht="18" customHeight="1" thickBot="1">
      <c r="A12" s="414" t="s">
        <v>169</v>
      </c>
      <c r="B12" s="140">
        <v>84</v>
      </c>
      <c r="C12" s="140">
        <v>100</v>
      </c>
      <c r="D12" s="141">
        <v>77</v>
      </c>
      <c r="E12" s="141">
        <v>80</v>
      </c>
      <c r="F12" s="79">
        <v>236</v>
      </c>
      <c r="G12" s="79">
        <v>438</v>
      </c>
      <c r="H12" s="80">
        <v>631</v>
      </c>
      <c r="I12" s="271">
        <v>752</v>
      </c>
      <c r="J12" s="78">
        <v>523</v>
      </c>
      <c r="K12" s="79">
        <v>427</v>
      </c>
      <c r="L12" s="78">
        <v>253</v>
      </c>
      <c r="M12" s="142">
        <v>136</v>
      </c>
      <c r="N12" s="415">
        <f t="shared" si="5"/>
        <v>3737</v>
      </c>
      <c r="O12" s="67"/>
      <c r="P12" s="416" t="s">
        <v>170</v>
      </c>
      <c r="Q12" s="417">
        <v>7</v>
      </c>
      <c r="R12" s="417">
        <v>7</v>
      </c>
      <c r="S12" s="418">
        <v>13</v>
      </c>
      <c r="T12" s="418">
        <v>3</v>
      </c>
      <c r="U12" s="418">
        <v>8</v>
      </c>
      <c r="V12" s="418">
        <v>11</v>
      </c>
      <c r="W12" s="417">
        <v>5</v>
      </c>
      <c r="X12" s="418">
        <v>11</v>
      </c>
      <c r="Y12" s="418">
        <v>9</v>
      </c>
      <c r="Z12" s="418">
        <v>9</v>
      </c>
      <c r="AA12" s="419">
        <v>20</v>
      </c>
      <c r="AB12" s="419">
        <v>37</v>
      </c>
      <c r="AC12" s="420">
        <f t="shared" si="6"/>
        <v>140</v>
      </c>
    </row>
    <row r="13" spans="1:29" ht="18" customHeight="1" thickBot="1">
      <c r="A13" s="414" t="s">
        <v>171</v>
      </c>
      <c r="B13" s="418">
        <v>41</v>
      </c>
      <c r="C13" s="418">
        <v>44</v>
      </c>
      <c r="D13" s="418">
        <v>67</v>
      </c>
      <c r="E13" s="418">
        <v>103</v>
      </c>
      <c r="F13" s="411">
        <v>311</v>
      </c>
      <c r="G13" s="418">
        <v>415</v>
      </c>
      <c r="H13" s="418">
        <v>539</v>
      </c>
      <c r="I13" s="412">
        <v>1165</v>
      </c>
      <c r="J13" s="418">
        <v>534</v>
      </c>
      <c r="K13" s="418">
        <v>297</v>
      </c>
      <c r="L13" s="417">
        <v>205</v>
      </c>
      <c r="M13" s="421">
        <v>92</v>
      </c>
      <c r="N13" s="422">
        <f t="shared" si="5"/>
        <v>3813</v>
      </c>
      <c r="O13" s="67"/>
      <c r="P13" s="423" t="s">
        <v>171</v>
      </c>
      <c r="Q13" s="418">
        <v>9</v>
      </c>
      <c r="R13" s="418">
        <v>22</v>
      </c>
      <c r="S13" s="417">
        <v>18</v>
      </c>
      <c r="T13" s="418">
        <v>9</v>
      </c>
      <c r="U13" s="424">
        <v>21</v>
      </c>
      <c r="V13" s="418">
        <v>14</v>
      </c>
      <c r="W13" s="418">
        <v>6</v>
      </c>
      <c r="X13" s="418">
        <v>13</v>
      </c>
      <c r="Y13" s="418">
        <v>7</v>
      </c>
      <c r="Z13" s="425">
        <v>81</v>
      </c>
      <c r="AA13" s="424">
        <v>31</v>
      </c>
      <c r="AB13" s="425">
        <v>37</v>
      </c>
      <c r="AC13" s="426">
        <f t="shared" si="6"/>
        <v>268</v>
      </c>
    </row>
    <row r="14" spans="1:29" ht="18" customHeight="1" thickBot="1">
      <c r="A14" s="414" t="s">
        <v>172</v>
      </c>
      <c r="B14" s="418">
        <v>57</v>
      </c>
      <c r="C14" s="417">
        <v>35</v>
      </c>
      <c r="D14" s="418">
        <v>95</v>
      </c>
      <c r="E14" s="417">
        <v>112</v>
      </c>
      <c r="F14" s="418">
        <v>131</v>
      </c>
      <c r="G14" s="427">
        <v>340</v>
      </c>
      <c r="H14" s="427">
        <v>483</v>
      </c>
      <c r="I14" s="428">
        <v>1339</v>
      </c>
      <c r="J14" s="427">
        <v>614</v>
      </c>
      <c r="K14" s="427">
        <v>349</v>
      </c>
      <c r="L14" s="427">
        <v>236</v>
      </c>
      <c r="M14" s="429">
        <v>68</v>
      </c>
      <c r="N14" s="415">
        <f t="shared" si="5"/>
        <v>3859</v>
      </c>
      <c r="O14" s="67"/>
      <c r="P14" s="423" t="s">
        <v>172</v>
      </c>
      <c r="Q14" s="418">
        <v>19</v>
      </c>
      <c r="R14" s="418">
        <v>12</v>
      </c>
      <c r="S14" s="418">
        <v>8</v>
      </c>
      <c r="T14" s="417">
        <v>12</v>
      </c>
      <c r="U14" s="418">
        <v>7</v>
      </c>
      <c r="V14" s="418">
        <v>15</v>
      </c>
      <c r="W14" s="427">
        <v>16</v>
      </c>
      <c r="X14" s="429">
        <v>12</v>
      </c>
      <c r="Y14" s="417">
        <v>16</v>
      </c>
      <c r="Z14" s="418">
        <v>6</v>
      </c>
      <c r="AA14" s="417">
        <v>12</v>
      </c>
      <c r="AB14" s="417">
        <v>6</v>
      </c>
      <c r="AC14" s="420">
        <f t="shared" si="6"/>
        <v>141</v>
      </c>
    </row>
    <row r="15" spans="1:29" ht="18" hidden="1" customHeight="1" thickBot="1">
      <c r="A15" s="414" t="s">
        <v>173</v>
      </c>
      <c r="B15" s="430">
        <v>68</v>
      </c>
      <c r="C15" s="418">
        <v>42</v>
      </c>
      <c r="D15" s="418">
        <v>44</v>
      </c>
      <c r="E15" s="417">
        <v>75</v>
      </c>
      <c r="F15" s="417">
        <v>135</v>
      </c>
      <c r="G15" s="417">
        <v>448</v>
      </c>
      <c r="H15" s="418">
        <v>507</v>
      </c>
      <c r="I15" s="418">
        <v>808</v>
      </c>
      <c r="J15" s="424">
        <v>795</v>
      </c>
      <c r="K15" s="417">
        <v>313</v>
      </c>
      <c r="L15" s="417">
        <v>246</v>
      </c>
      <c r="M15" s="417">
        <v>143</v>
      </c>
      <c r="N15" s="415">
        <f t="shared" si="5"/>
        <v>3624</v>
      </c>
      <c r="O15" s="67"/>
      <c r="P15" s="423" t="s">
        <v>173</v>
      </c>
      <c r="Q15" s="431">
        <v>9</v>
      </c>
      <c r="R15" s="418">
        <v>16</v>
      </c>
      <c r="S15" s="418">
        <v>12</v>
      </c>
      <c r="T15" s="417">
        <v>6</v>
      </c>
      <c r="U15" s="432">
        <v>7</v>
      </c>
      <c r="V15" s="432">
        <v>14</v>
      </c>
      <c r="W15" s="418">
        <v>9</v>
      </c>
      <c r="X15" s="418">
        <v>14</v>
      </c>
      <c r="Y15" s="418">
        <v>9</v>
      </c>
      <c r="Z15" s="418">
        <v>9</v>
      </c>
      <c r="AA15" s="432">
        <v>8</v>
      </c>
      <c r="AB15" s="432">
        <v>7</v>
      </c>
      <c r="AC15" s="420">
        <f t="shared" si="6"/>
        <v>120</v>
      </c>
    </row>
    <row r="16" spans="1:29" ht="18" hidden="1" customHeight="1" thickBot="1">
      <c r="A16" s="433" t="s">
        <v>174</v>
      </c>
      <c r="B16" s="434">
        <v>71</v>
      </c>
      <c r="C16" s="434">
        <v>97</v>
      </c>
      <c r="D16" s="434">
        <v>61</v>
      </c>
      <c r="E16" s="435">
        <v>105</v>
      </c>
      <c r="F16" s="435">
        <v>198</v>
      </c>
      <c r="G16" s="435">
        <v>442</v>
      </c>
      <c r="H16" s="436">
        <v>790</v>
      </c>
      <c r="I16" s="437">
        <v>674</v>
      </c>
      <c r="J16" s="437">
        <v>594</v>
      </c>
      <c r="K16" s="435">
        <v>275</v>
      </c>
      <c r="L16" s="435">
        <v>133</v>
      </c>
      <c r="M16" s="435">
        <v>108</v>
      </c>
      <c r="N16" s="415">
        <f t="shared" si="5"/>
        <v>3548</v>
      </c>
      <c r="O16" s="5"/>
      <c r="P16" s="153" t="s">
        <v>174</v>
      </c>
      <c r="Q16" s="434">
        <v>7</v>
      </c>
      <c r="R16" s="434">
        <v>13</v>
      </c>
      <c r="S16" s="434">
        <v>12</v>
      </c>
      <c r="T16" s="435">
        <v>11</v>
      </c>
      <c r="U16" s="435">
        <v>12</v>
      </c>
      <c r="V16" s="435">
        <v>15</v>
      </c>
      <c r="W16" s="435">
        <v>20</v>
      </c>
      <c r="X16" s="435">
        <v>15</v>
      </c>
      <c r="Y16" s="435">
        <v>15</v>
      </c>
      <c r="Z16" s="435">
        <v>20</v>
      </c>
      <c r="AA16" s="435">
        <v>9</v>
      </c>
      <c r="AB16" s="435">
        <v>7</v>
      </c>
      <c r="AC16" s="438">
        <f t="shared" si="6"/>
        <v>156</v>
      </c>
    </row>
    <row r="17" spans="1:31" ht="13.8" hidden="1" thickBot="1">
      <c r="A17" s="8" t="s">
        <v>175</v>
      </c>
      <c r="B17" s="431">
        <v>38</v>
      </c>
      <c r="C17" s="435">
        <v>19</v>
      </c>
      <c r="D17" s="435">
        <v>38</v>
      </c>
      <c r="E17" s="435">
        <v>203</v>
      </c>
      <c r="F17" s="435">
        <v>146</v>
      </c>
      <c r="G17" s="435">
        <v>439</v>
      </c>
      <c r="H17" s="436">
        <v>964</v>
      </c>
      <c r="I17" s="436">
        <v>1154</v>
      </c>
      <c r="J17" s="435">
        <v>423</v>
      </c>
      <c r="K17" s="435">
        <v>388</v>
      </c>
      <c r="L17" s="435">
        <v>176</v>
      </c>
      <c r="M17" s="435">
        <v>143</v>
      </c>
      <c r="N17" s="439">
        <f t="shared" si="5"/>
        <v>4131</v>
      </c>
      <c r="O17" s="5"/>
      <c r="P17" s="7" t="s">
        <v>175</v>
      </c>
      <c r="Q17" s="435">
        <v>7</v>
      </c>
      <c r="R17" s="435">
        <v>7</v>
      </c>
      <c r="S17" s="435">
        <v>8</v>
      </c>
      <c r="T17" s="435">
        <v>12</v>
      </c>
      <c r="U17" s="435">
        <v>9</v>
      </c>
      <c r="V17" s="435">
        <v>6</v>
      </c>
      <c r="W17" s="435">
        <v>11</v>
      </c>
      <c r="X17" s="435">
        <v>8</v>
      </c>
      <c r="Y17" s="435">
        <v>16</v>
      </c>
      <c r="Z17" s="435">
        <v>40</v>
      </c>
      <c r="AA17" s="435">
        <v>17</v>
      </c>
      <c r="AB17" s="435">
        <v>16</v>
      </c>
      <c r="AC17" s="435">
        <f t="shared" si="6"/>
        <v>157</v>
      </c>
    </row>
    <row r="18" spans="1:31" ht="13.8" hidden="1" thickBot="1">
      <c r="A18" s="143" t="s">
        <v>176</v>
      </c>
      <c r="B18" s="437">
        <v>49</v>
      </c>
      <c r="C18" s="437">
        <v>63</v>
      </c>
      <c r="D18" s="437">
        <v>50</v>
      </c>
      <c r="E18" s="437">
        <v>71</v>
      </c>
      <c r="F18" s="437">
        <v>144</v>
      </c>
      <c r="G18" s="437">
        <v>374</v>
      </c>
      <c r="H18" s="440">
        <v>729</v>
      </c>
      <c r="I18" s="440">
        <v>1097</v>
      </c>
      <c r="J18" s="440">
        <v>650</v>
      </c>
      <c r="K18" s="437">
        <v>397</v>
      </c>
      <c r="L18" s="437">
        <v>192</v>
      </c>
      <c r="M18" s="437">
        <v>217</v>
      </c>
      <c r="N18" s="439">
        <f t="shared" si="5"/>
        <v>4033</v>
      </c>
      <c r="O18" s="5"/>
      <c r="P18" s="9" t="s">
        <v>176</v>
      </c>
      <c r="Q18" s="437">
        <v>10</v>
      </c>
      <c r="R18" s="437">
        <v>6</v>
      </c>
      <c r="S18" s="437">
        <v>14</v>
      </c>
      <c r="T18" s="437">
        <v>10</v>
      </c>
      <c r="U18" s="437">
        <v>10</v>
      </c>
      <c r="V18" s="437">
        <v>19</v>
      </c>
      <c r="W18" s="437">
        <v>11</v>
      </c>
      <c r="X18" s="437">
        <v>20</v>
      </c>
      <c r="Y18" s="437">
        <v>15</v>
      </c>
      <c r="Z18" s="437">
        <v>8</v>
      </c>
      <c r="AA18" s="437">
        <v>11</v>
      </c>
      <c r="AB18" s="437">
        <v>8</v>
      </c>
      <c r="AC18" s="435">
        <f t="shared" si="6"/>
        <v>142</v>
      </c>
    </row>
    <row r="19" spans="1:31" ht="13.8" hidden="1" thickBot="1">
      <c r="A19" s="8" t="s">
        <v>177</v>
      </c>
      <c r="B19" s="437">
        <v>53</v>
      </c>
      <c r="C19" s="437">
        <v>39</v>
      </c>
      <c r="D19" s="437">
        <v>74</v>
      </c>
      <c r="E19" s="437">
        <v>64</v>
      </c>
      <c r="F19" s="437">
        <v>208</v>
      </c>
      <c r="G19" s="437">
        <v>491</v>
      </c>
      <c r="H19" s="437">
        <v>454</v>
      </c>
      <c r="I19" s="440">
        <v>1068</v>
      </c>
      <c r="J19" s="437">
        <v>568</v>
      </c>
      <c r="K19" s="437">
        <v>407</v>
      </c>
      <c r="L19" s="437">
        <v>228</v>
      </c>
      <c r="M19" s="437">
        <v>81</v>
      </c>
      <c r="N19" s="441">
        <f t="shared" si="5"/>
        <v>3735</v>
      </c>
      <c r="O19" s="5"/>
      <c r="P19" s="7" t="s">
        <v>177</v>
      </c>
      <c r="Q19" s="437">
        <v>12</v>
      </c>
      <c r="R19" s="437">
        <v>13</v>
      </c>
      <c r="S19" s="437">
        <v>46</v>
      </c>
      <c r="T19" s="437">
        <v>9</v>
      </c>
      <c r="U19" s="437">
        <v>20</v>
      </c>
      <c r="V19" s="437">
        <v>4</v>
      </c>
      <c r="W19" s="437">
        <v>8</v>
      </c>
      <c r="X19" s="437">
        <v>30</v>
      </c>
      <c r="Y19" s="437">
        <v>22</v>
      </c>
      <c r="Z19" s="437">
        <v>20</v>
      </c>
      <c r="AA19" s="437">
        <v>16</v>
      </c>
      <c r="AB19" s="437">
        <v>12</v>
      </c>
      <c r="AC19" s="442">
        <f t="shared" si="6"/>
        <v>212</v>
      </c>
    </row>
    <row r="20" spans="1:31" ht="13.8" hidden="1" thickBot="1">
      <c r="A20" s="8" t="s">
        <v>178</v>
      </c>
      <c r="B20" s="443">
        <v>67</v>
      </c>
      <c r="C20" s="443">
        <v>62</v>
      </c>
      <c r="D20" s="443">
        <v>57</v>
      </c>
      <c r="E20" s="443">
        <v>77</v>
      </c>
      <c r="F20" s="443">
        <v>473</v>
      </c>
      <c r="G20" s="443">
        <v>468</v>
      </c>
      <c r="H20" s="444">
        <v>659</v>
      </c>
      <c r="I20" s="443">
        <v>851</v>
      </c>
      <c r="J20" s="443">
        <v>542</v>
      </c>
      <c r="K20" s="443">
        <v>270</v>
      </c>
      <c r="L20" s="443">
        <v>208</v>
      </c>
      <c r="M20" s="443">
        <v>174</v>
      </c>
      <c r="N20" s="445">
        <f t="shared" si="5"/>
        <v>3908</v>
      </c>
      <c r="O20" s="5" t="s">
        <v>3</v>
      </c>
      <c r="P20" s="9" t="s">
        <v>178</v>
      </c>
      <c r="Q20" s="437">
        <v>6</v>
      </c>
      <c r="R20" s="437">
        <v>25</v>
      </c>
      <c r="S20" s="437">
        <v>29</v>
      </c>
      <c r="T20" s="437">
        <v>4</v>
      </c>
      <c r="U20" s="437">
        <v>17</v>
      </c>
      <c r="V20" s="437">
        <v>19</v>
      </c>
      <c r="W20" s="437">
        <v>14</v>
      </c>
      <c r="X20" s="437">
        <v>37</v>
      </c>
      <c r="Y20" s="446">
        <v>76</v>
      </c>
      <c r="Z20" s="437">
        <v>34</v>
      </c>
      <c r="AA20" s="437">
        <v>17</v>
      </c>
      <c r="AB20" s="437">
        <v>18</v>
      </c>
      <c r="AC20" s="442">
        <f t="shared" si="6"/>
        <v>296</v>
      </c>
    </row>
    <row r="21" spans="1:31">
      <c r="A21" s="10"/>
      <c r="B21" s="144"/>
      <c r="C21" s="144"/>
      <c r="D21" s="144"/>
      <c r="E21" s="144"/>
      <c r="F21" s="144"/>
      <c r="G21" s="144"/>
      <c r="H21" s="144"/>
      <c r="I21" s="144"/>
      <c r="J21" s="144"/>
      <c r="K21" s="144"/>
      <c r="L21" s="144"/>
      <c r="M21" s="144"/>
      <c r="N21" s="11"/>
      <c r="O21" s="5"/>
      <c r="P21" s="12"/>
      <c r="Q21" s="145"/>
      <c r="R21" s="145"/>
      <c r="S21" s="145"/>
      <c r="T21" s="145"/>
      <c r="U21" s="145"/>
      <c r="V21" s="145"/>
      <c r="W21" s="145"/>
      <c r="X21" s="145"/>
      <c r="Y21" s="145"/>
      <c r="Z21" s="145"/>
      <c r="AA21" s="145"/>
      <c r="AB21" s="145"/>
      <c r="AC21" s="144"/>
    </row>
    <row r="22" spans="1:31" ht="13.5" customHeight="1">
      <c r="A22" s="655" t="s">
        <v>379</v>
      </c>
      <c r="B22" s="656"/>
      <c r="C22" s="656"/>
      <c r="D22" s="656"/>
      <c r="E22" s="656"/>
      <c r="F22" s="656"/>
      <c r="G22" s="656"/>
      <c r="H22" s="656"/>
      <c r="I22" s="656"/>
      <c r="J22" s="656"/>
      <c r="K22" s="656"/>
      <c r="L22" s="656"/>
      <c r="M22" s="656"/>
      <c r="N22" s="657"/>
      <c r="O22" s="5"/>
      <c r="P22" s="655" t="str">
        <f>+A22</f>
        <v>※2024年 第33週（8/12～8/18） 現在</v>
      </c>
      <c r="Q22" s="656"/>
      <c r="R22" s="656"/>
      <c r="S22" s="656"/>
      <c r="T22" s="656"/>
      <c r="U22" s="656"/>
      <c r="V22" s="656"/>
      <c r="W22" s="656"/>
      <c r="X22" s="656"/>
      <c r="Y22" s="656"/>
      <c r="Z22" s="656"/>
      <c r="AA22" s="656"/>
      <c r="AB22" s="656"/>
      <c r="AC22" s="657"/>
    </row>
    <row r="23" spans="1:31" ht="13.8" thickBot="1">
      <c r="A23" s="175" t="s">
        <v>41</v>
      </c>
      <c r="B23" s="5"/>
      <c r="C23" s="5"/>
      <c r="D23" s="5"/>
      <c r="E23" s="5"/>
      <c r="F23" s="5"/>
      <c r="G23" s="5" t="s">
        <v>17</v>
      </c>
      <c r="H23" s="5"/>
      <c r="I23" s="5"/>
      <c r="J23" s="5"/>
      <c r="K23" s="5"/>
      <c r="L23" s="5"/>
      <c r="M23" s="5"/>
      <c r="N23" s="14"/>
      <c r="O23" s="5"/>
      <c r="P23" s="176"/>
      <c r="Q23" s="5"/>
      <c r="R23" s="5"/>
      <c r="S23" s="5"/>
      <c r="T23" s="5"/>
      <c r="U23" s="5"/>
      <c r="V23" s="5"/>
      <c r="W23" s="5"/>
      <c r="X23" s="5"/>
      <c r="Y23" s="5"/>
      <c r="Z23" s="5"/>
      <c r="AA23" s="5"/>
      <c r="AB23" s="5"/>
      <c r="AC23" s="16"/>
    </row>
    <row r="24" spans="1:31" ht="33" customHeight="1" thickBot="1">
      <c r="A24" s="658" t="s">
        <v>179</v>
      </c>
      <c r="B24" s="659"/>
      <c r="C24" s="660"/>
      <c r="D24" s="732" t="s">
        <v>378</v>
      </c>
      <c r="E24" s="733"/>
      <c r="F24" s="5"/>
      <c r="G24" s="5" t="s">
        <v>17</v>
      </c>
      <c r="H24" s="5"/>
      <c r="I24" s="5"/>
      <c r="J24" s="5"/>
      <c r="K24" s="5"/>
      <c r="L24" s="5"/>
      <c r="M24" s="5"/>
      <c r="N24" s="14"/>
      <c r="O24" s="67" t="s">
        <v>17</v>
      </c>
      <c r="P24" s="93"/>
      <c r="Q24" s="447" t="s">
        <v>180</v>
      </c>
      <c r="R24" s="641" t="s">
        <v>230</v>
      </c>
      <c r="S24" s="642"/>
      <c r="T24" s="643"/>
      <c r="U24" s="5"/>
      <c r="V24" s="5"/>
      <c r="W24" s="5"/>
      <c r="X24" s="5"/>
      <c r="Y24" s="5"/>
      <c r="Z24" s="5"/>
      <c r="AA24" s="5"/>
      <c r="AB24" s="5"/>
      <c r="AC24" s="16"/>
    </row>
    <row r="25" spans="1:31" ht="15" customHeight="1">
      <c r="A25" s="13"/>
      <c r="B25" s="5"/>
      <c r="C25" s="5"/>
      <c r="D25" s="5" t="s">
        <v>3</v>
      </c>
      <c r="E25" s="5"/>
      <c r="F25" s="5"/>
      <c r="G25" s="5"/>
      <c r="H25" s="5"/>
      <c r="I25" s="5"/>
      <c r="J25" s="5"/>
      <c r="K25" s="5"/>
      <c r="L25" s="5"/>
      <c r="M25" s="5"/>
      <c r="N25" s="14"/>
      <c r="O25" s="67" t="s">
        <v>17</v>
      </c>
      <c r="P25" s="92"/>
      <c r="Q25" s="5"/>
      <c r="R25" s="5"/>
      <c r="S25" s="5"/>
      <c r="T25" s="5"/>
      <c r="U25" s="5"/>
      <c r="V25" s="5"/>
      <c r="W25" s="5"/>
      <c r="X25" s="5"/>
      <c r="Y25" s="5"/>
      <c r="Z25" s="5"/>
      <c r="AA25" s="5"/>
      <c r="AB25" s="5"/>
      <c r="AC25" s="16"/>
    </row>
    <row r="26" spans="1:31" ht="9" customHeight="1">
      <c r="A26" s="13"/>
      <c r="B26" s="5"/>
      <c r="C26" s="5"/>
      <c r="D26" s="5"/>
      <c r="E26" s="5"/>
      <c r="F26" s="5"/>
      <c r="G26" s="5"/>
      <c r="H26" s="5"/>
      <c r="I26" s="5"/>
      <c r="J26" s="5"/>
      <c r="K26" s="5"/>
      <c r="L26" s="5"/>
      <c r="M26" s="5"/>
      <c r="N26" s="14"/>
      <c r="O26" s="67" t="s">
        <v>17</v>
      </c>
      <c r="P26" s="15"/>
      <c r="Q26" s="5"/>
      <c r="R26" s="5"/>
      <c r="S26" s="5"/>
      <c r="T26" s="5"/>
      <c r="U26" s="5"/>
      <c r="V26" s="5"/>
      <c r="W26" s="5"/>
      <c r="X26" s="5"/>
      <c r="Y26" s="5"/>
      <c r="Z26" s="5"/>
      <c r="AA26" s="5"/>
      <c r="AB26" s="5"/>
      <c r="AC26" s="16"/>
      <c r="AE26" s="1" t="s">
        <v>41</v>
      </c>
    </row>
    <row r="27" spans="1:31">
      <c r="A27" s="13"/>
      <c r="B27" s="5"/>
      <c r="C27" s="5"/>
      <c r="D27" s="5"/>
      <c r="E27" s="5"/>
      <c r="F27" s="5"/>
      <c r="G27" s="5"/>
      <c r="H27" s="5"/>
      <c r="I27" s="5"/>
      <c r="J27" s="5"/>
      <c r="K27" s="5"/>
      <c r="L27" s="5"/>
      <c r="M27" s="5"/>
      <c r="N27" s="14"/>
      <c r="O27" s="5" t="s">
        <v>17</v>
      </c>
      <c r="P27" s="6"/>
      <c r="AC27" s="17"/>
    </row>
    <row r="28" spans="1:31">
      <c r="A28" s="13"/>
      <c r="B28" s="5"/>
      <c r="C28" s="5"/>
      <c r="D28" s="5"/>
      <c r="E28" s="5"/>
      <c r="F28" s="5"/>
      <c r="G28" s="5"/>
      <c r="H28" s="5"/>
      <c r="I28" s="5"/>
      <c r="J28" s="5"/>
      <c r="K28" s="5"/>
      <c r="L28" s="5"/>
      <c r="M28" s="5"/>
      <c r="N28" s="14"/>
      <c r="O28" s="5" t="s">
        <v>17</v>
      </c>
      <c r="P28" s="6"/>
      <c r="AC28" s="17"/>
    </row>
    <row r="29" spans="1:31">
      <c r="A29" s="13"/>
      <c r="B29" s="5"/>
      <c r="C29" s="5"/>
      <c r="D29" s="5"/>
      <c r="E29" s="5"/>
      <c r="F29" s="5"/>
      <c r="G29" s="5"/>
      <c r="H29" s="5"/>
      <c r="I29" s="5"/>
      <c r="J29" s="5"/>
      <c r="K29" s="5"/>
      <c r="L29" s="5"/>
      <c r="M29" s="5"/>
      <c r="N29" s="14"/>
      <c r="O29" s="5" t="s">
        <v>17</v>
      </c>
      <c r="P29" s="6"/>
      <c r="AC29" s="17"/>
      <c r="AD29" s="100"/>
    </row>
    <row r="30" spans="1:31">
      <c r="A30" s="13"/>
      <c r="B30" s="5"/>
      <c r="C30" s="5"/>
      <c r="D30" s="5"/>
      <c r="E30" s="5"/>
      <c r="F30" s="5"/>
      <c r="G30" s="5"/>
      <c r="H30" s="5"/>
      <c r="I30" s="5"/>
      <c r="J30" s="5"/>
      <c r="K30" s="5"/>
      <c r="L30" s="5"/>
      <c r="M30" s="5"/>
      <c r="N30" s="14"/>
      <c r="O30" s="5"/>
      <c r="P30" s="6"/>
      <c r="AC30" s="17"/>
    </row>
    <row r="31" spans="1:31" ht="21.6">
      <c r="A31" s="193" t="s">
        <v>181</v>
      </c>
      <c r="B31" s="5"/>
      <c r="C31" s="5"/>
      <c r="D31" s="5"/>
      <c r="E31" s="5"/>
      <c r="F31" s="5"/>
      <c r="G31" s="5"/>
      <c r="H31" s="5"/>
      <c r="I31" s="5"/>
      <c r="J31" s="5"/>
      <c r="K31" s="5"/>
      <c r="L31" s="5"/>
      <c r="M31" s="5"/>
      <c r="N31" s="14"/>
      <c r="O31" s="5"/>
      <c r="P31" s="6"/>
      <c r="AC31" s="17"/>
    </row>
    <row r="32" spans="1:31" ht="13.8" thickBot="1">
      <c r="A32" s="18"/>
      <c r="B32" s="19"/>
      <c r="C32" s="19"/>
      <c r="D32" s="19"/>
      <c r="E32" s="19"/>
      <c r="F32" s="19"/>
      <c r="G32" s="19"/>
      <c r="H32" s="19"/>
      <c r="I32" s="19"/>
      <c r="J32" s="19"/>
      <c r="K32" s="19"/>
      <c r="L32" s="19"/>
      <c r="M32" s="19"/>
      <c r="N32" s="20"/>
      <c r="O32" s="5"/>
      <c r="P32" s="21"/>
      <c r="Q32" s="22"/>
      <c r="R32" s="22"/>
      <c r="S32" s="22"/>
      <c r="T32" s="22"/>
      <c r="U32" s="22"/>
      <c r="V32" s="22"/>
      <c r="W32" s="22"/>
      <c r="X32" s="22"/>
      <c r="Y32" s="22"/>
      <c r="Z32" s="22"/>
      <c r="AA32" s="22"/>
      <c r="AB32" s="22"/>
      <c r="AC32" s="23"/>
    </row>
    <row r="33" spans="1:29">
      <c r="A33" s="448"/>
      <c r="C33" s="5"/>
      <c r="D33" s="5"/>
      <c r="E33" s="5"/>
      <c r="F33" s="5"/>
      <c r="G33" s="5"/>
      <c r="H33" s="5"/>
      <c r="I33" s="5"/>
      <c r="J33" s="5"/>
      <c r="K33" s="5"/>
      <c r="L33" s="5"/>
      <c r="M33" s="5"/>
      <c r="N33" s="5"/>
      <c r="O33" s="5"/>
    </row>
    <row r="34" spans="1:29">
      <c r="O34" s="5"/>
    </row>
    <row r="35" spans="1:29">
      <c r="K35" s="146" t="s">
        <v>3</v>
      </c>
      <c r="O35" s="5"/>
    </row>
    <row r="36" spans="1:29">
      <c r="O36" s="5"/>
    </row>
    <row r="37" spans="1:29">
      <c r="O37" s="5"/>
    </row>
    <row r="38" spans="1:29">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c r="Q39" s="75" t="s">
        <v>182</v>
      </c>
      <c r="R39" s="75"/>
      <c r="S39" s="75"/>
      <c r="T39" s="75"/>
      <c r="U39" s="75"/>
      <c r="V39" s="75"/>
      <c r="W39" s="75"/>
      <c r="X39" s="75"/>
    </row>
    <row r="40" spans="1:29">
      <c r="Q40" s="75" t="s">
        <v>183</v>
      </c>
      <c r="R40" s="75"/>
      <c r="S40" s="75"/>
      <c r="T40" s="75"/>
      <c r="U40" s="75"/>
      <c r="V40" s="75"/>
      <c r="W40" s="75"/>
      <c r="X40" s="75"/>
    </row>
  </sheetData>
  <mergeCells count="9">
    <mergeCell ref="R24:T24"/>
    <mergeCell ref="A1:N1"/>
    <mergeCell ref="P1:AC1"/>
    <mergeCell ref="A2:N2"/>
    <mergeCell ref="P2:AC2"/>
    <mergeCell ref="A22:N22"/>
    <mergeCell ref="P22:AC22"/>
    <mergeCell ref="D24:E24"/>
    <mergeCell ref="A24:C24"/>
  </mergeCells>
  <phoneticPr fontId="84"/>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16" sqref="D16"/>
    </sheetView>
  </sheetViews>
  <sheetFormatPr defaultColWidth="9" defaultRowHeight="13.2"/>
  <cols>
    <col min="1" max="1" width="5" style="1" customWidth="1"/>
    <col min="2" max="2" width="25.77734375" style="58" customWidth="1"/>
    <col min="3" max="3" width="69.109375" style="1" customWidth="1"/>
    <col min="4" max="4" width="109.88671875" style="1" customWidth="1"/>
    <col min="5" max="5" width="3.88671875" style="1" customWidth="1"/>
    <col min="6" max="16384" width="9" style="1"/>
  </cols>
  <sheetData>
    <row r="1" spans="1:7" ht="18.75" customHeight="1">
      <c r="B1" s="58" t="s">
        <v>127</v>
      </c>
      <c r="D1" s="301" t="str">
        <f>+D23</f>
        <v>対前週
インフルエンザ 　     　    　3%   増加
新型コロナウイルス         10% 　減少</v>
      </c>
    </row>
    <row r="2" spans="1:7" ht="17.25" customHeight="1" thickBot="1">
      <c r="B2" t="s">
        <v>512</v>
      </c>
      <c r="D2" s="666"/>
      <c r="E2" s="621"/>
    </row>
    <row r="3" spans="1:7" ht="16.5" customHeight="1" thickBot="1">
      <c r="B3" s="362" t="s">
        <v>128</v>
      </c>
      <c r="C3" s="363" t="s">
        <v>129</v>
      </c>
      <c r="D3" s="83" t="s">
        <v>130</v>
      </c>
    </row>
    <row r="4" spans="1:7" ht="17.25" customHeight="1" thickBot="1">
      <c r="B4" s="364" t="s">
        <v>131</v>
      </c>
      <c r="C4" s="365" t="s">
        <v>515</v>
      </c>
      <c r="D4" s="59"/>
    </row>
    <row r="5" spans="1:7" ht="17.25" customHeight="1">
      <c r="B5" s="667" t="s">
        <v>132</v>
      </c>
      <c r="C5" s="670" t="s">
        <v>133</v>
      </c>
      <c r="D5" s="671"/>
    </row>
    <row r="6" spans="1:7" ht="19.2" customHeight="1">
      <c r="B6" s="668"/>
      <c r="C6" s="672" t="s">
        <v>134</v>
      </c>
      <c r="D6" s="673"/>
      <c r="G6" s="94"/>
    </row>
    <row r="7" spans="1:7" ht="19.95" customHeight="1">
      <c r="B7" s="668"/>
      <c r="C7" s="111" t="s">
        <v>135</v>
      </c>
      <c r="D7" s="112"/>
      <c r="G7" s="94"/>
    </row>
    <row r="8" spans="1:7" ht="25.2" customHeight="1" thickBot="1">
      <c r="B8" s="669"/>
      <c r="C8" s="96" t="s">
        <v>136</v>
      </c>
      <c r="D8" s="95"/>
      <c r="G8" s="94"/>
    </row>
    <row r="9" spans="1:7" ht="46.2" customHeight="1" thickBot="1">
      <c r="B9" s="366" t="s">
        <v>137</v>
      </c>
      <c r="C9" s="674" t="s">
        <v>516</v>
      </c>
      <c r="D9" s="675"/>
    </row>
    <row r="10" spans="1:7" ht="76.2" customHeight="1" thickBot="1">
      <c r="B10" s="367" t="s">
        <v>138</v>
      </c>
      <c r="C10" s="676" t="s">
        <v>519</v>
      </c>
      <c r="D10" s="677"/>
    </row>
    <row r="11" spans="1:7" ht="63" customHeight="1" thickBot="1">
      <c r="B11" s="60"/>
      <c r="C11" s="368" t="s">
        <v>517</v>
      </c>
      <c r="D11" s="369" t="s">
        <v>518</v>
      </c>
      <c r="F11" s="1" t="s">
        <v>17</v>
      </c>
    </row>
    <row r="12" spans="1:7" ht="37.950000000000003" customHeight="1" thickBot="1">
      <c r="B12" s="366" t="s">
        <v>139</v>
      </c>
      <c r="C12" s="676" t="s">
        <v>520</v>
      </c>
      <c r="D12" s="677"/>
    </row>
    <row r="13" spans="1:7" ht="93" customHeight="1" thickBot="1">
      <c r="B13" s="370" t="s">
        <v>140</v>
      </c>
      <c r="C13" s="371" t="s">
        <v>521</v>
      </c>
      <c r="D13" s="372" t="s">
        <v>522</v>
      </c>
      <c r="F13" t="s">
        <v>3</v>
      </c>
    </row>
    <row r="14" spans="1:7" ht="102.6" customHeight="1" thickBot="1">
      <c r="A14" t="s">
        <v>41</v>
      </c>
      <c r="B14" s="373" t="s">
        <v>141</v>
      </c>
      <c r="C14" s="664" t="s">
        <v>523</v>
      </c>
      <c r="D14" s="665"/>
    </row>
    <row r="15" spans="1:7" ht="17.25" customHeight="1"/>
    <row r="16" spans="1:7" ht="17.25" customHeight="1">
      <c r="B16" s="661" t="s">
        <v>142</v>
      </c>
      <c r="C16" s="174"/>
      <c r="D16" s="1" t="s">
        <v>41</v>
      </c>
    </row>
    <row r="17" spans="2:5">
      <c r="B17" s="661"/>
      <c r="C17"/>
    </row>
    <row r="18" spans="2:5">
      <c r="B18" s="661"/>
      <c r="E18" s="1" t="s">
        <v>17</v>
      </c>
    </row>
    <row r="19" spans="2:5">
      <c r="B19" s="661"/>
    </row>
    <row r="20" spans="2:5">
      <c r="B20" s="661"/>
    </row>
    <row r="21" spans="2:5" ht="16.2">
      <c r="B21" s="661"/>
      <c r="D21" s="245" t="s">
        <v>143</v>
      </c>
    </row>
    <row r="22" spans="2:5">
      <c r="B22" s="661"/>
    </row>
    <row r="23" spans="2:5">
      <c r="B23" s="661"/>
      <c r="D23" s="662" t="s">
        <v>514</v>
      </c>
    </row>
    <row r="24" spans="2:5">
      <c r="B24" s="661"/>
      <c r="D24" s="663"/>
    </row>
    <row r="25" spans="2:5">
      <c r="B25" s="661"/>
      <c r="D25" s="663"/>
    </row>
    <row r="26" spans="2:5">
      <c r="B26" s="661"/>
      <c r="D26" s="663"/>
    </row>
    <row r="27" spans="2:5">
      <c r="B27" s="661"/>
      <c r="D27" s="663"/>
    </row>
    <row r="28" spans="2:5">
      <c r="B28" s="661"/>
    </row>
    <row r="29" spans="2:5">
      <c r="B29" s="661"/>
      <c r="D29" s="1" t="s">
        <v>41</v>
      </c>
    </row>
    <row r="30" spans="2:5">
      <c r="B30" s="661"/>
      <c r="D30" s="1" t="s">
        <v>41</v>
      </c>
    </row>
    <row r="31" spans="2:5">
      <c r="B31" s="661"/>
    </row>
    <row r="32" spans="2:5">
      <c r="B32" s="661"/>
    </row>
    <row r="33" spans="2:2">
      <c r="B33" s="661"/>
    </row>
  </sheetData>
  <mergeCells count="10">
    <mergeCell ref="B16:B33"/>
    <mergeCell ref="D23:D27"/>
    <mergeCell ref="C14:D14"/>
    <mergeCell ref="D2:E2"/>
    <mergeCell ref="B5:B8"/>
    <mergeCell ref="C5:D5"/>
    <mergeCell ref="C6:D6"/>
    <mergeCell ref="C9:D9"/>
    <mergeCell ref="C10:D10"/>
    <mergeCell ref="C12:D12"/>
  </mergeCells>
  <phoneticPr fontId="84"/>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DE2-1344-4366-A123-9BB84F5F343F}">
  <sheetPr codeName="Sheet13"/>
  <dimension ref="A1:Z24"/>
  <sheetViews>
    <sheetView topLeftCell="C1" workbookViewId="0">
      <selection activeCell="U19" sqref="U19"/>
    </sheetView>
  </sheetViews>
  <sheetFormatPr defaultRowHeight="13.2"/>
  <cols>
    <col min="4" max="9" width="7.21875" customWidth="1"/>
    <col min="14" max="14" width="9.44140625" bestFit="1" customWidth="1"/>
  </cols>
  <sheetData>
    <row r="1" spans="1:26">
      <c r="A1" s="296"/>
      <c r="D1" t="s">
        <v>191</v>
      </c>
      <c r="E1" s="274" t="s">
        <v>192</v>
      </c>
      <c r="F1" t="s">
        <v>193</v>
      </c>
      <c r="G1" t="s">
        <v>194</v>
      </c>
      <c r="H1" t="s">
        <v>195</v>
      </c>
      <c r="I1" t="s">
        <v>196</v>
      </c>
      <c r="J1" t="s">
        <v>197</v>
      </c>
    </row>
    <row r="3" spans="1:26">
      <c r="D3" s="459">
        <v>16</v>
      </c>
      <c r="E3" s="459">
        <v>23</v>
      </c>
      <c r="F3" s="460">
        <v>3</v>
      </c>
      <c r="G3" s="461">
        <v>7</v>
      </c>
      <c r="H3" s="460">
        <v>7</v>
      </c>
      <c r="I3" s="460">
        <v>4</v>
      </c>
      <c r="J3" s="460">
        <v>5</v>
      </c>
      <c r="L3" s="275"/>
      <c r="M3">
        <f>SUM(D3:L3)</f>
        <v>65</v>
      </c>
    </row>
    <row r="4" spans="1:26">
      <c r="D4" s="462">
        <f>+D3/$M$3</f>
        <v>0.24615384615384617</v>
      </c>
      <c r="E4" s="462">
        <f t="shared" ref="E4:J4" si="0">+E3/$M$3</f>
        <v>0.35384615384615387</v>
      </c>
      <c r="F4" s="463">
        <f t="shared" si="0"/>
        <v>4.6153846153846156E-2</v>
      </c>
      <c r="G4" s="464">
        <f t="shared" si="0"/>
        <v>0.1076923076923077</v>
      </c>
      <c r="H4" s="463">
        <f t="shared" si="0"/>
        <v>0.1076923076923077</v>
      </c>
      <c r="I4" s="463">
        <f t="shared" si="0"/>
        <v>6.1538461538461542E-2</v>
      </c>
      <c r="J4" s="463">
        <f t="shared" si="0"/>
        <v>7.6923076923076927E-2</v>
      </c>
    </row>
    <row r="7" spans="1:26" ht="13.8" thickBot="1"/>
    <row r="8" spans="1:26" ht="13.8" thickBot="1">
      <c r="N8" s="683" t="s">
        <v>217</v>
      </c>
      <c r="O8" s="684"/>
      <c r="P8" s="174"/>
      <c r="Q8" s="174"/>
      <c r="R8" s="174"/>
      <c r="S8" s="174"/>
    </row>
    <row r="9" spans="1:26" ht="13.8" thickBot="1">
      <c r="N9" s="685" t="s">
        <v>198</v>
      </c>
      <c r="O9" s="686"/>
      <c r="P9" s="687"/>
      <c r="Q9" s="688" t="s">
        <v>199</v>
      </c>
      <c r="R9" s="689"/>
      <c r="S9" s="690"/>
    </row>
    <row r="10" spans="1:26" ht="13.8" thickBot="1">
      <c r="N10" s="317" t="s">
        <v>200</v>
      </c>
      <c r="O10" s="276" t="s">
        <v>200</v>
      </c>
      <c r="P10" s="278" t="s">
        <v>200</v>
      </c>
      <c r="Q10" s="317" t="s">
        <v>200</v>
      </c>
      <c r="R10" s="276" t="s">
        <v>200</v>
      </c>
      <c r="S10" s="277" t="s">
        <v>200</v>
      </c>
    </row>
    <row r="11" spans="1:26" ht="13.8" thickTop="1">
      <c r="N11" s="282" t="s">
        <v>201</v>
      </c>
      <c r="O11" s="283" t="s">
        <v>202</v>
      </c>
      <c r="P11" s="285" t="s">
        <v>203</v>
      </c>
      <c r="Q11" s="282" t="s">
        <v>201</v>
      </c>
      <c r="R11" s="283" t="s">
        <v>202</v>
      </c>
      <c r="S11" s="284" t="s">
        <v>203</v>
      </c>
    </row>
    <row r="12" spans="1:26" ht="13.8" thickBot="1">
      <c r="N12" s="465">
        <f>+U12</f>
        <v>1925</v>
      </c>
      <c r="O12" s="466">
        <f t="shared" ref="O12:S12" si="1">+V12</f>
        <v>992</v>
      </c>
      <c r="P12" s="467">
        <f t="shared" si="1"/>
        <v>933</v>
      </c>
      <c r="Q12" s="465">
        <f t="shared" si="1"/>
        <v>72003</v>
      </c>
      <c r="R12" s="466">
        <f t="shared" si="1"/>
        <v>34994</v>
      </c>
      <c r="S12" s="468">
        <f t="shared" si="1"/>
        <v>37009</v>
      </c>
      <c r="U12">
        <v>1925</v>
      </c>
      <c r="V12">
        <v>992</v>
      </c>
      <c r="W12">
        <v>933</v>
      </c>
      <c r="X12">
        <v>72003</v>
      </c>
      <c r="Y12">
        <v>34994</v>
      </c>
      <c r="Z12">
        <v>37009</v>
      </c>
    </row>
    <row r="14" spans="1:26" ht="13.8" thickBot="1"/>
    <row r="15" spans="1:26" ht="13.8" thickBot="1">
      <c r="N15" s="683" t="s">
        <v>513</v>
      </c>
      <c r="O15" s="684"/>
      <c r="P15" s="174"/>
      <c r="Q15" s="174"/>
      <c r="R15" s="174"/>
      <c r="S15" s="174"/>
    </row>
    <row r="16" spans="1:26" ht="13.8" thickBot="1">
      <c r="N16" s="685" t="s">
        <v>198</v>
      </c>
      <c r="O16" s="686"/>
      <c r="P16" s="687"/>
      <c r="Q16" s="688" t="s">
        <v>199</v>
      </c>
      <c r="R16" s="689"/>
      <c r="S16" s="690"/>
    </row>
    <row r="17" spans="14:26" ht="13.8" thickBot="1">
      <c r="N17" s="317" t="s">
        <v>200</v>
      </c>
      <c r="O17" s="276" t="s">
        <v>200</v>
      </c>
      <c r="P17" s="278" t="s">
        <v>200</v>
      </c>
      <c r="Q17" s="317" t="s">
        <v>200</v>
      </c>
      <c r="R17" s="276" t="s">
        <v>200</v>
      </c>
      <c r="S17" s="277" t="s">
        <v>200</v>
      </c>
    </row>
    <row r="18" spans="14:26" ht="13.8" thickTop="1">
      <c r="N18" s="282" t="s">
        <v>201</v>
      </c>
      <c r="O18" s="283" t="s">
        <v>202</v>
      </c>
      <c r="P18" s="285" t="s">
        <v>203</v>
      </c>
      <c r="Q18" s="282" t="s">
        <v>201</v>
      </c>
      <c r="R18" s="283" t="s">
        <v>202</v>
      </c>
      <c r="S18" s="284" t="s">
        <v>203</v>
      </c>
    </row>
    <row r="19" spans="14:26" ht="13.8" thickBot="1">
      <c r="N19" s="465">
        <f t="shared" ref="N19:S19" si="2">+U19</f>
        <v>1988</v>
      </c>
      <c r="O19" s="466">
        <f t="shared" si="2"/>
        <v>1020</v>
      </c>
      <c r="P19" s="467">
        <f t="shared" si="2"/>
        <v>968</v>
      </c>
      <c r="Q19" s="465">
        <f t="shared" si="2"/>
        <v>65699</v>
      </c>
      <c r="R19" s="466">
        <f t="shared" si="2"/>
        <v>32088</v>
      </c>
      <c r="S19" s="468">
        <f t="shared" si="2"/>
        <v>33611</v>
      </c>
      <c r="U19">
        <v>1988</v>
      </c>
      <c r="V19">
        <v>1020</v>
      </c>
      <c r="W19">
        <v>968</v>
      </c>
      <c r="X19">
        <v>65699</v>
      </c>
      <c r="Y19">
        <v>32088</v>
      </c>
      <c r="Z19">
        <v>33611</v>
      </c>
    </row>
    <row r="21" spans="14:26" ht="13.8" thickBot="1"/>
    <row r="22" spans="14:26" ht="13.8" thickBot="1">
      <c r="N22" s="678" t="s">
        <v>198</v>
      </c>
      <c r="O22" s="679"/>
      <c r="P22" s="679"/>
      <c r="Q22" s="680" t="s">
        <v>199</v>
      </c>
      <c r="R22" s="681"/>
      <c r="S22" s="682"/>
    </row>
    <row r="23" spans="14:26">
      <c r="N23" s="318" t="s">
        <v>201</v>
      </c>
      <c r="O23" s="279" t="s">
        <v>202</v>
      </c>
      <c r="P23" s="280" t="s">
        <v>203</v>
      </c>
      <c r="Q23" s="318" t="s">
        <v>201</v>
      </c>
      <c r="R23" s="279" t="s">
        <v>202</v>
      </c>
      <c r="S23" s="281" t="s">
        <v>203</v>
      </c>
    </row>
    <row r="24" spans="14:26" ht="13.8" thickBot="1">
      <c r="N24" s="469">
        <f t="shared" ref="N24:S24" si="3">(N19-N12)/N19</f>
        <v>3.1690140845070422E-2</v>
      </c>
      <c r="O24" s="470">
        <f t="shared" si="3"/>
        <v>2.7450980392156862E-2</v>
      </c>
      <c r="P24" s="471">
        <f t="shared" si="3"/>
        <v>3.6157024793388427E-2</v>
      </c>
      <c r="Q24" s="469">
        <f t="shared" si="3"/>
        <v>-9.5952754227613818E-2</v>
      </c>
      <c r="R24" s="470">
        <f t="shared" si="3"/>
        <v>-9.056345051109449E-2</v>
      </c>
      <c r="S24" s="472">
        <f t="shared" si="3"/>
        <v>-0.10109785486894171</v>
      </c>
    </row>
  </sheetData>
  <mergeCells count="8">
    <mergeCell ref="N22:P22"/>
    <mergeCell ref="Q22:S22"/>
    <mergeCell ref="N8:O8"/>
    <mergeCell ref="N15:O15"/>
    <mergeCell ref="N9:P9"/>
    <mergeCell ref="Q9:S9"/>
    <mergeCell ref="N16:P16"/>
    <mergeCell ref="Q16:S16"/>
  </mergeCells>
  <phoneticPr fontId="8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33(32)　ノロウイルス関連情報 </vt:lpstr>
      <vt:lpstr>33  衛生訓話</vt:lpstr>
      <vt:lpstr>33(32)　食中毒記事等 </vt:lpstr>
      <vt:lpstr>33(32) 海外情報</vt:lpstr>
      <vt:lpstr>33(32)　感染症統計</vt:lpstr>
      <vt:lpstr>31(30)　感染症情報</vt:lpstr>
      <vt:lpstr>Sheet1</vt:lpstr>
      <vt:lpstr>33(32)　食品回収</vt:lpstr>
      <vt:lpstr>32(31)　食品表示</vt:lpstr>
      <vt:lpstr>32(31)　残留農薬など</vt:lpstr>
      <vt:lpstr>'31(30)　感染症情報'!Print_Area</vt:lpstr>
      <vt:lpstr>'32(31)　残留農薬など'!Print_Area</vt:lpstr>
      <vt:lpstr>'32(31)　食品表示'!Print_Area</vt:lpstr>
      <vt:lpstr>'33  衛生訓話'!Print_Area</vt:lpstr>
      <vt:lpstr>'33(32)　ノロウイルス関連情報 '!Print_Area</vt:lpstr>
      <vt:lpstr>'33(32) 海外情報'!Print_Area</vt:lpstr>
      <vt:lpstr>'33(32)　感染症統計'!Print_Area</vt:lpstr>
      <vt:lpstr>'33(32)　食中毒記事等 '!Print_Area</vt:lpstr>
      <vt:lpstr>'33(32)　食品回収'!Print_Area</vt:lpstr>
      <vt:lpstr>スポンサー公告!Print_Area</vt:lpstr>
      <vt:lpstr>'32(31)　食品表示'!Print_Titles</vt:lpstr>
      <vt:lpstr>'33(32)　食中毒記事等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2024-08-24T01:33:05Z</dcterms:modified>
  <cp:category/>
  <cp:contentStatus/>
</cp:coreProperties>
</file>