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hidePivotFieldList="1"/>
  <xr:revisionPtr revIDLastSave="347" documentId="8_{60CE56D1-4EA0-44D1-89F0-76ADFAAE94BC}" xr6:coauthVersionLast="47" xr6:coauthVersionMax="47" xr10:uidLastSave="{C2DF4DFA-760C-4516-BE2C-58CD610A7E2F}"/>
  <bookViews>
    <workbookView xWindow="-108" yWindow="-108" windowWidth="23256" windowHeight="12456" tabRatio="615" firstSheet="1" activeTab="2" xr2:uid="{00000000-000D-0000-FFFF-FFFF00000000}"/>
  </bookViews>
  <sheets>
    <sheet name="ヘッドライン" sheetId="78" state="hidden" r:id="rId1"/>
    <sheet name="スポンサー公告" sheetId="188" r:id="rId2"/>
    <sheet name="35　ノロウイルス関連情報 " sheetId="101" r:id="rId3"/>
    <sheet name="35  衛生訓話 " sheetId="193" r:id="rId4"/>
    <sheet name="35　食中毒記事等 " sheetId="29" r:id="rId5"/>
    <sheet name="35 海外情報" sheetId="123" r:id="rId6"/>
    <sheet name="35　感染症統計" sheetId="125" r:id="rId7"/>
    <sheet name="34　感染症情報" sheetId="124" r:id="rId8"/>
    <sheet name="35　食品回収" sheetId="60" r:id="rId9"/>
    <sheet name="Sheet1" sheetId="170" state="hidden" r:id="rId10"/>
    <sheet name="35　食品表示" sheetId="156" r:id="rId11"/>
    <sheet name="35残留農薬など" sheetId="34" r:id="rId12"/>
  </sheets>
  <definedNames>
    <definedName name="_xlnm._FilterDatabase" localSheetId="2" hidden="1">'35　ノロウイルス関連情報 '!$A$22:$G$75</definedName>
    <definedName name="_xlnm._FilterDatabase" localSheetId="4" hidden="1">'35　食中毒記事等 '!$A$1:$D$1</definedName>
    <definedName name="_xlnm._FilterDatabase" localSheetId="8" hidden="1">'35　食品回収'!$A$1:$E$44</definedName>
    <definedName name="_xlnm._FilterDatabase" localSheetId="10" hidden="1">'35　食品表示'!$A$1:$C$1</definedName>
    <definedName name="_xlnm.Print_Area" localSheetId="7">'34　感染症情報'!$A$1:$D$33</definedName>
    <definedName name="_xlnm.Print_Area" localSheetId="3">'35  衛生訓話 '!$A$1:$M$25</definedName>
    <definedName name="_xlnm.Print_Area" localSheetId="2">'35　ノロウイルス関連情報 '!$A$1:$N$84</definedName>
    <definedName name="_xlnm.Print_Area" localSheetId="5">'35 海外情報'!$A$1:$C$45</definedName>
    <definedName name="_xlnm.Print_Area" localSheetId="6">'35　感染症統計'!$A$1:$AC$38</definedName>
    <definedName name="_xlnm.Print_Area" localSheetId="4">'35　食中毒記事等 '!$A$1:$D$58</definedName>
    <definedName name="_xlnm.Print_Area" localSheetId="8">'35　食品回収'!$A$1:$E$52</definedName>
    <definedName name="_xlnm.Print_Area" localSheetId="10">'35　食品表示'!$A$1:$C$24</definedName>
    <definedName name="_xlnm.Print_Area" localSheetId="11">'35残留農薬など'!$A$1:$N$17</definedName>
    <definedName name="_xlnm.Print_Area" localSheetId="1">スポンサー公告!$A$1:$AA$65</definedName>
    <definedName name="_xlnm.Print_Titles" localSheetId="4">'35　食中毒記事等 '!$1:$1</definedName>
    <definedName name="_xlnm.Print_Titles" localSheetId="10">'35　食品表示'!$1:$1</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B44" i="101" l="1"/>
  <c r="B45" i="101"/>
  <c r="D1" i="124" l="1"/>
  <c r="G24" i="10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G45" i="10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M71" i="101"/>
  <c r="N71" i="101"/>
  <c r="G75" i="101"/>
  <c r="G74" i="101"/>
  <c r="G73" i="101"/>
  <c r="B10" i="78"/>
  <c r="H4" i="125"/>
  <c r="I4" i="125"/>
  <c r="W4" i="125"/>
  <c r="X4" i="125"/>
  <c r="N12" i="170"/>
  <c r="M75" i="101" l="1"/>
  <c r="B17" i="78"/>
  <c r="B16" i="78" l="1"/>
  <c r="B15" i="78"/>
  <c r="M3" i="170" l="1"/>
  <c r="U4" i="125" l="1"/>
  <c r="V4" i="125"/>
  <c r="O19" i="170" l="1"/>
  <c r="P19" i="170"/>
  <c r="Q19" i="170"/>
  <c r="R19" i="170"/>
  <c r="S19" i="170"/>
  <c r="N19" i="170"/>
  <c r="O12" i="170"/>
  <c r="P12" i="170"/>
  <c r="Q12" i="170"/>
  <c r="R12" i="170"/>
  <c r="S12" i="170"/>
  <c r="R24" i="170" l="1"/>
  <c r="P24" i="170"/>
  <c r="O24" i="170"/>
  <c r="S24" i="170"/>
  <c r="Q24" i="170"/>
  <c r="N24" i="170"/>
  <c r="B14" i="78"/>
  <c r="B12" i="78"/>
  <c r="G4" i="170" l="1"/>
  <c r="E4" i="170"/>
  <c r="J4" i="170"/>
  <c r="F4" i="170"/>
  <c r="D4" i="170"/>
  <c r="I4" i="170"/>
  <c r="H4" i="170"/>
  <c r="T4" i="125"/>
  <c r="D4" i="125" l="1"/>
  <c r="Q4" i="125" l="1"/>
  <c r="B4" i="125"/>
  <c r="N8" i="125" l="1"/>
  <c r="AC8" i="125"/>
  <c r="B11" i="78" l="1"/>
  <c r="N9" i="125" l="1"/>
  <c r="N10" i="125"/>
  <c r="Y4" i="125" l="1"/>
  <c r="Z4" i="125"/>
  <c r="K4" i="125"/>
  <c r="B13" i="78" l="1"/>
  <c r="G11" i="78" l="1"/>
  <c r="F4" i="125" l="1"/>
  <c r="E4" i="125"/>
  <c r="B24" i="101" l="1"/>
  <c r="R4" i="125" l="1"/>
  <c r="S4" i="125"/>
  <c r="AA4" i="125"/>
  <c r="AB4" i="125"/>
  <c r="C4" i="125"/>
  <c r="G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F11" i="78" l="1"/>
  <c r="I74" i="101" l="1"/>
  <c r="I73" i="101"/>
  <c r="H11" i="78" s="1"/>
  <c r="K75" i="101"/>
  <c r="J4" i="125"/>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<sst xmlns="http://schemas.openxmlformats.org/spreadsheetml/2006/main" count="675" uniqueCount="458">
  <si>
    <t>皆様  週刊情報2024-10(9)を配信いたします</t>
    <phoneticPr fontId="5"/>
  </si>
  <si>
    <t>l</t>
    <phoneticPr fontId="32"/>
  </si>
  <si>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</si>
  <si>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</si>
  <si>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</si>
  <si>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</si>
  <si>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</si>
  <si>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</si>
  <si>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2"/>
  </si>
  <si>
    <t>2.　ノロウイルス</t>
    <phoneticPr fontId="32"/>
  </si>
  <si>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</si>
  <si>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</si>
  <si>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</si>
  <si>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</si>
  <si>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</si>
  <si>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2"/>
  </si>
  <si>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</si>
  <si>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</si>
  <si>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</si>
  <si>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</si>
  <si>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</si>
  <si>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</si>
  <si>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</si>
  <si>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2"/>
  </si>
  <si>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</si>
  <si>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</si>
  <si>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</si>
  <si>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</si>
  <si>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</si>
  <si>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</si>
  <si>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</si>
  <si>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</si>
  <si>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</si>
  <si>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</si>
  <si>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</si>
  <si>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</si>
  <si>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</si>
  <si>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</si>
  <si>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</si>
  <si>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</si>
  <si>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</si>
  <si>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4"/>
  </si>
  <si>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</si>
  <si>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</si>
  <si>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</si>
  <si>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</si>
  <si>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</si>
  <si>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</si>
  <si>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</si>
  <si>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</si>
  <si>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</si>
  <si>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</si>
  <si>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</si>
  <si>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</si>
  <si>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</si>
  <si>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</si>
  <si>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</si>
  <si>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</si>
  <si>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</si>
  <si>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</si>
  <si>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</si>
  <si>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</si>
  <si>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</si>
  <si>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</si>
  <si>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</si>
  <si>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</si>
  <si>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</si>
  <si>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</si>
  <si>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</si>
  <si>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</si>
  <si>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</si>
  <si>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</si>
  <si>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</si>
  <si>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</si>
  <si>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</si>
  <si>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</si>
  <si>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</si>
  <si>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</si>
  <si>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</si>
  <si>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</si>
  <si>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</si>
  <si>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</si>
  <si>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</si>
  <si>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</si>
  <si>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</si>
  <si>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</si>
  <si>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</si>
  <si>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</si>
  <si>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</si>
  <si>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</si>
  <si>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</si>
  <si>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</si>
  <si>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</si>
  <si>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</si>
  <si>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</si>
  <si>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</si>
  <si>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</si>
  <si>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</si>
  <si>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</si>
  <si>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</si>
  <si>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</si>
  <si>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</si>
  <si>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</si>
  <si>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</si>
  <si>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</si>
  <si>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</si>
  <si>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</si>
  <si>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</si>
  <si>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</si>
  <si>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</si>
  <si>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</si>
  <si>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</si>
  <si>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</si>
  <si>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</si>
  <si>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</si>
  <si>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</si>
  <si>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</si>
  <si>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</si>
  <si>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</si>
  <si>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</si>
  <si>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4"/>
  </si>
  <si>
    <t>【情報共有】　週間・情報収集/情報共有は月一回以上
【体調管理】従業員の健康チェックは続ける</t>
    <phoneticPr fontId="84"/>
  </si>
  <si>
    <t>　　　　　　　　　　　　　　　　　　　　　　　　　　　　　　　　　　　　</t>
    <phoneticPr fontId="5"/>
  </si>
  <si>
    <t>毎週　　ひとつ　　覚えていきましょう</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</si>
  <si>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</si>
  <si>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</si>
  <si>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</si>
  <si>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</si>
  <si>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</si>
  <si>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</si>
  <si>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4"/>
  </si>
  <si>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</si>
  <si>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</si>
  <si>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4"/>
  </si>
  <si>
    <t>https://www.mhlw.go.jp/stf/covid-19/kokunainohasseijoukyou.html#h2_1</t>
    <phoneticPr fontId="84"/>
  </si>
  <si>
    <t>厚生労働省：データからわかる－新型コロナウイルス感染症情報－</t>
    <phoneticPr fontId="84"/>
  </si>
  <si>
    <t>https：//covid19.mhlw.go.jp/</t>
    <phoneticPr fontId="84"/>
  </si>
  <si>
    <t>3類感染症</t>
    <phoneticPr fontId="5"/>
  </si>
  <si>
    <t>腸管出血性大腸菌感染症</t>
    <phoneticPr fontId="5"/>
  </si>
  <si>
    <t xml:space="preserve">腸チフス　
</t>
    <rPh sb="0" eb="1">
      <t>チョウ</t>
    </rPh>
    <phoneticPr fontId="5"/>
  </si>
  <si>
    <t>4類感染症</t>
    <phoneticPr fontId="84"/>
  </si>
  <si>
    <t>5類感染症</t>
    <phoneticPr fontId="5"/>
  </si>
  <si>
    <t>インフルエンザ
と
新型コロナ</t>
    <rPh sb="10" eb="12">
      <t>シンガタ</t>
    </rPh>
    <phoneticPr fontId="84"/>
  </si>
  <si>
    <t>注意</t>
    <rPh sb="0" eb="2">
      <t>チュウイ</t>
    </rPh>
    <phoneticPr fontId="84"/>
  </si>
  <si>
    <t>国・地域</t>
    <rPh sb="0" eb="1">
      <t>クニ</t>
    </rPh>
    <rPh sb="2" eb="4">
      <t>チイキ</t>
    </rPh>
    <phoneticPr fontId="5"/>
  </si>
  <si>
    <t>※2024年 第24週（6/10～6/16） 現在</t>
    <rPh sb="5" eb="6">
      <t>ネン</t>
    </rPh>
    <rPh sb="7" eb="8">
      <t>ダイ</t>
    </rPh>
    <rPh sb="10" eb="11">
      <t>シュウ</t>
    </rPh>
    <rPh sb="23" eb="25">
      <t>ゲンザイ</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</si>
  <si>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</si>
  <si>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</si>
  <si>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</si>
  <si>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4"/>
  </si>
  <si>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</si>
  <si>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</si>
  <si>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</si>
  <si>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</si>
  <si>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</si>
  <si>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</si>
  <si>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</si>
  <si>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</si>
  <si>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</si>
  <si>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</si>
  <si>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</si>
  <si>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</si>
  <si>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</si>
  <si>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4"/>
  </si>
  <si>
    <t>2024年</t>
    <rPh sb="4" eb="5">
      <t>ネン</t>
    </rPh>
    <phoneticPr fontId="84"/>
  </si>
  <si>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</si>
  <si>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</si>
  <si>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</si>
  <si>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</si>
  <si>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</si>
  <si>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</si>
  <si>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</si>
  <si>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</si>
  <si>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</si>
  <si>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</si>
  <si>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</si>
  <si>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</si>
  <si>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</si>
  <si>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</si>
  <si>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</si>
  <si>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</si>
  <si>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4"/>
  </si>
  <si>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</si>
  <si>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</si>
  <si>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</si>
  <si>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</si>
  <si>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9"/>
  </si>
  <si>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</si>
  <si>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9"/>
  </si>
  <si>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</si>
  <si>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</si>
  <si>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賞味</t>
    <rPh sb="0" eb="2">
      <t>ショウミ</t>
    </rPh>
    <phoneticPr fontId="84"/>
  </si>
  <si>
    <t>アレルゲン</t>
    <phoneticPr fontId="84"/>
  </si>
  <si>
    <t>残留</t>
    <rPh sb="0" eb="2">
      <t>ザンリュウ</t>
    </rPh>
    <phoneticPr fontId="84"/>
  </si>
  <si>
    <t>異物</t>
    <rPh sb="0" eb="2">
      <t>イブツ</t>
    </rPh>
    <phoneticPr fontId="84"/>
  </si>
  <si>
    <t>細菌</t>
    <rPh sb="0" eb="2">
      <t>サイキン</t>
    </rPh>
    <phoneticPr fontId="84"/>
  </si>
  <si>
    <t>表示</t>
    <rPh sb="0" eb="2">
      <t>ヒョウジ</t>
    </rPh>
    <phoneticPr fontId="84"/>
  </si>
  <si>
    <t>その他</t>
    <rPh sb="2" eb="3">
      <t>タ</t>
    </rPh>
    <phoneticPr fontId="84"/>
  </si>
  <si>
    <t>インフルエンザ新型</t>
    <rPh sb="7" eb="9">
      <t>シンガタ</t>
    </rPh>
    <phoneticPr fontId="84"/>
  </si>
  <si>
    <t>コロナウイルス感染症</t>
    <rPh sb="7" eb="10">
      <t>カンセンショウ</t>
    </rPh>
    <phoneticPr fontId="84"/>
  </si>
  <si>
    <t>報告数</t>
    <rPh sb="0" eb="3">
      <t>ホウコクスウ</t>
    </rPh>
    <phoneticPr fontId="84"/>
  </si>
  <si>
    <t>総数</t>
    <rPh sb="0" eb="2">
      <t>ソウスウ</t>
    </rPh>
    <phoneticPr fontId="84"/>
  </si>
  <si>
    <t>男性</t>
    <rPh sb="0" eb="2">
      <t>ダンセイ</t>
    </rPh>
    <phoneticPr fontId="84"/>
  </si>
  <si>
    <t>女性</t>
    <rPh sb="0" eb="2">
      <t>ジョセイ</t>
    </rPh>
    <phoneticPr fontId="84"/>
  </si>
  <si>
    <t>なお、情報提供ページは提供者側により短期間で削除される場合もあります。予めご了解ください。</t>
    <phoneticPr fontId="5"/>
  </si>
  <si>
    <t>列1</t>
    <phoneticPr fontId="29"/>
  </si>
  <si>
    <t>列2</t>
    <phoneticPr fontId="29"/>
  </si>
  <si>
    <t xml:space="preserve">業者
 </t>
    <rPh sb="0" eb="2">
      <t>ギョウシャ</t>
    </rPh>
    <phoneticPr fontId="5"/>
  </si>
  <si>
    <t>急増注意</t>
    <rPh sb="0" eb="2">
      <t>キュウゾウ</t>
    </rPh>
    <rPh sb="2" eb="4">
      <t>チュウイ</t>
    </rPh>
    <phoneticPr fontId="5"/>
  </si>
  <si>
    <t>回収＆返金</t>
  </si>
  <si>
    <t>回収</t>
  </si>
  <si>
    <t>回収＆返金/交換</t>
  </si>
  <si>
    <t>イオンリテール</t>
  </si>
  <si>
    <t>ライフコーポレー...</t>
  </si>
  <si>
    <t>（最近５年間の週値の比較） ノロウイルスの感染周期は4年ですね　2024年は警戒年度です</t>
    <rPh sb="1" eb="3">
      <t>サイキン</t>
    </rPh>
    <rPh sb="3" eb="6">
      <t>ゴネンカン</t>
    </rPh>
    <rPh sb="7" eb="8">
      <t>シュウ</t>
    </rPh>
    <rPh sb="8" eb="9">
      <t>アタイ</t>
    </rPh>
    <rPh sb="10" eb="12">
      <t>ヒカク</t>
    </rPh>
    <rPh sb="21" eb="25">
      <t>カンセンシュウキ</t>
    </rPh>
    <rPh sb="27" eb="28">
      <t>ネン</t>
    </rPh>
    <rPh sb="36" eb="37">
      <t>ネン</t>
    </rPh>
    <rPh sb="38" eb="42">
      <t>ケイカイネンド</t>
    </rPh>
    <phoneticPr fontId="5"/>
  </si>
  <si>
    <t>★数年間では、平均的比率でノロウイルス継続</t>
    <rPh sb="0" eb="21">
      <t>ヘイキンテキヒリツケイゾク</t>
    </rPh>
    <phoneticPr fontId="5"/>
  </si>
  <si>
    <t>　2024年東京ビックサイト　フードセイフティー登壇FS-01シンポジュウム内容</t>
    <rPh sb="5" eb="6">
      <t>ネン</t>
    </rPh>
    <rPh sb="6" eb="8">
      <t>トウキョウ</t>
    </rPh>
    <rPh sb="24" eb="26">
      <t>トウダン</t>
    </rPh>
    <rPh sb="38" eb="40">
      <t>ナイヨウ</t>
    </rPh>
    <phoneticPr fontId="32"/>
  </si>
  <si>
    <t>2024/33週</t>
    <phoneticPr fontId="84"/>
  </si>
  <si>
    <t>2024/34週</t>
  </si>
  <si>
    <t>例年並み</t>
    <rPh sb="0" eb="2">
      <t>レイネン</t>
    </rPh>
    <rPh sb="2" eb="3">
      <t>ナ</t>
    </rPh>
    <phoneticPr fontId="84"/>
  </si>
  <si>
    <t>守屋</t>
  </si>
  <si>
    <t>友盛貿易</t>
  </si>
  <si>
    <t>グランビスタホテ...</t>
  </si>
  <si>
    <t>　</t>
    <phoneticPr fontId="84"/>
  </si>
  <si>
    <t>　上位2種目(賞味期限・アレルギー表記ミス)で全体の　(47%)</t>
    <rPh sb="1" eb="3">
      <t>ジョウイ</t>
    </rPh>
    <rPh sb="4" eb="6">
      <t>シュモク</t>
    </rPh>
    <rPh sb="7" eb="11">
      <t>ショウミキゲン</t>
    </rPh>
    <rPh sb="17" eb="19">
      <t>ヒョウキ</t>
    </rPh>
    <rPh sb="23" eb="25">
      <t>ゼンタイ</t>
    </rPh>
    <phoneticPr fontId="5"/>
  </si>
  <si>
    <t>2024年第33週</t>
    <rPh sb="4" eb="5">
      <t>ネン</t>
    </rPh>
    <rPh sb="5" eb="6">
      <t>ダイ</t>
    </rPh>
    <rPh sb="8" eb="9">
      <t>シュウ</t>
    </rPh>
    <phoneticPr fontId="84"/>
  </si>
  <si>
    <t>金沢市は27日、同市内のホテルに22日に宿泊し、ホテル内の飲食店「京都銀ゆば」を利用した男女72人が、嘔吐（おうと）や下痢などの症状を訴えたと発表した。中学生1人が入院したものの、いずれも快方に向かっているという。患者の便からノロウイルスが検出され、食中毒と断定した。金沢市によると、店従業員の便からもノロウイルスが検出された。市は22日夜の食事が原因で、衛生環境に問題があり従業員から感染が広がった可能性が高いと判断。店を27日から3日間の営業停止処分とした。</t>
    <phoneticPr fontId="84"/>
  </si>
  <si>
    <t>産経新聞</t>
    <rPh sb="0" eb="4">
      <t>サンケイシンブン</t>
    </rPh>
    <phoneticPr fontId="84"/>
  </si>
  <si>
    <t>　↓　職場の先輩は以下のことを理解して　わかり易く　指導しましょう　↓</t>
    <phoneticPr fontId="5"/>
  </si>
  <si>
    <t xml:space="preserve"> GⅡ　34週　0例</t>
    <rPh sb="6" eb="7">
      <t>シュウ</t>
    </rPh>
    <phoneticPr fontId="5"/>
  </si>
  <si>
    <t xml:space="preserve"> GⅡ　35週　0例</t>
    <rPh sb="9" eb="10">
      <t>レイ</t>
    </rPh>
    <phoneticPr fontId="5"/>
  </si>
  <si>
    <t>今週のニュース（Noroｖｉｒｕｓ） (9/2-9/8)</t>
    <rPh sb="0" eb="2">
      <t>コンシュウ</t>
    </rPh>
    <phoneticPr fontId="5"/>
  </si>
  <si>
    <t>食中毒情報 (9/2-9/8)</t>
    <rPh sb="0" eb="3">
      <t>ショクチュウドク</t>
    </rPh>
    <rPh sb="3" eb="5">
      <t>ジョウホウ</t>
    </rPh>
    <phoneticPr fontId="5"/>
  </si>
  <si>
    <t>海外情報 (9/2-9/8)</t>
    <rPh sb="0" eb="4">
      <t>カイガイジョウホウ</t>
    </rPh>
    <phoneticPr fontId="5"/>
  </si>
  <si>
    <t>食品表示
 (9/2-9/8)</t>
    <rPh sb="0" eb="2">
      <t>ショクヒン</t>
    </rPh>
    <rPh sb="2" eb="4">
      <t>ヒョウジ</t>
    </rPh>
    <phoneticPr fontId="5"/>
  </si>
  <si>
    <r>
      <t>残留農薬</t>
    </r>
    <r>
      <rPr>
        <sz val="20"/>
        <color rgb="FF000000"/>
        <rFont val="ＭＳ Ｐゴシック"/>
        <family val="3"/>
        <charset val="128"/>
      </rPr>
      <t xml:space="preserve">  (9/2-9/8)</t>
    </r>
    <phoneticPr fontId="5"/>
  </si>
  <si>
    <t>食品表示 (9/2-9/8)</t>
    <phoneticPr fontId="5"/>
  </si>
  <si>
    <t>キャメル珈琲</t>
  </si>
  <si>
    <t>ビビンバの素 2人前 一部金属異物混入の恐れコメントあり</t>
  </si>
  <si>
    <t>神奈川県立海洋科...</t>
  </si>
  <si>
    <t>さんまの味付け缶詰 一部アレルゲン(小麦)表示欠落</t>
  </si>
  <si>
    <t>ダイヤ</t>
  </si>
  <si>
    <t>エビカツ＆たまごサンド 一部消費期限誤表記</t>
  </si>
  <si>
    <t>明治座</t>
  </si>
  <si>
    <t>明治座コロッケコラボ海苔弁当 一部消費期限誤表記</t>
  </si>
  <si>
    <t>ぶっかけ海苔めし 昆布味 一部原材料に異臭</t>
  </si>
  <si>
    <t>ユニー</t>
  </si>
  <si>
    <t>アピタ木更津店 釜揚げしらす 一部消費期限誤表記</t>
  </si>
  <si>
    <t>さとう</t>
  </si>
  <si>
    <t>大豆がギュッこうや豆腐味付 一部保存温度逸脱</t>
  </si>
  <si>
    <t>M.D.とみやま...</t>
  </si>
  <si>
    <t>福島牛テールスープ、福島牛ビーフシチュー 一部表示ラベル貼付漏れ</t>
  </si>
  <si>
    <t>さんまの味付け缶詰 アレルゲン表示欠落</t>
  </si>
  <si>
    <t>回収＆交換</t>
  </si>
  <si>
    <t>ボン・リブラン</t>
  </si>
  <si>
    <t>有磯海SA下り線ショップ 生富也萬 一部大腸菌群陽性</t>
  </si>
  <si>
    <t>京都やましろ農業...</t>
  </si>
  <si>
    <t>カット九条ねぎ 一部消費期限表記欠落</t>
  </si>
  <si>
    <t>ランドロームジャ...</t>
  </si>
  <si>
    <t>富津店 コロコロたらこ 一部賞味期限誤印字</t>
  </si>
  <si>
    <t>京急ストア</t>
  </si>
  <si>
    <t>旨塩から揚げ甘酢あん弁当 一部特定原材料表示欠落</t>
  </si>
  <si>
    <t>社会福祉法人豊明...</t>
  </si>
  <si>
    <t>シフォンラスク 一部異物混入の恐れ</t>
  </si>
  <si>
    <t>マミーマート</t>
  </si>
  <si>
    <t>新夏見店 インストアベーカリー商品 消費期限誤記載</t>
  </si>
  <si>
    <t>日玉中華食品</t>
  </si>
  <si>
    <t>やみつき海老餃子 一部異物混入(ステンレスの糸)の恐れコメントあり</t>
  </si>
  <si>
    <t>八百彦商店</t>
  </si>
  <si>
    <t>ちりめんじゃこ 一部フグの稚魚混入の恐れ</t>
  </si>
  <si>
    <t>KYOHO JA...</t>
  </si>
  <si>
    <t>巨峰ラムネ 一部表示に誤記載,記載漏れ</t>
  </si>
  <si>
    <t>美勢商事</t>
  </si>
  <si>
    <t>あさひのボルシチ 一部微生物発育の恐れ</t>
  </si>
  <si>
    <t>博多めんたい高菜弁当 一部ラベル誤貼付でアレルゲン表示欠落</t>
  </si>
  <si>
    <t>ヤヨイサンフーズ...</t>
  </si>
  <si>
    <t>三元豚の豚丼の具 一部包材内袋誤表示</t>
  </si>
  <si>
    <t>ミニパンオショコラ 一部特定原材料(アーモンド)表示欠落</t>
  </si>
  <si>
    <t>ローソン</t>
  </si>
  <si>
    <t>福岡県庁店 おにぎりおかずセット 一部具材加熱不十分</t>
  </si>
  <si>
    <t>イーティーズ</t>
  </si>
  <si>
    <t>鹿屋店 国産牛使用やわらか肉寿司 一部未加熱</t>
  </si>
  <si>
    <t>精選緑豆(緑豆) 一部残留農薬基準超過</t>
  </si>
  <si>
    <t>イトーヨーカ堂</t>
  </si>
  <si>
    <t>ミニ天丼 一部ラベル誤貼付でアレルギー表示欠落</t>
  </si>
  <si>
    <t>オーシャンシステ...</t>
  </si>
  <si>
    <t>京ヶ瀬店 51品目 温度逸脱の恐れ</t>
  </si>
  <si>
    <t>バロー</t>
  </si>
  <si>
    <t>鈴鹿店 生さんま 一部消費期限誤印字</t>
  </si>
  <si>
    <t>コープデリ生活協...</t>
  </si>
  <si>
    <t>海老チリ 一部ラベル誤貼付で特定原材料表示欠落</t>
  </si>
  <si>
    <t>東京堂</t>
  </si>
  <si>
    <t>かりんとうまんじゅう 一部賞味期限誤表示</t>
  </si>
  <si>
    <t>マルホ</t>
  </si>
  <si>
    <t>鯨千切ベーコン(ゴマなし) 一部大腸菌群陽性</t>
  </si>
  <si>
    <t>阿部蒲鉾店</t>
  </si>
  <si>
    <t>社会福祉法人よさ...</t>
  </si>
  <si>
    <t>ゆめマート熊本</t>
  </si>
  <si>
    <t>オーケー</t>
  </si>
  <si>
    <t>くすもと食品</t>
  </si>
  <si>
    <t>社会福祉法人せた...</t>
  </si>
  <si>
    <t>加藤産業</t>
  </si>
  <si>
    <t>ベーカリー梅茂登...</t>
  </si>
  <si>
    <t>ロピア</t>
  </si>
  <si>
    <t>阿部の笹かまぼこ 他 計6商品 一部外装袋の賞味期限誤表記</t>
  </si>
  <si>
    <t>スティックビスケット 5商品 一部異物(細い針金片)混入</t>
  </si>
  <si>
    <t>サニー美野島店 旨塩唐揚 一部アレルギー表示欠落</t>
  </si>
  <si>
    <t>豊玉南店 無塩せきコンビーフ,チーズローフ 一部冷凍品を冷蔵販売</t>
  </si>
  <si>
    <t>寄せ豆腐 他 計8商品 一部ピンク色に変色</t>
  </si>
  <si>
    <t>いちごのスノーボール 一部ラベル誤貼付で特定原材料表示欠落</t>
  </si>
  <si>
    <t>ムッティ トマトピューレ 一部賞味期限表示欠落</t>
  </si>
  <si>
    <t>しぐれ 一部冷媒使用のブライン混入の恐れ</t>
  </si>
  <si>
    <t>メープルバームクーヘン 一部カビ発生の恐れ</t>
  </si>
  <si>
    <t>牛タン味付焼肉用 一部消費期限誤表示</t>
  </si>
  <si>
    <t>※2024年 第35週（8/26～9/1） 現在</t>
    <phoneticPr fontId="5"/>
  </si>
  <si>
    <t>結核例　239例</t>
    <rPh sb="7" eb="8">
      <t>レイ</t>
    </rPh>
    <phoneticPr fontId="5"/>
  </si>
  <si>
    <t>細菌性赤痢4例 菌種：S. sonnei（D群）4例＿感染地域：‌東京都3例、オーストラリア1例</t>
    <phoneticPr fontId="84"/>
  </si>
  <si>
    <t>年齢群：‌1歳（4例）、2歳（3例）、3歳（2例）、5歳（3例）、6歳（3例）、7歳（2例）、
8歳（1例）、9歳（2例）、10代（18例）、20代（35例）、30代（22例）、40代（15例）、
50代（10例）、60代（7例）、70代（7例）、80代（3例）、90代以上（3例）</t>
    <phoneticPr fontId="84"/>
  </si>
  <si>
    <t xml:space="preserve">腸管出血性大腸菌感染症140例（有症者100例、うちHUS 3例）
感染地域：‌国内98例、韓国6例、ネパール1例、国内・国外不明35例
国内の感染地域：‌東京都12例、愛知県7例、北海道6例、埼玉県6例、兵庫県5例、静岡県4例、大阪府4例、鹿児島県4例、宮城県3例、山形県3例、長野県3例、和歌山県3例、秋田県2例、富山県2例、滋賀県2例、　　広島県2例、佐賀県2例、宮崎県2例、岩手県1例、茨城県1例、群馬県1例、神奈川県1例、岐阜県1例、京都府1例、徳島県1例、香川県1例、愛媛県1例、高知県1例、長崎県1例、熊本県1例、大分県1例、
埼玉県/東京都/神奈川県1例、国内（都道府県不明）12例
</t>
    <phoneticPr fontId="84"/>
  </si>
  <si>
    <t>血清群・毒素型：‌O157 VT1・VT2（42例）、O157 VT2（36例）、O103 VT1（5例）、O111 VT1（4例）、O157VT1（4例）、
O26 VT1（3例）、O115 VT1（2例）、O145 VT1（2例）、O26 VT2（2例）、O111 VT1・VT2（1例）、O121 VT2（1例）、
O128 VT1・VT2（1例）、O145 VT2（1例）、O159 VT2（1例）、O165 VT1・VT2（1例）、O55 VT1（1例）、O6 VT2（1例）、
その他・不明（32例）累積報告数：‌2,061例（有症者1,283例、うちHUS 38例．死亡なし）</t>
    <phoneticPr fontId="84"/>
  </si>
  <si>
    <t>腸チフス1例 感染地域：バングラデシュ</t>
    <phoneticPr fontId="84"/>
  </si>
  <si>
    <t>E型肝炎4例 感染地域（感染源）：‌東京都1例（レバニラ）、
　　　国内（都道府県不明）1例（不明）、国内・国外不明2例（不明2例）
A型肝炎3例 感染地域：新潟県1例、長野県1例、国内・国外不明1例</t>
    <phoneticPr fontId="84"/>
  </si>
  <si>
    <t>レジオネラ症37例（肺炎型34例、ポンティアック熱型3例）
感染地域：栃木県3例、千葉県3例、神奈川県3例、長野県2例、福岡県2例、青森県1例、福島県1例、群馬県1例、東京都1例、
山梨県1例、静岡県1例、三重県1例、滋賀県1例、奈良県1例、和歌山県1例、岡山県1例、山口県1例、熊本県1例、沖縄県1例、
国内（都道府県不明）5例、国内・国外不明5例
年齢群：40代（1例）、50代（4例）、60代（8例）、70代（13例）、80代（7例）、90代以上（4例）累積報告数：1,384例</t>
    <phoneticPr fontId="84"/>
  </si>
  <si>
    <t>アメーバ赤痢4例（腸管アメーバ症4例）
感染地域：‌北海道1例、国内（都道府県不明）1例、フィリピン1例、国内・国外不明1例
感染経路：経口感染2例、その他・不明2例</t>
    <phoneticPr fontId="84"/>
  </si>
  <si>
    <t>2024年第34週</t>
    <rPh sb="4" eb="5">
      <t>ネン</t>
    </rPh>
    <rPh sb="5" eb="6">
      <t>ダイ</t>
    </rPh>
    <rPh sb="8" eb="9">
      <t>シュウ</t>
    </rPh>
    <phoneticPr fontId="84"/>
  </si>
  <si>
    <r>
      <t xml:space="preserve">対前週
</t>
    </r>
    <r>
      <rPr>
        <b/>
        <sz val="14"/>
        <color rgb="FFFF0000"/>
        <rFont val="ＭＳ Ｐゴシック"/>
        <family val="3"/>
        <charset val="128"/>
      </rPr>
      <t>インフルエンザ 　     　     12%   増加</t>
    </r>
    <r>
      <rPr>
        <b/>
        <sz val="11"/>
        <color rgb="FFFF0000"/>
        <rFont val="ＭＳ Ｐゴシック"/>
        <family val="3"/>
        <charset val="128"/>
      </rPr>
      <t xml:space="preserve">
</t>
    </r>
    <r>
      <rPr>
        <b/>
        <sz val="14"/>
        <color rgb="FFFF0000"/>
        <rFont val="ＭＳ Ｐゴシック"/>
        <family val="3"/>
        <charset val="128"/>
      </rPr>
      <t>新型コロナウイルス         　9% 　増加</t>
    </r>
    <rPh sb="0" eb="3">
      <t>タイゼンシュウゾウカゾウカ</t>
    </rPh>
    <rPh sb="30" eb="32">
      <t>ゾウカ</t>
    </rPh>
    <rPh sb="56" eb="58">
      <t>ゾウカ</t>
    </rPh>
    <phoneticPr fontId="84"/>
  </si>
  <si>
    <t>2024年第34週（8月19日〜8月25日）</t>
    <phoneticPr fontId="84"/>
  </si>
  <si>
    <t>2024年8月、熊本・天草市の『轟(とどろき)の滝』で川遊びした人たちが次々と体調不良を訴えている問題で、同月27日、熊本県が水質調査の結果を公表しました。果たして、原因は？現地を取材した『読売テレビ』西山耕平ディレクターの報告を交え、関西福祉大学・勝田吉彰教授の解説です。</t>
    <phoneticPr fontId="84"/>
  </si>
  <si>
    <t>読売テレビ</t>
    <rPh sb="0" eb="2">
      <t>ヨミウリ</t>
    </rPh>
    <phoneticPr fontId="84"/>
  </si>
  <si>
    <t>　</t>
    <phoneticPr fontId="15"/>
  </si>
  <si>
    <t>食中毒事故に関するお詫びとお知らせ - 株式会社将泰庵　</t>
    <phoneticPr fontId="15"/>
  </si>
  <si>
    <t>食中毒事故の内容について
「将泰庵DINERシャポー船橋店」において、令和6年8月26日～8月28日にかけてご飲食いただいた複数のお客さまからO-157が検出されたと令和6年9月5日に船橋保健所から連絡がございました。
これを受け当該店舗は9月6日から営業自粛をしておりましたが、船橋保健所による調査の結果、当該店舗において調理・提供されたハンバーグ等が原因であると判断されました。
2．行政処分の内容について
令和6年9月6日付で船橋保健所より当該店舗に対し3日間（令和6年9月6日～令和6年9月8日）の営業停止処分を受けました。
3．再発防止策について
当社グループでは、日頃より衛生管理の徹底と従業員教育および社内体制の整備を推進してまいりましたが、この度はこのような食中毒事故を発生させてしまい、お客さまや関係者の皆さまに多大なご迷惑とご心配をおかけいたしました。改めて心より深くお詫び申し上げます。この事態を厳粛に受け止め、再発防止に向けて以下の対策を実施し、食の安全・安心の確保に一層の万全を期してまいる所存でございます。
  1）ハンバーグ等の取り扱い及び調理時の衛生管理を徹底し、調理手順は法律に定めてある通りの温度管理を徹底いたします
  2）洗浄殺菌作業の徹底および手順の見直しを行います
  3）従業員の健康チェック、教育体制を強化いたします
当社グループは、このたびの事態を厳粛に受け止め深く反省し、再発防止に全力で取り組むとともに、体調不良の症状がみられたお客さまに対して真摯に対応してまいります。</t>
    <phoneticPr fontId="15"/>
  </si>
  <si>
    <t>https://shoutaian.co.jp/news/308/</t>
    <phoneticPr fontId="15"/>
  </si>
  <si>
    <t>千葉県</t>
    <rPh sb="0" eb="3">
      <t>チバケン</t>
    </rPh>
    <phoneticPr fontId="15"/>
  </si>
  <si>
    <t>将泰庵社告</t>
    <rPh sb="3" eb="5">
      <t>シャコク</t>
    </rPh>
    <phoneticPr fontId="15"/>
  </si>
  <si>
    <t>宮城県</t>
    <rPh sb="0" eb="3">
      <t>ミヤギケン</t>
    </rPh>
    <phoneticPr fontId="15"/>
  </si>
  <si>
    <t>農産物直売所で買ったユウガオを食べた70代男女が嘔吐や下痢の症状　ユウガオの苦味成分「ククルビタシン類」が原因</t>
    <phoneticPr fontId="15"/>
  </si>
  <si>
    <t>5日、宮城県栗原市の農産物直売所で購入したユウガオを食べた70代の男女が嘔吐や下痢の症状を訴え、県は食中毒と断定しました。ユウガオに含まれる成分が原因の食中毒は県内で2例目で、県が注意を呼びかけています。
県によりますと5日午前7時半頃、栗原市の農産物直売所で購入したユウガオを食べた70代の男女2人が、嘔吐や下痢などの症状を訴えました。このうち1人は岩手県内の病院に一時、入院したということです。県は症状の特徴からユウガオに含まれる苦味成分の「ククルビタシン類」が原因の食中毒と断定しました。県内でこの成分による食中毒が確認されたのは今年7月以来、2例目です。
県によりますとククルビタシン類は苦味の強いユウガオに特に多く含まれ、加熱や冷凍をしても減少しません。県は苦味の強いユウガオは食べるのをやめるよう呼びかけています。</t>
    <phoneticPr fontId="15"/>
  </si>
  <si>
    <t>東北放送</t>
    <rPh sb="0" eb="4">
      <t>トウホクホウソウ</t>
    </rPh>
    <phoneticPr fontId="15"/>
  </si>
  <si>
    <t>https://news.goo.ne.jp/picture/region/tbcsendai-1412069.html</t>
    <phoneticPr fontId="15"/>
  </si>
  <si>
    <t>鳥レバーなど食べた男性4人、食中毒症状　千葉市の串焼き店　カンピロバクター検出</t>
    <phoneticPr fontId="15"/>
  </si>
  <si>
    <t>千葉市生活衛生課は5日、同市若葉区西都賀3の飲食店「串焼きのやなぎ家」で鳥レバーの串焼きなどを食べた5人のうち男性4人が下痢や吐き気などの症状を訴え、2人から食中毒の原因となる細菌のカンピロバクターが検出されたと発表した。市保健所は同店の食事が原因の食中毒と断定し、同日から3日間の営業停止とした。　同課によると、5人は8月12日に同店で食事し、15日ごろ下痢など食中毒の症状が出た。いずれも回復しているという。</t>
    <phoneticPr fontId="15"/>
  </si>
  <si>
    <t>千葉日報</t>
    <rPh sb="0" eb="4">
      <t>チバニッポウ</t>
    </rPh>
    <phoneticPr fontId="15"/>
  </si>
  <si>
    <t>https://news.yahoo.co.jp/articles/4cbd718250f51aebef8b77fed5033baa6230a864#:~:text=%E5%8D%83%E8%91%89%E5%B8%82%E7%94%9F%E6%B4%BB%E8%A1%9B%E7%94%9F%E8%AA%B2,%E3%81%AE%E5%96%B6%E6%A5%AD%E5%81%9C%E6%AD%A2%E3%81%A8%E3%81%97%E3%81%9F%E3%80%82</t>
    <phoneticPr fontId="15"/>
  </si>
  <si>
    <t>食中毒の発生について(O157)</t>
    <phoneticPr fontId="15"/>
  </si>
  <si>
    <t>令和6年9月4日（水曜日）に、本市の感染症担当課より「市内医療機関から腸管出血性大腸菌感染症発生届（以下「発生届」という。）を受理した。8月下旬に市内飲食店を利用しており、同行の友人にも体調不良がある。患者及び同行者は市外在住のため、管轄自治体である千葉県に情報提供する。」旨の届出があった。
翌5日に千葉県から、「別件の発生届を受理しており、本市から情報提供のあった患者と利用した飲食店が同一である。」との情報提供があった。これまでの調査の結果、8月26日（月曜日）から8月28日（水曜日）に飲食店「将泰庵ＤＩＮＥＲ」を利用し、ハンバーグ等を喫食した4グループ14人中7人が、8月29日（木曜日）から順次下痢、腹痛、血便等の食中毒症状を示し、医療機関を受診していた。
発症者7人の共通喫食物が当該飲食店での食事に限られること、発症者の便から腸管出血性大腸菌O157（VT1VT2）が検出されたこと、発症者の症状が腸管出血性大腸菌による症状と一致することから、本日、船橋市保健所長は当該飲食店を原因施設とする食中毒と断定し、当該飲食店の営業停止処分を行った。なお、現在5人の患者が入院中である。</t>
    <phoneticPr fontId="15"/>
  </si>
  <si>
    <t>https://www.city.funabashi.lg.jp/kenkou/eisei/001/p105822.html</t>
    <phoneticPr fontId="15"/>
  </si>
  <si>
    <t>船橋市公表</t>
    <rPh sb="0" eb="3">
      <t>フナバシシ</t>
    </rPh>
    <rPh sb="3" eb="5">
      <t>コウヒョウ</t>
    </rPh>
    <phoneticPr fontId="15"/>
  </si>
  <si>
    <t>食中毒事故発生に関するお詫びとお知らせ</t>
    <phoneticPr fontId="15"/>
  </si>
  <si>
    <t>この度、8月24日鹿児島市船舶局と共催しました錦江湾ナイトクルーズにおきまして、当協会所属の「Cibo Kitchen」（鹿児島県鹿児島市）製造のオードブルから腸管毒素原性大腸菌O169による食中毒事故が発生いたしました。この事態を厳粛に受け止め、鹿児島市保健所の指導の下、再発防止に向けて以下の対策をさらに徹底し、食の安全・安心の確保に全協会員一丸となって取り組んでまいる所存でございます。発症されましたお客様には、多大なる苦痛とご迷惑をおかけしましたこと、心より深くお詫び申し上げます。</t>
    <phoneticPr fontId="15"/>
  </si>
  <si>
    <t>鹿児島県</t>
    <rPh sb="0" eb="4">
      <t>カゴシマケン</t>
    </rPh>
    <phoneticPr fontId="15"/>
  </si>
  <si>
    <t>鹿児島圭太リング協会</t>
    <rPh sb="0" eb="5">
      <t>カゴシマケイタ</t>
    </rPh>
    <rPh sb="8" eb="10">
      <t>キョウカイ</t>
    </rPh>
    <phoneticPr fontId="15"/>
  </si>
  <si>
    <t>https://www.instagram.com/kagoshima.catering/p/C_kjNa6SOU0/?img_index=1</t>
    <phoneticPr fontId="15"/>
  </si>
  <si>
    <t>青森 南部町の小中学校で54人が下痢や腹痛 給食センターを調査</t>
    <phoneticPr fontId="15"/>
  </si>
  <si>
    <t>青森県</t>
    <rPh sb="0" eb="3">
      <t>アオモリケン</t>
    </rPh>
    <phoneticPr fontId="15"/>
  </si>
  <si>
    <t>NHK</t>
    <phoneticPr fontId="15"/>
  </si>
  <si>
    <t>青森県南部町の小中学校で、5日から児童や生徒などあわせて54人が相次いで下痢や腹痛の症状を訴えたことがわかりました。保健所は給食が原因の可能性があるとみて給食センターに立ち入り調査を行うなど、詳しく調べています。青森県南部町の教育委員会によりますと、5日の夕方、町内の中学校から「昼すぎから数人が体調不良を訴えている」と報告がありました。教育委員会が6日、町内に6つある公立の小中学校すべてに確認したところ、5校であわせて54人が下痢や腹痛の症状を訴えたことがわかったということです。内訳は、児童と生徒52人と、教職員2人で、6日は生徒1人が欠席したものの入院した人はおらず、いずれも症状は軽いとみられるということです。教育委員会は、給食のあとに体調不良の訴えがあったことから給食が原因の可能性があるとみて、原因が特定されるまでの間、提供を取りやめることを決めました。町内の小中学校の給食はいずれも町内の給食センターが作っているということで、三戸地方保健所が6日の午後、立ち入り調査を行うなどして詳しく調べています。</t>
    <phoneticPr fontId="15"/>
  </si>
  <si>
    <t>https://www3.nhk.or.jp/news/html/20240906/k10014574591000.html</t>
    <phoneticPr fontId="15"/>
  </si>
  <si>
    <t>日大松戸歯学部で食中毒　ランチ食べた学生ら１６人症状　黄色ブドウ球菌検出</t>
    <phoneticPr fontId="15"/>
  </si>
  <si>
    <t>https://www.chibanippo.co.jp/news/national/1273117</t>
    <phoneticPr fontId="15"/>
  </si>
  <si>
    <t>サマソニスタッフ体調不良、“黄色ブドウ球菌”による食中毒と判明 製造施設の行政処分を報告し謝罪「深くお詫び」</t>
    <phoneticPr fontId="15"/>
  </si>
  <si>
    <t>夏フェス『SUMMER SONIC 2024』を運営するクリエイティブマンは5日、8月18日に開催されたSUMMER SONIC東京会場でのスタッフの体調不良者の発生に関して、検査の結果、該当する弁当の製造施設において検出された黄色ブドウ球菌による食中毒と判明したと発表した。サマソニ公式サイトでは「SUMMER SONIC東京 スタッフの体調不良者発生に関するご報告」と題し、「8/18 SUMMER SONIC東京会場でのスタッフの体調不良者の発生に関しまして、本日9/5保健所より報告があり、検査の結果、該当する弁当の製造施設において検出された黄色ブドウ球菌による食中毒ということが判明」と報告。「施設に対して行政処分がなされる事となりました事をご報告いたします」と伝えた。 体調不良を起こしたスタッフに関しては全員快方に向かっているといい、「多大なるご迷惑とご心配をおかけしましたことを深くお詫び申し上げます。また、再発防止のため細心の安全管理を心がけてまいります」と謝罪した。同イベントを巡っては、18日の公演で弁当を食したイベントスタッフ30人以上が嘔吐など食中毒のような症状を訴え、救急車など約25台が出動。病院に運ばれたなどと報じられていた。これを受け、クリエイティブマンが19日、報道されているスタッフの体調不良について、公式サイトで状況を説明していた。8/18 SUMMER SONIC東京会場でのスタッフの体調不良者の発生に関しまして、本日9/5保健所より報告があり、検査の結果、該当する弁当の製造施設において検出された黄色ブドウ球菌による食中毒ということが判明し、施設に対して行政処分がなされる事となりました事をご報告いたします。</t>
    <phoneticPr fontId="15"/>
  </si>
  <si>
    <t>https://headtopics.com/jp/1246912510124771107371-58528217</t>
    <phoneticPr fontId="15"/>
  </si>
  <si>
    <t>東京都</t>
    <rPh sb="0" eb="3">
      <t>トウキョウト</t>
    </rPh>
    <phoneticPr fontId="15"/>
  </si>
  <si>
    <t>エンタメニュース</t>
    <phoneticPr fontId="15"/>
  </si>
  <si>
    <t>令和6年8月26日（月曜日）午後6時頃、松戸市内の学校関係者から「8月26日（月曜日）昼に学食を利用した10名が嘔吐、下痢の症状を呈して救急搬送された。」旨の通報が松戸保健所にあり、調査を開始した。調査の結果、8月26日（月曜日）に、松戸市内の飲食店「カフェテラス　クオリティータイム」を利用した74名のうち16名が下痢、嘔吐、腹痛等の症状を呈し、13名が医療機関を受診していることが判明した。
患者に共通する食事は、当該飲食店で調理、提供された食事に限られており、患者の便から食中毒の病因物質である黄色ブドウ球菌が検出されたこと、患者の発症状況が黄色ブドウ球菌によるものと一致したこと、患者を診察した医師から食中毒患者等届出票が提出されたことから、本日、松戸保健所長は、当該飲食店を原因施設とする食中毒と断定し、営業停止処分を行った。なお、患者は全員回復している。</t>
    <phoneticPr fontId="15"/>
  </si>
  <si>
    <t>サマーソニックの食中毒、弁当が原因　幕張メッセで開催、スタッフ３１人が救急搬送　豊島区が会社処分　</t>
    <phoneticPr fontId="15"/>
  </si>
  <si>
    <t>千葉市生活衛生課は５日、同市の幕張メッセで８月１８日に開かれた音楽フェスティバル「サマーソニック」で弁当を食べたスタッフ３１人が救急搬送された集団食中毒について、東京・豊島区池袋保健所が飲食店「デリバリーファーム」（同区東池袋５）の弁当が原因と特定し、５日から３日間の営業停止処分にしたと発表した。同社は８月２０日から営業を自粛しているという。市によると、池袋保健所が調査し、患者は１７人で「海老（えび）フライ＆ハンバーグと豚生姜（しょうが）焼きのせご飯弁当」が原因と断定した。</t>
    <phoneticPr fontId="15"/>
  </si>
  <si>
    <t>https://www.chibanippo.co.jp/news/national/1272647</t>
    <phoneticPr fontId="15"/>
  </si>
  <si>
    <t>【速報】小学校で児童15人が搬送　ハチ駆除のため教諭が教室で殺虫スプレー撒く　京都・城陽市</t>
    <phoneticPr fontId="15"/>
  </si>
  <si>
    <t>京都府</t>
    <rPh sb="0" eb="3">
      <t>キョウトフ</t>
    </rPh>
    <phoneticPr fontId="15"/>
  </si>
  <si>
    <t>4日午前9時前、京都府城陽市の市立寺田南小学校の校長から「殺虫スプレーを使用したところそれを吸い込んでしまった児童が体調不良を訴えている」と消防に通報がありました。　警察などによりますと、当時、4年生の教室内にハチが入ってきたため、担任の女性教諭が殺虫剤を噴霧したところ、直後に児童15人が体調不良を訴えたということです。児童らは病院に搬送されましたが、いずれも症状は軽いということです。</t>
    <phoneticPr fontId="15"/>
  </si>
  <si>
    <t>https://news.ntv.co.jp/category/society/yt7b13cff6325e4db784293f27996dcfa2</t>
    <phoneticPr fontId="15"/>
  </si>
  <si>
    <t>日テレ</t>
    <rPh sb="0" eb="1">
      <t>ニッ</t>
    </rPh>
    <phoneticPr fontId="15"/>
  </si>
  <si>
    <t xml:space="preserve">寺の祭りでアイス食べた26人が食中毒症状…露店と製造業者、3日間の営業停止 </t>
    <phoneticPr fontId="15"/>
  </si>
  <si>
    <t>兵庫県加古川健康福祉事務所は3日、8月23日にあった加古川市内の寺の祭りで、アイスクリーム類を食べた市内の2～50歳の男女26人が発熱や下痢などを訴え、うち4人からサルモネラ属菌が検出されたと発表した。2人が入院したが、全員が快方に向かっているという。
　同事務所は、食中毒と断定し、出店していた露店「杉本肇商店」と、アイスクリーム類を製造した「杉本商店」（加古川市）を3日から3日間の営業停止処分にした。</t>
    <phoneticPr fontId="15"/>
  </si>
  <si>
    <t>讀賣新聞</t>
    <rPh sb="0" eb="4">
      <t>ヨミウリシンブン</t>
    </rPh>
    <phoneticPr fontId="15"/>
  </si>
  <si>
    <t>兵庫県</t>
    <rPh sb="0" eb="3">
      <t>ヒョウゴケン</t>
    </rPh>
    <phoneticPr fontId="15"/>
  </si>
  <si>
    <t>https://news.yahoo.co.jp/articles/e122781f938e741cd242fb1950ea9e9eadc285a6</t>
    <phoneticPr fontId="15"/>
  </si>
  <si>
    <t xml:space="preserve">公園で配布の“大麻グミ”で体調不良 男性を書類送検 東京・小金井市(日テレNEWS NNN) </t>
    <phoneticPr fontId="15"/>
  </si>
  <si>
    <t>去年、東京・小金井市の公園で男性が配ったグミを食べた人が体調不良を訴えた問題で、警視庁が、この男性が指定薬物が含まれたいわゆる“大麻グミ”を所持していたとして、書類送検したことがわかりました。捜査関係者によりますと、書類送検された男性は去年11月、小金井市の公園で、指定薬物である合成化合物「THCH」が含まれるいわゆる“大麻グミ”およそ130グラムを所持した疑いがもたれています。当時、公園では祭りが開かれていて、男性が配ったグミを食べた男女6人が体調不良を訴え、警視庁が捜査していました。</t>
    <phoneticPr fontId="15"/>
  </si>
  <si>
    <t>https://news.goo.ne.jp/article/ntv_news24/nation/ntv_news24-2024090305797522.html</t>
    <phoneticPr fontId="15"/>
  </si>
  <si>
    <t>日本テレビ</t>
    <rPh sb="0" eb="2">
      <t>ニホン</t>
    </rPh>
    <phoneticPr fontId="15"/>
  </si>
  <si>
    <t xml:space="preserve">NewsPicks </t>
    <phoneticPr fontId="15"/>
  </si>
  <si>
    <t xml:space="preserve">スポーツ大会の弁当で食中毒、20人が下痢や腹痛訴え 鹿屋市の飲食店に営業停止命令 </t>
    <phoneticPr fontId="15"/>
  </si>
  <si>
    <t>　鹿児島県は30日、鹿屋市大浦町の飲食店が提供した弁当で食中毒が発生したと断定し、31日から9月1日までの2日間営業停止命令を出したと発表した。県生活衛生課によると、24日に鹿屋保健所管内であったスポーツ大会で、県外4チームの昼食に用意された弁当を食べた102人のうち、同日夕から翌朝にかけて中学生19人と指導者1人が下痢や腹痛などの症状を訴えた。29日に5人の便と、調理従事者の手指拭き取り1検体から黄色ブドウ球菌が検出された。患者はいずれも快方に向かっている。</t>
    <phoneticPr fontId="15"/>
  </si>
  <si>
    <t>https://nordot.app/1202447146774085893?c=113147194022725109</t>
    <phoneticPr fontId="15"/>
  </si>
  <si>
    <t>https://www.hawaiinisumu.com/news/4052</t>
  </si>
  <si>
    <t>https://jp.sake-times.com/special/news/sake_osa2024_results</t>
    <phoneticPr fontId="84"/>
  </si>
  <si>
    <t>https://www.mk.co.kr/jp/business/11110472</t>
    <phoneticPr fontId="84"/>
  </si>
  <si>
    <t>食材を流通する企業が先を争って外食業の社長攻略に積極的に参入している。 国内の食材流通事業の規模は60兆ウォンと推算されるが、大企業の割合は10%余りであり、差別化されたソリューションで外食業界の根幹を掌握し、産業化を加速化しようとするものだ。5日、三星ウェルストーリーは、グローバル事業の拡大を悩んでいるフランチャイズ顧客を支援するための海外進出支援ソリューションを強化すると明らかにした。マーケティング、商品開発など、これまで食材流通顧客に提供してきた多様な事業成長ソリューションに海外進出支援を追加し、オーダーメード型ソリューションラインナップを強化するという趣旨だ。 特に最近、世界的に吹いているKフードブームを念頭に置いて、海外に目を向ける外食フランチャイズが多いという点に注目した。サムスンウェルストーリーは、Kフードの人気が高いベトナムと日本を皮切りに、現地市場調査から契約、食材供給、運営体系樹立に至る海外進出段階別支援体系を樹立し、フランチャイズ顧客会社の海外事業拡張を支援していく計画だ。海外進出を希望するフランチャイズの最も大きなネックは安定的な食材需給だが、このためにサムスンウェルストーリーのグローバルネットワークを積極的に活用するという方針だ。ベトナムの場合、ウェルストーリーベトナム法人が確保した現地パートナー社を活用し、日本の場合、代表食材流通企業である国分との協業を通じて海外進出フランチャイズの現地物流体系構築を支援することができる。また、法務法人などを通じて現地加盟事業に必要な法的イシューおよび規制状況などを諮問できる体系も構築する。
三星ウェルストーリーの海外進出支援ソリューションを経たところとしては、キトのり巻き専門フランチャイズ「ヘルキプキ」が挙げられる。 同社は11月に日本進出を控えている。 ヘルキプキのムン·サンドン代表は「サムスンウェルストーリーと共に力を合わせて韓国を代表するグローバルKフード健康食フランチャイズとしてヘルキプキを育てていく」と明らかにした。</t>
    <phoneticPr fontId="84"/>
  </si>
  <si>
    <t>https://www.jetro.go.jp/biznews/2024/09/3f05164f93867f75.html</t>
    <phoneticPr fontId="84"/>
  </si>
  <si>
    <t>中国・四川省成都市で8月26～31日に、「成都沖縄フェスティバル」（以下、フェスティバル）が開催された。フェスティバルの開催は、前年に続き2回目となり、今回は成都市内の日本食レストラン16店舗が参加した（2023年11月6日記事参照）。期間中、各店舗で沖縄料理と沖縄県産の泡盛や梅酒を提供したほか、沖縄出身の音楽家が三線を演奏するなど、沖縄の料理、酒、音楽で多くの来場者を楽しませた。
   今回初めてフェスティバルに参加した事業者は、「成都の消費者は麺類になじみが深い」との考えから、提供メニューにソーキそばとソーメンチャンプルーを選択したという。また、前回に引き続き参加した事業者は、「成都の消費者は泡盛に慣れていないことから、前回は泡盛そのものよりも、泡盛をベースとしたカクテルを提供した方が売り上げが良かった」と話し、今回のフェスティバルでは数種類の泡盛をベースにしたカクテルを販売した。
   フェスティバルの開催を支援（注）した沖縄県産業振興公社上海事務所の下地由紀子所長は「成都は消費力旺盛で魅力的な市場。一方で、上海や北京など沿岸部の大都市に比較すると、成都には沖縄料理の専門店がなく、消費者が沖縄料理や沖縄県産酒類に触れる機会は少ないため、フェスティバルを通じてこれらを体験してもらう機会を提供することは重要」と語った。
    農林水産省の発表PDFファイル(外部サイトへ、新しいウィンドウで開きます)によると、日本から中国への農林水産物・食品の輸出額（2023年）のうち、泡盛を含むアルコール飲料は品目別で1位の322億円となっているが、過去最高を記録した前年よりは18.5％減少した。今回のフェスティバルのように、現地の消費者に本場の沖縄の味を体験できる機会を提供することで、現地の嗜好（しこう）を把握できるほか、沖縄県産酒類をはじめ日本産アルコール飲料の新たなニーズの発掘にもつながる。こうした取り組みを重ねていく中で、日本産酒類の新たな販路開拓を図り、ひいては日本から中国へのアルコール飲料の輸出の回復に寄与することが期待される。</t>
    <phoneticPr fontId="84"/>
  </si>
  <si>
    <t>https://www.mk.co.kr/jp/business/11109381</t>
    <phoneticPr fontId="84"/>
  </si>
  <si>
    <t>三養社が国内最大規模のアルーロス工場を竣工し、北米、日本、東南アジアなどグローバル代替甘味料市場占有率の拡大に拍車をかける。 国内のアルーロス販売市場シェア1位の企業という地位も強固にする。4日、三養社は蔚山南区（ウルサン·ナムグ）でスペシャルティー（高機能性）工場の竣工式を行った。 この日の竣工式には、蔚山広域市のアン·スンデ行政副市長、蔚山広域市議会のパン·インソプ議員をはじめ、三養社のキム·リャン副会長、キム·ウォン副会長、三養パッケージのキム·ジョン副会長、三養社のチェ·ナクヒョン代表理事などが参加した。今回竣工したスペシャルティ工場は、アルーロス工場とプレバイオティクス工場の各1棟ずつ、計2棟だ。 約1400億ウォンを投入し、延べ面積6700坪、年間生産量2.5万トン規模で造成された。特に、アルーロス工場は年間生産量が従来比4倍以上大きくなった1.3万トンで、国内最大規模を誇る。 液状型はもちろん、輸出に容易な結晶型アルロースまで全て生産できる。 国内にアルーロス料製造企業がたった2社だけであるだけに、足の速い市場先取りで支配力を育てることができると会社は見ている。
アルロースは自然界にある希少糖で、砂糖に比べて70%程度の甘みを出すが、カロリーはゼロの代替甘味料だ。 果糖と似た甘みが出て、加熱するとキャラメル化反応で砂糖と似た風味を出すことができ、次世代代替甘味料と評価されている。
  三養社は今回のスペシャルティ工場を拠点にして、アルーロスとプレバイオティクスを連携した差別化されたソリューションを提案し、北米、日本、東南アジアなどに販路を広げる計画だ。 すでにオーストラリアとニュージーランドは新食品の承認を控えて販路開拓が可視化された。 これを通じて2030年までにスペシャルティ事業の売上比重と海外販売比重をそれぞれ2倍以上増やすことが目標だ。</t>
    <phoneticPr fontId="84"/>
  </si>
  <si>
    <t>https://www.zaikai.jp/articles/detail/4295</t>
    <phoneticPr fontId="84"/>
  </si>
  <si>
    <t>デスク「インフレ下で消費者の節約志向が強まり、米国内の消費が弱含みする、大手外食が安値戦争を繰り広げているね」
記者「マクドナルドは主要顧客の中間層を呼び戻すため、12ドル前後だった価格を半額にする破格の5ドル（740円）メニューを導入しました。また、それまで低価格路線と一線を画していたスターバックスなど、他の外食チェーンも5ドル前後のメニューを取り入れており、顧客獲得競争は熱を帯びています。マックでセットを買い求めた利用者が他商品も追加購入する好循環が生まれ、客単価は10ドル程度に。『売れ行きは想定を上回った』（幹部）ため、提供期間を延長すると決めました」
デスク「ただ、値下げしても収益面での課題が残るけど」
記者「ええ。値下げ競争は売り上げの増加につながる期待がある半面、人件費が高止まりする中、採算悪化を招くリスクを抱えていることから、『諸刃の剣』と言えます。今後の業績が想定を下回るような事態に陥れば、株が大きく売られる悪循環を招きかねません」</t>
    <phoneticPr fontId="84"/>
  </si>
  <si>
    <t>https://www.jetro.go.jp/biznews/2024/09/93747514698e2fd2.html</t>
    <phoneticPr fontId="84"/>
  </si>
  <si>
    <t xml:space="preserve">    インド西部マハーラーシュトラ州ムンバイで8月28～30日、食品・飲料の国際展示会「アヌーガ・セレクト・インディア（ANUGA SELECT INDIA）外部サイトへ、新しいウィンドウで開きます」が開催された。ドライフルーツやナッツ、食用油、スナック菓子など、素材を生かした食品が多く出品された。日本からはキユーピー（本社：東京都渋谷区）のほか、素材や材料を扱う専門商社KISCO（本社：大阪市中央区）が出展した。キユーピーは主力商品のマヨネーズのほか、ベジタリアンの多いインド市場を意識して、卵を使わないエッグレス・マヨネーズやごまドレッシングなどを出品。製品は自社のマレーシア工場で製造、インドでは現地の輸入販売代理店を通じて、フリップカート、アマゾン・インディアなどの大手電子商取引（EC）サイトで販売を開始している。同社担当者によると、今後は小売店での販売拡大を目指すという。KISCOは抹茶パウダーや乳化剤などを出品し、多くの引き合いを受けていた。隣接する会場では、関連イベントの食品加工機械・設備の専門見本市「アヌーガ・フードテック・インディア（ANUGA FOODTECH INDIA）外部サイトへ、新しいウィンドウで開きます」も同時開催され、業務用の計量・包装機の製造・販売のイシダ（本社：京都市左京区）の現地法人をはじめ、多くの日系機械・設備メーカーが出展した。</t>
    <phoneticPr fontId="84"/>
  </si>
  <si>
    <t>https://www.jetro.go.jp/biznews/2024/09/357cbe3021a27d0c.html</t>
    <phoneticPr fontId="84"/>
  </si>
  <si>
    <t>タイ保健省食品・医薬品局（FDA）は8月9日、紅麴（べにこうじ）の成分を含む食品の監視策PDFファイル(外部サイトへ、新しいウィンドウで開きます)（日本語仮訳は添付資料参照）を発表し、同日付で施行した。監視策の概要は次のとおり。
   タイに輸入する食品に紅麹の成分が含まれる場合、その食品の分析検査を行うため、一時的に留め置きが行われるが、輸入者が原産国の政府機関やISO/IEC17025認証を取得している機関などが発行したプベルル酸の分析証明書を提示すれば、留め置きが免除される。なお、プベルル酸の検出量は定量下限値（Limit of quantitation：LOQ）より下回らなければならない。FDAが紅麹の成分を含む食品を製造する国内製造事業者に対し、紅麹を発酵する過程でプベルル酸を生産するペニシリウム属のカビの汚染がないよう、徹底的に管理工程を検査する。全国の販売先を対象に、紅麴の成分を含む食品の検査を行う。
上記の施策により、紅麹の成分を含む食品にプベルル酸の検出量がLOQより上回る場合、1979年食品法に基づき、2年以下の禁錮、もしくは2万バーツ（約8万6,000円、1バーツ＝約4.3円）以下の罰金、またはその併科になる。なお、FDAは3月28日付のプレスリリースPDFファイル(外部サイトへ、新しいウィンドウで開きます)で、日本の小林製薬の「紅麹コレステヘルプ」はタイ国内で販売されておらず、輸入許可の申請も行われていないと発表している。</t>
    <phoneticPr fontId="84"/>
  </si>
  <si>
    <t>https://news.yahoo.co.jp/articles/96fa43138949815fdb25608a391b6ca6de98b312</t>
    <phoneticPr fontId="84"/>
  </si>
  <si>
    <t>中国の各地方のなかで、上海と北京が域内GDPの国内第一位と第二位を占めている。この二つの直轄市は深圳や広州を抜いて、中国きっての経済大都会であり、そして、かつての「中国の繁栄」の象徴である。しかし今、中国を代表するこの二大都市では、「消費崩壊」とも言うべき深刻な事態が起きている。
まず上海の場合、7月23日の上海市統計局が公表によると、6月の上海市全体の小売総額は前年同期比では9。4％減であるという。そのうち、宿泊・外食関係売上総額は6.5％減、食料品売上総額は1.7％減、衣料品売上総額は5.0％減。そして日用品の売上総額となると、それは何と13.5％減となっているのである。つまり今年6月、中国一の繁栄大都市である上海では、人々が外食を減らしているだけでなく、普段の日常生活においても文字通りの縮衣節食の生活に入り、文字通りの消費崩壊が現実に起きているのである。
     北京の激烈な外食価格競争
そして上海だけではない。上海に次ぐ経済大都会である北京でも同じような現象が起きている。8月16日、北京統計局が発表したところでは、今年上半期の北京市全体の小売上総額は前年同期比0.8％減の微減となっている。だが、8月26日、同じ北京統計局が発表した外食産業に関する数字の一つは、人々に衝撃を与える全国的大ニュースとなった。それによると、今年上半期、北京市内の外食産業では、一定規模以上(年商1000万元=2億円以上)の飲食店の利益総額は1.8億元(約367億円)であって、それは前年同期比では何と、88.8％減であるという。「利益約9割減」というはまさに驚異的な数字である。7月に北京市統計局が発表した数字では、今年上半期において北京市外食産業全体の売上総額は637.1億元で前年同期比3.5％減となっている。外食産業全体の売上はそれほど減っていないが、その中で、一定規模以上飲食店の利益総額は約9割減であることが意味するのは、要するに、消費が沈没していく中で、北京市の外食産業は激しい価格競争に巻き込まれて、最低限の売上を維持するためには価格を無理やりに抑えて利益を徹底的に削るしかないところに追い込まれている、ということである。</t>
    <phoneticPr fontId="84"/>
  </si>
  <si>
    <t>https://www.jetro.go.jp/events/sen/fe38db50409d9ec6.html　</t>
    <phoneticPr fontId="84"/>
  </si>
  <si>
    <t>本ウェビナーでは、メキシコにおける日本産加工食品（米、ワイン、クラフトビール、リキュール、ウィスキー、麺類）の最新概況について、現地駐在員による解説を行います。
ウェビナーの後半では、現地にて実施予定の試食・試飲会※（対象商品は東北6県産限定）のお知らせもございます。ご関心のある方は是非ご参加ください。
※ジェトロでは東北6県の精米（パックライス含む）、ワイン、クラフトビール、リキュール、ウイスキー、麺類を対象とした試食・試飲会を2025年1月にメキシコ・モンテレイ市で実施し、その結果を踏まえてオンライン商談会にご案内します。試食・試飲会にはメキシコのインポーターおよび小売店、飲食店関係者が参加予定です。
日時     2024年9月10日（火曜）10時00分～11時30分
場所	オンライン開催 （使用アプリ：Zoom）
内容	ウェビナーのご案内
テーマ       「メキシコにおける日本産加工食品の最新概況について（米、ワイン、クラフトビール、リキュール、ウィスキー、麺類）」
講演           メキシコにおける日本産加工食品の最新概況について      東北産品の試食・試飲会 and オンライン商談 inメキシコ
主催：ジェトロ・メキシコ、仙台、青森、岩手、秋田、山形、福島
対象品目：東北6県で製造された精米（パックライス含む）、ワイン、クラフトビール、リキュール、ウィスキー、麺類
募集定員：12社・団体
（商談会への参加可否は試食・試食会を踏まえてジェトロにて決定）
参加バイヤー：メキシコの輸入卸業・小売業等10社程度</t>
    <phoneticPr fontId="84"/>
  </si>
  <si>
    <t>https://newswitch.jp/p/42776</t>
    <phoneticPr fontId="84"/>
  </si>
  <si>
    <t xml:space="preserve">     大手商社が食品事業で攻勢をかけている。三井物産はシンガポールの航空機内食大手と組んで、衛生面や手軽さへのニーズが高まる新興国の中食・外食向けに冷凍食品などを展開する。双日は国内で磨いた水産品の供給力を生かし、日本食の人気が根強い米国ですし市場を開拓する。人口増加が続く地域で、商社の事業創出力やネットワークを活用して付加価値品を展開し、拡大する食の需要を取り込む。三井物産は世界２７カ国で機内食やケータリング事業などを展開するシンガポールのＳＡＴＳ（サッツ）と同国に合弁会社を設立し、三井物産は約４０億円を出資して１５％の株式を保有する。生活水準の向上などに伴って安全でおいしい食品へのニーズが高まるインドやタイのほか、中国などの市場を深耕する。
    １日に約１２万食の機内食を製造するサッツは、衛生対応の高さに加え電子レンジで温めるだけで食べられるさまざまなメニューを開発できるのが強み。サッツのケリー・モック社長兼最高経営責任者（ＣＥＯ）はこの強みを生かしながら、「三井物産と協業することで新たな成長フェーズに入っていける」と説明する。特にインドでは、三井物産が現地物流大手ＴＣＩグループの冷凍・冷蔵物流会社に出資しており、温度管理対応の流通網が発達していない同国を開拓できる余地は大きい。アジア・大洋州三井物産の中條和秀消費者ビジネス開発本部長は「物流で付加価値を創出して事業を伸ばしていきたい」と意気込む。双日は持ち帰り用すしの製造・販売を手がける米スシ・アベニュー（ミネソタ州）から、同社の全事業を数十億円で買収した。現地のスーパーマーケット３００店舗以上にまたがるスシ・アベニューのすし販売網と、双日が日本で蓄積した水産加工品の開発力などを融合する。米国は移民流入で人口が増えているほか、すし市場ではアボカドを使ったカリフォルニアロールが根強い人気で、握りすしの需要も高まると見込んで参入を決めた。双日は水産品加工のマリンフーズの買収に加え、３月にはロイヤルホールディングスや銚子丸とすし事業の新会社を米国に設立。「事業の塊の形成に向けて着実に手を打っている」（双日の渋谷誠専務執行役員）とし、相乗効果の発揮を狙う。
      丸紅は７月にオリーブオイルなど健康に配慮した食用油の加工に強みを持つ米ジェムサ・エンタープライズ（カリフォルニア州）の買収を決めた。丸紅は米国で農業資材販売や畜産事業も展開しており、消費に厚みのある米国で食料事業の基盤を強化しながら、持ち前の販路を生かして国際展開も推進する。世界的に地政学リスクの高まりなどで経済環境の不透明感が増す一方、人口増加に伴う食品需要の拡大トレンドは確実視されている。そこにニーズを捉えた商品を供給すれば事業が成長する余地があり、商社の食品市場の開拓競争が活発化しそうだ。</t>
    <phoneticPr fontId="84"/>
  </si>
  <si>
    <t>香港</t>
    <rPh sb="0" eb="2">
      <t>ホンコン</t>
    </rPh>
    <phoneticPr fontId="84"/>
  </si>
  <si>
    <t>韓国</t>
    <rPh sb="0" eb="2">
      <t>カンコク</t>
    </rPh>
    <phoneticPr fontId="84"/>
  </si>
  <si>
    <t>中国</t>
    <rPh sb="0" eb="2">
      <t>チュウゴク</t>
    </rPh>
    <phoneticPr fontId="84"/>
  </si>
  <si>
    <t>米国</t>
    <rPh sb="0" eb="2">
      <t>ベイコク</t>
    </rPh>
    <phoneticPr fontId="84"/>
  </si>
  <si>
    <t>インド</t>
    <phoneticPr fontId="84"/>
  </si>
  <si>
    <t>タイ</t>
    <phoneticPr fontId="84"/>
  </si>
  <si>
    <t>メキシコ</t>
    <phoneticPr fontId="84"/>
  </si>
  <si>
    <t>海外政策</t>
    <rPh sb="0" eb="4">
      <t>カイガイセイサク</t>
    </rPh>
    <phoneticPr fontId="84"/>
  </si>
  <si>
    <t xml:space="preserve">【速報】香港の国際日本酒コンクール「Oriental Sake Awards 2024」のメダル受賞酒が発表され ... SAKETIMES </t>
  </si>
  <si>
    <t>香港の国際日本酒コンクール「Oriental Sake Awards 2024」のメダル受賞酒が、2024年9月5日(木)に発表されました。
アジアの酒類専門家がブラインドで審査
「Oriental Sake Awards」（以下、OSA）は、世界有数の日本酒市場・香港で開催される、アジア最大級の日本酒コンクールです。酒類専門家がブラインドテイスティングで審査を行い、アジアの消費者に好まれる日本酒を選出することで、アジア市場に向けた輸出戦略の一助となるコンクールを目指しています。「OSA」の開催は今年で3回目。2023年には、在香港日本総領事館、JETRO香港、香港日本料理店協会、一般社団法人awa酒協会の後援のもと、147蔵から356点が出品されました。出品部門は、「純米大吟醸／純米吟醸（淡麗）」「純米大吟醸／純米吟醸（芳醇）」「大吟醸／吟醸（淡麗）」「大吟醸／吟醸（芳醇）」「本醸造」「純米酒（旨味濃醇）」「純米酒（淡麗）」「スパークリング」「生酒」の9つ。
各部門で「金賞」「銀賞」「銅賞」が選出され、最高得点の出品酒が「部門チャンピオン酒」となります。さらに、すべての「部門チャンピオン酒」の中から、最高賞として「Sake of the Year」が選出されます。2024年は、143蔵から503点が出品され、33点が金賞に選ばれました。「Sake of the Year」の発表は、10月14日(月)に行われる予定です。「Oriental Sake Awards 2024」金賞受賞酒（都道府県順）
※印は、部門チャンピオン酒です。
「純米大吟醸／純米吟醸（淡麗）」部門（金賞数：13）                    「NIIZAWA 2022」株式会社新澤醸造店（宮城県）
「愛宕の桜 純米大吟醸」株式会社新澤醸造店（宮城県）                  「伯楽星 純米大吟醸 ひかり」株式会社新澤醸造店（宮城県）
「伯楽星 純米吟醸」株式会社新澤醸造店（宮城県）                         「伯楽星 純米吟醸 冷卸」株式会社新澤醸造店（宮城県）
「超特選純米大吟醸 残響 2022」株式会社新澤醸造店（宮城県）      「七重八重 純米大吟醸」株式会社新澤醸造店（宮城県）
「NIIZAWA KIZASHI 2019」株式会社新澤醸造店（宮城県）           「水府自慢 10号 純米大吟醸 無濾過原酒 ピンクラベル」明利酒類株式会社（茨城県）
「澤乃井 純米大吟醸 芳醸参拾伍」小澤酒造株式会社（東京都）       「蓬莱 純米大吟醸 心白18」有限会社渡辺酒造店（岐阜県）
「伊勢の浪 純米大吟醸」清水清三郎商店株式会社（三重県）            「七田 純米大吟醸 Parfait」天山酒造株式会社（佐賀県）</t>
  </si>
  <si>
    <t xml:space="preserve">食材を流通する企業が先を争って外食業の社長攻略に積極的に参入している。 国内の食材流通 ... mk.co.kr </t>
  </si>
  <si>
    <t xml:space="preserve">ハワイの複数のホテルで従業員がストライキ実施中 ハワイに住む </t>
  </si>
  <si>
    <t>成都市で沖縄フェスティバル開催、日本食レストラン16店舗が参加(中国) | ビジネス短信 - ジェトロ</t>
  </si>
  <si>
    <t xml:space="preserve">三養社が国内最大規模のアルーロス工場を竣工し、北米、日本、東南アジアなどグローバル代替 ... mk.co.kr </t>
  </si>
  <si>
    <t xml:space="preserve">米国の外食業界が安値戦争に突入 マクドナルドが5ドルメニューを投入 | 財界オンライン </t>
  </si>
  <si>
    <t>ムンバイで食品総合展示会、キユーピーなど日系メーカー出展(インド、日本) ｜ ビジネス短信 ―ジェトロ</t>
  </si>
  <si>
    <t>タイ保健省、紅麹の成分含む食品の監視策を施行(タイ) | ビジネス短信 ―ジェトロ</t>
  </si>
  <si>
    <t>習近平の中国で「消費崩壊」の驚くべき実態…！上海、北京ですら、外食産業利益9割減の衝撃！Yahoo!ニュース</t>
  </si>
  <si>
    <t>【ウェビナー】メキシコにおける日本産加工食品の最新概況について（米、ワイン、クラフトビール、リキュール、ウィスキー、麺類）</t>
  </si>
  <si>
    <t>三井物産は東南アに冷凍食品、双日は米国ですし…大手商社が食品事業攻勢｜ニュースイッチ by 日刊工業新聞社</t>
  </si>
  <si>
    <t xml:space="preserve">8年間で約4割から約6割に増加！～機能性表示に関するアンケート調査（2024年版） - 時事通信 </t>
    <phoneticPr fontId="84"/>
  </si>
  <si>
    <t>9月から「機能性表示食品」を製造・販売する事業者に対し、医師の診断がある健康被害の全件の報告を義務付ける方針を消費者庁が固めたという報道が数ヶ月前にあったことをご存知の方も多いかと思います。消費者庁の資料によりますと、令和6年9月1日施行に含まれている見直し項目は「健康被害情報の収集体制」、「医師の診断による健康被害情報の保健所等への提供」、「天然抽出物等を原材料とする錠剤、カプセル剤等食品の届出に関する製造加工等におけるGMP基準の適用」、「届出情報の表示表法の見直し」が列挙されており、その内『即日実施』の項目は、「厚生労働省令（食品衛生法施行規則）の施行期日と合わせる必要」とされております。
そういった中で、今回2016年に実施した「機能性表示に関するアンケート調査」を2024年版として再実施※いたしました。
※一部内容を変更しておりますので、ご了承ください
参考サイト：機能性表示食品、健康被害情報を９月から報告義務化…消費者庁が方針
参考資料：機能性表示食品の今後について(8月23日一部修正版)　
参考資料：機能性表示食品等に係る健康被害の情報提供の義務化について(8月20日一部再修正版)
2016年からコロナなどを経て、生活を取り巻く環境が大きく変わりました。
この約8年間で、「機能性表示」に対する認知や理解、購買への影響などについてどのような変化があったのでしょうか。
約8年前の調査と比較し、その結果を公開いたします。</t>
    <phoneticPr fontId="84"/>
  </si>
  <si>
    <t>https://www.jiji.com/jc/article?k=000000499.000018991&amp;g=prt</t>
    <phoneticPr fontId="84"/>
  </si>
  <si>
    <t>消費者庁は8 月23 日、「食品表示基準」の一部を改正する内閣府令を公布。機能性表示食品について、健康被害情報を得た場合、速やかに都道府県知事等に提供するとともに、消費者庁長官に提供することを規定、9 月1 日に施行した。このほか、サプリ剤型のGMP 要件化、「機能性表示食品」の文字を枠で囲み上部に表示するなど表示の見直しについて9 月1 日に施行、2年間の経過措置期間を設けた。また届出者は1 年ごとに、定められた事項を順守しているか自己評価を行い、消費者庁に報告する規定を導入。来年4 月1 日に施行する。さらに、専門家に意見を聴き新規成分の慎重な確認を行う“120 日ルール” を新たに導入。「PRISMA2020 年版」に合わせて、来年4 月1 日に施行となる。
厚生労働省は8 月23 日、「食品衛生法施行規則」の一部を改正する省令を公布、9 月1 日に施行した。機能性表示食品の届出者、特保の許可取得者に対し、「健康被害の発生及び拡大のおそれがある旨の情報を得た場合」に、当該情報を都道府県知事等に速やかに提供することを定めた。医師が診断した症例で、因果関係が不明なものも情報提供の対象となる。概ね30 日以内の間に、同じ所見の症例が2 例発生した場合に報告義務が生じる。重篤事例については1 例でも報告する。提供期限は、健康被害を診断した医療機関名を「知った日」から15 日以内。省令公布と同時に、留意事項を盛り込んだ「機能性表示食品等に係る健康被害の情報提供について」を都道府県等に通知した。
8 月23 日の公布等から1 週間後の8 月30 日、関連する告示や通知等が発出された。消費者庁は、サプリ形状を対象としたＧＭＰの基準を告示。また、従来の届出ガイドラインをもとに、「機能性表示食品の届出等に関するマニュアル」を制定した。厚労省は、健康被害の情報提供に関するＱ＆Ａをまとめ、公表した。（４面「速報スペシャル」で各種の発表を一覧に）</t>
    <phoneticPr fontId="84"/>
  </si>
  <si>
    <t>改正「機能性表示」　制度　始動</t>
    <phoneticPr fontId="84"/>
  </si>
  <si>
    <t>https://www.kenko-media.com/hi_newsflash/archives/4972</t>
    <phoneticPr fontId="84"/>
  </si>
  <si>
    <t xml:space="preserve">業界動向―機能性表示食品制度の見直し―コストアップと対応苦慮は必至 | 国際商業オンライン </t>
    <phoneticPr fontId="84"/>
  </si>
  <si>
    <t>機能性表示食品制度の改正ルールが9月1日からスタートした。同日施行となったのが健康被害情報を行政に報告することを義務化した制度。猶予期間を経て、2026年9月までにパッケージの注意表示や製造時の製造管理基準（GMP）の義務化なども導入される。川上・川中・川下といわれる製造から販売後に至るまでを包括的に見直している。事業者には新たなコスト負担となる。義務化された健康被害の報告は、違反の場合営業停止という強い処分も可能で、対応に苦慮する企業も多くなりそうだ。
9月からスタートしたのが、川下の規制。販売後に、医師やユーザーから健康被害の報告を受けた場合、これを保健所等に一定の期間内に報告する仕組みだ。対象となるのは、機能性表示食品と特定保健用食品。制度を利用する事業者、約1500社に義務が生じる。</t>
    <phoneticPr fontId="84"/>
  </si>
  <si>
    <t>https://kokusaishogyo-online.jp/2024/09/137505</t>
    <phoneticPr fontId="84"/>
  </si>
  <si>
    <t xml:space="preserve">消費者庁／「機能性見直し」始まる／ＧＭＰ・表示見直しは２年後（2024年9月5日号） | 行政団体 </t>
    <phoneticPr fontId="84"/>
  </si>
  <si>
    <r>
      <t>消費者庁は８月２６日、食品表示基準の一部改正についての記者ブリーフィングを実施し、機能性表示食品制度の見直しの内容と施行期日を明らかにした。（１）健康被害情報の収集体制の整備（２）医師の診断による健康被害情報の保健所などへの提供</t>
    </r>
    <r>
      <rPr>
        <b/>
        <sz val="14"/>
        <color rgb="FF000000"/>
        <rFont val="Microsoft JhengHei"/>
        <family val="3"/>
      </rPr>
      <t>─</t>
    </r>
    <r>
      <rPr>
        <b/>
        <sz val="14"/>
        <color rgb="FF000000"/>
        <rFont val="Microsoft JhengHei"/>
        <family val="3"/>
        <charset val="128"/>
      </rPr>
      <t>は２４年９月１日の施行後、即日実施となる。製品加工などにおけるＧＭＰ適用、商品パッケージなどの届け出情報の表示方法の見直しは、２６年９月１日から実施するとしている。</t>
    </r>
    <r>
      <rPr>
        <b/>
        <sz val="14"/>
        <color rgb="FF000000"/>
        <rFont val="游ゴシック"/>
        <family val="3"/>
        <charset val="128"/>
      </rPr>
      <t xml:space="preserve">
　機能性表示食品の届け出者（以下届け出者）から都道府県知事などへの、機能性表示食品の健康被害（「おそれ」を含む）の報告は、９月１日から、義務となる。
　届け出者から消費者庁への報告は、これまで協力依頼という形だったが、要件を明確化し義務化する。
■１５日以内に情報提供
　機能性表示食品等に関する健康被害の情報提供に関しては、期日についてのルールが設けられた。「概ね３０日以内に同じ所見の症例が複数発生した場合」は、１５日以内の情報提供が義務となる。</t>
    </r>
    <phoneticPr fontId="84"/>
  </si>
  <si>
    <t>https://www.bci.co.jp/netkeizai/article/15762</t>
    <phoneticPr fontId="84"/>
  </si>
  <si>
    <t xml:space="preserve">「硫酸ジメチル」を防毒マスクなしで…作業員ら中毒症状 労働安全衛生法違反で福寿製薬を書類 ... </t>
    <phoneticPr fontId="84"/>
  </si>
  <si>
    <t>防毒マスクなどの使用を監視していなかったとして、富山市の医薬品メーカーが書類送検されました。
労働安全衛生法違反の疑いで書類送検されたのは、富山市の医薬品製造業・福寿製薬と当時の取締役管理本部長です。この会社の工場では、おととし6月、有害性が非常に強い特定化学物質「硫酸ジメチル」を扱っていた作業員など3人に中毒症状が出る事故がありました。3人の作業員は、防毒マスクと保護メガネを作業中に外すなどして適切に使用していませんでした。労働安全衛生法では、特定化学物質を取り扱う場合、防毒マスクなどの使用を作業主任者が監視しなければならないと規定されていますが、当時、作業主任者はその場におらず監視していませんでした。</t>
    <phoneticPr fontId="84"/>
  </si>
  <si>
    <t>https://news.goo.ne.jp/article/tuliptv/region/tuliptv-1406593.html</t>
    <phoneticPr fontId="84"/>
  </si>
  <si>
    <t>福岡市の業者が清涼飲料水で不適正表示　「事実と異なる原材料名」農水省が是正指示</t>
    <phoneticPr fontId="84"/>
  </si>
  <si>
    <t>農林水産省は３日、清涼飲料水に事実と異なる原材料名を表示し販売していたとして、暁酵素産業（福岡市）に対し、食品表示法に基づき表示の是正と原因究明、再発防止策の実施を指示した。
　対象は「暁酵素スタンダード」など６商品。重量の割合が最も高い「砂糖類」を表示しなかったほか、使用していない「かぼちゃ」を記載するなどしていた。２０２２年５月から今年４月まで計８８３７本を販売した。　農水省によると、同社はルールを認識していなかったと説明している。</t>
    <phoneticPr fontId="84"/>
  </si>
  <si>
    <t>https://www.chunichi.co.jp/article/952974</t>
    <phoneticPr fontId="84"/>
  </si>
  <si>
    <t>【製パン大手3社と業界団体に聞く】「トランス脂肪酸」含有量に関する表記が統一されていない現状への見解</t>
    <phoneticPr fontId="84"/>
  </si>
  <si>
    <t>人体に有害だとして世界的に規制が進む「トランス脂肪酸」を含む食パン・菓子パン。WHO（世界保健機関）は2018年、トランス脂肪酸の食品への含有を「2023年までに全廃する」との目標を掲げ、その勧告に応じて世界46か国が規制を導入した（2022年末時点）。しかし、日本では含有量に関する規制もなく、食品パッケージの表示義務も定められていない。
【まとめ】トランス脂肪酸の摂取による健康リスク一覧／世界と日本の含有・表示規制の現状
　トランス脂肪酸が含まれる食品の代表格であるパンでは、製パン市場シェアの9割を占める大手3社（山崎製パン、フジパン、敷島製パン）がホームページ上で各商品のトランス脂肪酸を含めた成分表を公表しているものの、商品のパッケージには記載がなく、店頭で確認することは難しい。そこで、週刊ポストは、本誌は大手3社のパンについて、トランス脂肪酸の含有量を「1包装当たり」に換算し、16位までの計119商品をランキングにした。さらに、トラン脂肪酸の表示問題について、メーカーと業界団体に見解を聞いた。【全3回の第2回。第1回から読む】表記が統一されていない理由　1包装当たりでトランス脂肪酸が最も多く含ま
　山崎製パンのホームページでは1個当たり0.3グラムと表記されているが、一方で3位の「デニッシュブレッドマイルド6枚入」は1包装当たり0.7グラムと表記されており、統一されていない。その理由について、山崎製パンはこう回答した。</t>
    <phoneticPr fontId="84"/>
  </si>
  <si>
    <t>https://news.yahoo.co.jp/articles/af4169f184f3ddd3b6e336a8172844d1b43dd899?source=rss</t>
    <phoneticPr fontId="84"/>
  </si>
  <si>
    <t>有機農業ニュースクリップ on X: "【残留農薬】友盛貿易（横浜市）は中国産緑豆から残留基準値 ... X.com</t>
    <phoneticPr fontId="15"/>
  </si>
  <si>
    <t>商品回収のお詫びとお知らせ
この度、弊社輸入商品の「精選緑豆(緑豆) 400g」で残留農薬(チアメトキサム)が基準値0.05ppmを超えて0.06ppmが検出されたことで
食品衛生法に違反となりました。横浜市保健所の指導に基づき回収をさせていただきます。
対象となる商品
商品名:精選緑豆(緑豆) 400g
内容量:400g
原産国:中国
対象となる賞味期限:2025.04.26
上記対象となる商品の販売先には連絡し、在庫品の確認と在庫品がある場合は回収をさせていただきます。上記対象となる商品をお買い求めいただき、お手元に商品があるお客様におかれましては、料金着払いにて当社まで発送いただきますようお願い申し上げます。商品代金をご返金させていただきます。
お問い合わせ先
友盛貿易株式会社　商品部
電話:045-226-2298
受付時間:平日　9:00～17:00
参考
チアメトキサムについて
チアメトキサムは殺虫剤として、野菜や豆類等に対して使用されます。
食品安全員会において、ADI(許容一日摂取量:毎日・一生涯食べても健康に悪影響を及ぼさないと推定される量)は0.018㎎/kg体重/日とされています。
仮に体重50kgの人が毎日一生涯、この食品を焼く15kg食べ続けても、今回の検出量であれば、直ちに健康への影響はない値です。</t>
    <phoneticPr fontId="15"/>
  </si>
  <si>
    <t xml:space="preserve">【お寄せいただいた声】 “発がん性指摘される農薬を『効率重視』で直接散布。アメリカからの輸入 ... X.com </t>
    <phoneticPr fontId="15"/>
  </si>
  <si>
    <r>
      <t xml:space="preserve">“発がん性指摘される農薬を『効率重視』で直接散布。アメリカからの輸入小麦に残留したグリホサートを、日本人が世界で一番たくさん摂取している”というのは本当？
</t>
    </r>
    <r>
      <rPr>
        <b/>
        <sz val="14"/>
        <color rgb="FF000000"/>
        <rFont val="Malgun Gothic"/>
        <family val="3"/>
        <charset val="129"/>
      </rPr>
      <t>ㅤ</t>
    </r>
    <r>
      <rPr>
        <b/>
        <sz val="14"/>
        <color indexed="8"/>
        <rFont val="游ゴシック"/>
        <family val="3"/>
        <charset val="128"/>
      </rPr>
      <t>いいえ、違います。
アメリカで麦に直接散布しているという記述について、当社は当事者ではありませんが、全米小麦協会によると「米国においてグリホサート（ラウンドアップの有効成分）によるプレハーベストは、小麦栽培面積の3%未満のみ適用されている珍しい栽培技術」だとしています。したがって、日本に輸入される米国産小麦のほとんどは直接散布して収穫されたものではありません。
また、発がん性について、ラウンドアップの有効成分グリホサートに発がん性のリスクはありません。
日本の内閣府食品安全委員会をはじめとして広範な入手可能な最新のデータに基づくリスク評価を行ってきた世界各国の規制当局は、ラウンドアップの有効成分グリホサートに発がん性の懸念はないと確認しています。
発がん性についてはこちらをご参照ください。
https://roundupjp.com/safety/movie/chapter3.html</t>
    </r>
    <phoneticPr fontId="15"/>
  </si>
  <si>
    <t>食品衛生法における農薬の残留基準について</t>
    <phoneticPr fontId="15"/>
  </si>
  <si>
    <t xml:space="preserve">
厚⽣労働省医薬・⽣活衛⽣局　　⽣活衛⽣・食品安全部基準審査課発行の資料です。
　■ 農薬の残留基準の意義
　■ 残留農薬の安全性の確保
　■ 個々の残留基準値について
　■ 残留農薬の実態の確認
https://www.caa.go.jp/policies/policy/consumer_safety/food_safety/risk_commu_agricultural_chemicals/pdf/agriculturalchemicals_shiryou3.pdf</t>
    <rPh sb="31" eb="33">
      <t>ハッコウ</t>
    </rPh>
    <rPh sb="34" eb="36">
      <t>シリョウ</t>
    </rPh>
    <phoneticPr fontId="15"/>
  </si>
  <si>
    <t>厨房の異臭の原因の一つは、冷蔵庫の清掃不足です。</t>
    <rPh sb="0" eb="2">
      <t>チュウボウ</t>
    </rPh>
    <rPh sb="3" eb="5">
      <t>イシュウ</t>
    </rPh>
    <rPh sb="6" eb="8">
      <t>ゲンイン</t>
    </rPh>
    <rPh sb="9" eb="10">
      <t>ヒト</t>
    </rPh>
    <rPh sb="13" eb="16">
      <t>レイゾウコ</t>
    </rPh>
    <rPh sb="17" eb="19">
      <t>セイソウ</t>
    </rPh>
    <rPh sb="19" eb="21">
      <t>ブソク</t>
    </rPh>
    <phoneticPr fontId="5"/>
  </si>
  <si>
    <t>今週のお題　(食品衛生の基本は冷蔵庫の清掃から)</t>
    <rPh sb="7" eb="9">
      <t>ショクヒン</t>
    </rPh>
    <rPh sb="9" eb="11">
      <t>エイセイ</t>
    </rPh>
    <rPh sb="12" eb="14">
      <t>キホン</t>
    </rPh>
    <rPh sb="15" eb="18">
      <t>レイゾウコ</t>
    </rPh>
    <rPh sb="19" eb="21">
      <t>セイソウ</t>
    </rPh>
    <phoneticPr fontId="5"/>
  </si>
  <si>
    <r>
      <t>★臭いの元は、食肉や魚類からのドリップやお漬物の汁、調味料の漏れなどです。プラスチック保管容器の外側、ステンレスバットなどについたこれらの「臭い」が、冷蔵庫内で充満していることがあります。　
★キッチンのなかでも冷蔵庫は細菌の温床です。大腸菌、サルモネラ属菌などのほか、冷蔵庫には4℃以下の低温でも増殖し　、食中毒を引き起こすリステリア菌、エロモナス菌などが棲みついています。
★なかでも野菜室は危険です。洗っていない野菜は細菌だらけです。よく水洗いしてから庫内に入れるように習慣づけましょう。　</t>
    </r>
    <r>
      <rPr>
        <b/>
        <u/>
        <sz val="11"/>
        <color indexed="13"/>
        <rFont val="ＭＳ Ｐゴシック"/>
        <family val="3"/>
        <charset val="128"/>
      </rPr>
      <t>「冷蔵庫は冷えているから安全」</t>
    </r>
    <r>
      <rPr>
        <b/>
        <u/>
        <sz val="11"/>
        <color indexed="9"/>
        <rFont val="ＭＳ Ｐゴシック"/>
        <family val="3"/>
        <charset val="128"/>
      </rPr>
      <t>は間違っています。　</t>
    </r>
    <r>
      <rPr>
        <b/>
        <sz val="11"/>
        <color indexed="9"/>
        <rFont val="ＭＳ Ｐゴシック"/>
        <family val="3"/>
        <charset val="128"/>
      </rPr>
      <t xml:space="preserve">
</t>
    </r>
    <r>
      <rPr>
        <b/>
        <sz val="11"/>
        <color indexed="52"/>
        <rFont val="ＭＳ Ｐゴシック"/>
        <family val="3"/>
        <charset val="128"/>
      </rPr>
      <t>★食材カスは直ぐ取り除き、臭わせない、カビさせない。冷蔵庫は常に清潔にしてください。　</t>
    </r>
    <r>
      <rPr>
        <b/>
        <u/>
        <sz val="11"/>
        <color indexed="13"/>
        <rFont val="ＭＳ Ｐゴシック"/>
        <family val="3"/>
        <charset val="128"/>
      </rPr>
      <t>「私たちの冷蔵庫はとても綺麗です」</t>
    </r>
    <r>
      <rPr>
        <b/>
        <sz val="11"/>
        <color indexed="43"/>
        <rFont val="ＭＳ Ｐゴシック"/>
        <family val="3"/>
        <charset val="128"/>
      </rPr>
      <t>は、世界に通用する食品安全メッセージです。</t>
    </r>
    <rPh sb="1" eb="2">
      <t>ニオ</t>
    </rPh>
    <rPh sb="7" eb="9">
      <t>ショクニク</t>
    </rPh>
    <rPh sb="10" eb="12">
      <t>ギョルイ</t>
    </rPh>
    <rPh sb="30" eb="31">
      <t>モ</t>
    </rPh>
    <rPh sb="43" eb="45">
      <t>ホカン</t>
    </rPh>
    <rPh sb="45" eb="47">
      <t>ヨウキ</t>
    </rPh>
    <rPh sb="48" eb="50">
      <t>ソトガワ</t>
    </rPh>
    <rPh sb="70" eb="71">
      <t>ニオ</t>
    </rPh>
    <rPh sb="127" eb="128">
      <t>ゾク</t>
    </rPh>
    <rPh sb="175" eb="176">
      <t>キン</t>
    </rPh>
    <rPh sb="198" eb="200">
      <t>キケン</t>
    </rPh>
    <rPh sb="222" eb="224">
      <t>ミズアラ</t>
    </rPh>
    <rPh sb="229" eb="231">
      <t>コナイ</t>
    </rPh>
    <rPh sb="232" eb="233">
      <t>イ</t>
    </rPh>
    <rPh sb="238" eb="240">
      <t>シュウカン</t>
    </rPh>
    <rPh sb="249" eb="252">
      <t>レイゾウコ</t>
    </rPh>
    <rPh sb="253" eb="254">
      <t>ヒ</t>
    </rPh>
    <rPh sb="260" eb="262">
      <t>アンゼン</t>
    </rPh>
    <rPh sb="264" eb="266">
      <t>マチガ</t>
    </rPh>
    <rPh sb="275" eb="277">
      <t>ショクザイ</t>
    </rPh>
    <rPh sb="280" eb="281">
      <t>ス</t>
    </rPh>
    <rPh sb="282" eb="283">
      <t>ト</t>
    </rPh>
    <rPh sb="284" eb="285">
      <t>ノゾ</t>
    </rPh>
    <rPh sb="287" eb="288">
      <t>ニオ</t>
    </rPh>
    <rPh sb="300" eb="303">
      <t>レイゾウコ</t>
    </rPh>
    <rPh sb="304" eb="305">
      <t>ツネ</t>
    </rPh>
    <rPh sb="306" eb="308">
      <t>セイケツ</t>
    </rPh>
    <rPh sb="318" eb="319">
      <t>ワタシ</t>
    </rPh>
    <rPh sb="322" eb="325">
      <t>レイゾウコ</t>
    </rPh>
    <rPh sb="329" eb="331">
      <t>キレイ</t>
    </rPh>
    <rPh sb="336" eb="338">
      <t>セカイ</t>
    </rPh>
    <rPh sb="339" eb="341">
      <t>ツウヨウ</t>
    </rPh>
    <rPh sb="343" eb="345">
      <t>ショクヒン</t>
    </rPh>
    <rPh sb="345" eb="347">
      <t>アンゼン</t>
    </rPh>
    <phoneticPr fontId="5"/>
  </si>
  <si>
    <t xml:space="preserve">
■冷蔵庫の掃除方法　
1)　中に入っている食品を別の冷蔵庫に移し、掃除する冷蔵庫の電源を切ります。
2）　外せるものはすべて外して洗い、よく乾燥させます。
　　 庫内は乾いた布を用い、消毒用エタノールで拭きます。掃除後は扉を少し開け、冷蔵庫内を乾燥させます。
3）　臭いを発生させないためには食品をラップ等で密封保存します。
4)　給水タンクは定期的に掃除しましょう。
5)　給水パイプなどにカビが生えて詰まっていることがあります。この場合には、300-400ppmの次亜塩素酸ナトリウム水溶液　
　　を注入し、2-3分間置いてブラッシングすればカビと詰まりが解消されます。
</t>
    <rPh sb="2" eb="5">
      <t>レイゾウコ</t>
    </rPh>
    <rPh sb="6" eb="8">
      <t>ソウジ</t>
    </rPh>
    <rPh sb="8" eb="10">
      <t>ホウホウ</t>
    </rPh>
    <rPh sb="15" eb="16">
      <t>ナカ</t>
    </rPh>
    <rPh sb="17" eb="18">
      <t>ハイ</t>
    </rPh>
    <rPh sb="25" eb="26">
      <t>ベツ</t>
    </rPh>
    <rPh sb="27" eb="30">
      <t>レイゾウコ</t>
    </rPh>
    <rPh sb="31" eb="32">
      <t>ウツ</t>
    </rPh>
    <rPh sb="34" eb="36">
      <t>ソウジ</t>
    </rPh>
    <rPh sb="134" eb="135">
      <t>ニオ</t>
    </rPh>
    <rPh sb="203" eb="204">
      <t>ツ</t>
    </rPh>
    <rPh sb="219" eb="221">
      <t>バアイ</t>
    </rPh>
    <rPh sb="235" eb="239">
      <t>ジアエンソ</t>
    </rPh>
    <rPh sb="239" eb="240">
      <t>サン</t>
    </rPh>
    <rPh sb="245" eb="248">
      <t>スイヨウエキ</t>
    </rPh>
    <rPh sb="253" eb="255">
      <t>チュウニュウ</t>
    </rPh>
    <rPh sb="260" eb="261">
      <t>プン</t>
    </rPh>
    <rPh sb="261" eb="262">
      <t>カン</t>
    </rPh>
    <rPh sb="262" eb="263">
      <t>オ</t>
    </rPh>
    <rPh sb="277" eb="278">
      <t>ヅ</t>
    </rPh>
    <rPh sb="281" eb="283">
      <t>カイショウ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</si>
</sst>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8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sz val="12"/>
      <color rgb="FF333333"/>
      <name val="メイリオ"/>
      <family val="3"/>
      <charset val="128"/>
    </font>
    <font>
      <b/>
      <sz val="11"/>
      <color rgb="FF222324"/>
      <name val="ＭＳ Ｐゴシック"/>
      <family val="2"/>
      <charset val="128"/>
    </font>
    <font>
      <b/>
      <sz val="14"/>
      <color indexed="8"/>
      <name val="ＭＳ Ｐゴシック"/>
      <family val="3"/>
      <charset val="128"/>
    </font>
    <font>
      <sz val="20"/>
      <color indexed="9"/>
      <name val="ＭＳ Ｐゴシック"/>
      <family val="3"/>
      <charset val="128"/>
    </font>
    <font>
      <sz val="14"/>
      <color indexed="63"/>
      <name val="Arial"/>
      <family val="2"/>
    </font>
    <font>
      <sz val="13"/>
      <name val="ＭＳ Ｐゴシック"/>
      <family val="3"/>
      <charset val="128"/>
    </font>
    <font>
      <sz val="22"/>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
      <color rgb="FF666666"/>
      <name val="Arial"/>
      <family val="2"/>
    </font>
    <font>
      <b/>
      <u/>
      <sz val="12"/>
      <name val="ＭＳ Ｐゴシック"/>
      <family val="3"/>
      <charset val="128"/>
    </font>
    <font>
      <b/>
      <sz val="12"/>
      <color indexed="10"/>
      <name val="ＭＳ Ｐゴシック"/>
      <family val="3"/>
      <charset val="128"/>
    </font>
    <font>
      <b/>
      <sz val="10"/>
      <name val="ＭＳ Ｐゴシック"/>
      <family val="3"/>
      <charset val="128"/>
    </font>
    <font>
      <b/>
      <sz val="18"/>
      <name val="メイリオ"/>
      <family val="3"/>
      <charset val="128"/>
    </font>
    <font>
      <sz val="20"/>
      <color rgb="FF000000"/>
      <name val="ＭＳ Ｐゴシック"/>
      <family val="3"/>
      <charset val="128"/>
    </font>
    <font>
      <sz val="11"/>
      <color rgb="FFFFFF00"/>
      <name val="ＭＳ Ｐゴシック"/>
      <family val="3"/>
      <charset val="128"/>
      <scheme val="minor"/>
    </font>
    <font>
      <sz val="10"/>
      <color rgb="FF2B2B2B"/>
      <name val="游ゴシック"/>
      <family val="2"/>
      <charset val="128"/>
    </font>
    <font>
      <b/>
      <sz val="17"/>
      <name val="ＭＳ Ｐゴシック"/>
      <family val="3"/>
      <charset val="128"/>
    </font>
    <font>
      <b/>
      <sz val="20"/>
      <color rgb="FF000000"/>
      <name val="メイリオ"/>
      <family val="3"/>
      <charset val="128"/>
    </font>
    <font>
      <u/>
      <sz val="11"/>
      <color theme="10"/>
      <name val="ＭＳ Ｐゴシック"/>
      <family val="3"/>
      <charset val="128"/>
      <scheme val="minor"/>
    </font>
    <font>
      <b/>
      <sz val="13"/>
      <color theme="1"/>
      <name val="游ゴシック"/>
      <family val="3"/>
      <charset val="128"/>
    </font>
    <font>
      <b/>
      <sz val="14"/>
      <color rgb="FF000000"/>
      <name val="ＭＳ Ｐゴシック"/>
      <family val="3"/>
      <charset val="128"/>
    </font>
    <font>
      <sz val="8.8000000000000007"/>
      <color indexed="23"/>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6"/>
      <name val="Microsoft YaHei"/>
      <family val="2"/>
      <charset val="134"/>
    </font>
    <font>
      <b/>
      <sz val="16.5"/>
      <name val="ＭＳ Ｐゴシック"/>
      <family val="3"/>
      <charset val="128"/>
    </font>
    <font>
      <b/>
      <sz val="17"/>
      <name val="Microsoft YaHei"/>
      <family val="2"/>
      <charset val="134"/>
    </font>
    <font>
      <b/>
      <sz val="14"/>
      <color indexed="53"/>
      <name val="ＭＳ Ｐゴシック"/>
      <family val="3"/>
      <charset val="128"/>
    </font>
    <font>
      <sz val="12"/>
      <color indexed="9"/>
      <name val="ＭＳ Ｐゴシック"/>
      <family val="3"/>
      <charset val="128"/>
    </font>
    <font>
      <b/>
      <sz val="16"/>
      <name val="メイリオ"/>
      <family val="3"/>
      <charset val="128"/>
    </font>
    <font>
      <b/>
      <sz val="14"/>
      <color rgb="FF000000"/>
      <name val="Microsoft JhengHei"/>
      <family val="3"/>
    </font>
    <font>
      <b/>
      <sz val="14"/>
      <color rgb="FF000000"/>
      <name val="Microsoft JhengHei"/>
      <family val="3"/>
      <charset val="128"/>
    </font>
    <font>
      <b/>
      <sz val="14"/>
      <color rgb="FF000000"/>
      <name val="Malgun Gothic"/>
      <family val="3"/>
      <charset val="129"/>
    </font>
    <font>
      <b/>
      <sz val="11"/>
      <color indexed="9"/>
      <name val="ＭＳ Ｐゴシック"/>
      <family val="3"/>
      <charset val="128"/>
    </font>
    <font>
      <b/>
      <u/>
      <sz val="11"/>
      <color indexed="13"/>
      <name val="ＭＳ Ｐゴシック"/>
      <family val="3"/>
      <charset val="128"/>
    </font>
    <font>
      <b/>
      <u/>
      <sz val="11"/>
      <color indexed="9"/>
      <name val="ＭＳ Ｐゴシック"/>
      <family val="3"/>
      <charset val="128"/>
    </font>
    <font>
      <b/>
      <sz val="11"/>
      <color indexed="52"/>
      <name val="ＭＳ Ｐゴシック"/>
      <family val="3"/>
      <charset val="128"/>
    </font>
    <font>
      <b/>
      <sz val="11"/>
      <color indexed="43"/>
      <name val="ＭＳ Ｐゴシック"/>
      <family val="3"/>
      <charset val="128"/>
    </font>
    <font>
      <b/>
      <sz val="16"/>
      <color theme="0"/>
      <name val="ＭＳ Ｐゴシック"/>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DFEAFF"/>
        <bgColor indexed="64"/>
      </patternFill>
    </fill>
    <fill>
      <patternFill patternType="solid">
        <fgColor indexed="1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6DDDF7"/>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9" tint="-0.249977111117893"/>
        <bgColor indexed="64"/>
      </patternFill>
    </fill>
    <fill>
      <patternFill patternType="solid">
        <fgColor rgb="FF002060"/>
        <bgColor indexed="64"/>
      </patternFill>
    </fill>
  </fills>
  <borders count="247">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top style="double">
        <color auto="1"/>
      </top>
      <bottom/>
      <diagonal/>
    </border>
    <border>
      <left style="medium">
        <color indexed="64"/>
      </left>
      <right style="thin">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auto="1"/>
      </left>
      <right style="thin">
        <color auto="1"/>
      </right>
      <top style="medium">
        <color auto="1"/>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indexed="64"/>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8" fillId="0" borderId="0">
      <alignment vertical="center"/>
    </xf>
    <xf numFmtId="0" fontId="6" fillId="0" borderId="0"/>
    <xf numFmtId="0" fontId="68" fillId="0" borderId="0">
      <alignment vertical="center"/>
    </xf>
    <xf numFmtId="0" fontId="6"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3" fillId="0" borderId="0">
      <alignment vertical="center"/>
    </xf>
    <xf numFmtId="0" fontId="4" fillId="0" borderId="0">
      <alignment vertical="center"/>
    </xf>
    <xf numFmtId="0" fontId="68"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6" fillId="0" borderId="0"/>
    <xf numFmtId="0" fontId="107" fillId="0" borderId="0" applyNumberFormat="0" applyFill="0" applyBorder="0" applyAlignment="0" applyProtection="0"/>
    <xf numFmtId="0" fontId="106" fillId="0" borderId="0"/>
    <xf numFmtId="0" fontId="159" fillId="0" borderId="0" applyNumberFormat="0" applyFill="0" applyBorder="0" applyAlignment="0" applyProtection="0">
      <alignment vertical="center"/>
    </xf>
  </cellStyleXfs>
  <cellXfs count="853">
    <xf numFmtId="0" fontId="0" fillId="0" borderId="0" xfId="0">
      <alignment vertical="center"/>
    </xf>
    <xf numFmtId="0" fontId="6" fillId="0" borderId="0" xfId="2">
      <alignment vertical="center"/>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2" fillId="5" borderId="5" xfId="2" applyFont="1" applyFill="1" applyBorder="1" applyAlignment="1">
      <alignment horizontal="center" vertical="center"/>
    </xf>
    <xf numFmtId="0" fontId="22" fillId="5" borderId="2" xfId="2" applyFont="1" applyFill="1" applyBorder="1" applyAlignment="1">
      <alignment horizontal="center" vertical="center"/>
    </xf>
    <xf numFmtId="0" fontId="22" fillId="0" borderId="5" xfId="2" applyFont="1" applyBorder="1" applyAlignment="1">
      <alignment horizontal="center" vertical="center"/>
    </xf>
    <xf numFmtId="0" fontId="22"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2"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3" fillId="8" borderId="22" xfId="17" applyFont="1" applyFill="1" applyBorder="1" applyAlignment="1">
      <alignment horizontal="left" vertical="center"/>
    </xf>
    <xf numFmtId="0" fontId="33" fillId="8" borderId="23" xfId="17" applyFont="1" applyFill="1" applyBorder="1" applyAlignment="1">
      <alignment horizontal="center" vertical="center"/>
    </xf>
    <xf numFmtId="0" fontId="33" fillId="8" borderId="23" xfId="2" applyFont="1" applyFill="1" applyBorder="1" applyAlignment="1">
      <alignment horizontal="center" vertical="center"/>
    </xf>
    <xf numFmtId="0" fontId="34" fillId="8" borderId="23" xfId="2" applyFont="1" applyFill="1" applyBorder="1" applyAlignment="1">
      <alignment horizontal="center" vertical="center"/>
    </xf>
    <xf numFmtId="0" fontId="34" fillId="8" borderId="24"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25" xfId="2" applyFont="1" applyFill="1" applyBorder="1" applyAlignment="1">
      <alignment horizontal="center" vertical="center"/>
    </xf>
    <xf numFmtId="0" fontId="34" fillId="8" borderId="26" xfId="2" applyFont="1" applyFill="1" applyBorder="1" applyAlignment="1">
      <alignment horizontal="center" vertical="center"/>
    </xf>
    <xf numFmtId="0" fontId="1" fillId="9" borderId="26" xfId="17" applyFill="1" applyBorder="1">
      <alignment vertical="center"/>
    </xf>
    <xf numFmtId="0" fontId="37"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8"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2"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1" fillId="0" borderId="0" xfId="0" applyFont="1" applyAlignment="1">
      <alignment horizontal="left" vertical="center"/>
    </xf>
    <xf numFmtId="0" fontId="72" fillId="0" borderId="0" xfId="0" applyFont="1" applyAlignment="1">
      <alignment horizontal="center" vertical="center" wrapText="1"/>
    </xf>
    <xf numFmtId="0" fontId="72" fillId="0" borderId="0" xfId="0" applyFont="1" applyAlignment="1">
      <alignment horizontal="left" vertical="center" wrapText="1"/>
    </xf>
    <xf numFmtId="0" fontId="82" fillId="0" borderId="0" xfId="17" applyFont="1">
      <alignment vertical="center"/>
    </xf>
    <xf numFmtId="0" fontId="81" fillId="0" borderId="0" xfId="2" applyFont="1">
      <alignment vertical="center"/>
    </xf>
    <xf numFmtId="0" fontId="83"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30" fillId="0" borderId="4" xfId="0" applyFont="1" applyBorder="1" applyAlignment="1">
      <alignment horizontal="center" vertical="center" wrapText="1"/>
    </xf>
    <xf numFmtId="0" fontId="90" fillId="0" borderId="0" xfId="2" applyFont="1" applyAlignment="1">
      <alignment horizontal="center" vertical="center"/>
    </xf>
    <xf numFmtId="14" fontId="89"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8" fillId="0" borderId="33" xfId="0" applyFont="1" applyBorder="1">
      <alignment vertical="center"/>
    </xf>
    <xf numFmtId="0" fontId="88" fillId="0" borderId="0" xfId="0" applyFont="1">
      <alignment vertical="center"/>
    </xf>
    <xf numFmtId="0" fontId="88" fillId="5" borderId="33" xfId="0" applyFont="1" applyFill="1" applyBorder="1">
      <alignment vertical="center"/>
    </xf>
    <xf numFmtId="0" fontId="88"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2" fillId="0" borderId="0" xfId="17" applyFont="1" applyAlignment="1">
      <alignment horizontal="left" vertical="center"/>
    </xf>
    <xf numFmtId="0" fontId="89" fillId="20" borderId="21" xfId="2" applyFont="1" applyFill="1" applyBorder="1" applyAlignment="1">
      <alignment horizontal="center" vertical="center"/>
    </xf>
    <xf numFmtId="0" fontId="85" fillId="22" borderId="79" xfId="2" applyFont="1" applyFill="1" applyBorder="1" applyAlignment="1">
      <alignment horizontal="center" vertical="center"/>
    </xf>
    <xf numFmtId="0" fontId="6" fillId="0" borderId="0" xfId="2" applyAlignment="1">
      <alignment horizontal="left" vertical="center"/>
    </xf>
    <xf numFmtId="0" fontId="101" fillId="5" borderId="33" xfId="0" applyFont="1" applyFill="1" applyBorder="1">
      <alignment vertical="center"/>
    </xf>
    <xf numFmtId="0" fontId="101" fillId="5" borderId="0" xfId="0" applyFont="1" applyFill="1" applyAlignment="1">
      <alignment horizontal="left" vertical="center"/>
    </xf>
    <xf numFmtId="0" fontId="101" fillId="5" borderId="0" xfId="0" applyFont="1" applyFill="1">
      <alignment vertical="center"/>
    </xf>
    <xf numFmtId="176" fontId="101" fillId="5" borderId="0" xfId="0" applyNumberFormat="1" applyFont="1" applyFill="1" applyAlignment="1">
      <alignment horizontal="left" vertical="center"/>
    </xf>
    <xf numFmtId="183" fontId="101" fillId="5" borderId="0" xfId="0" applyNumberFormat="1" applyFont="1" applyFill="1" applyAlignment="1">
      <alignment horizontal="center" vertical="center"/>
    </xf>
    <xf numFmtId="0" fontId="101" fillId="5" borderId="33" xfId="0" applyFont="1" applyFill="1" applyBorder="1" applyAlignment="1">
      <alignment vertical="top"/>
    </xf>
    <xf numFmtId="0" fontId="101" fillId="5" borderId="0" xfId="0" applyFont="1" applyFill="1" applyAlignment="1">
      <alignment vertical="top"/>
    </xf>
    <xf numFmtId="14" fontId="101" fillId="5" borderId="0" xfId="0" applyNumberFormat="1" applyFont="1" applyFill="1" applyAlignment="1">
      <alignment horizontal="left" vertical="center"/>
    </xf>
    <xf numFmtId="14" fontId="101" fillId="0" borderId="0" xfId="0" applyNumberFormat="1" applyFont="1">
      <alignment vertical="center"/>
    </xf>
    <xf numFmtId="0" fontId="102"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4"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28" xfId="17" applyFont="1" applyBorder="1">
      <alignment vertical="center"/>
    </xf>
    <xf numFmtId="0" fontId="49" fillId="0" borderId="28" xfId="17" applyFont="1" applyBorder="1" applyAlignment="1">
      <alignment horizontal="right" vertical="center"/>
    </xf>
    <xf numFmtId="0" fontId="37" fillId="0" borderId="30" xfId="17" applyFont="1" applyBorder="1" applyAlignment="1">
      <alignment horizontal="center" vertical="center"/>
    </xf>
    <xf numFmtId="0" fontId="37" fillId="0" borderId="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2"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83" xfId="16" applyFont="1" applyFill="1" applyBorder="1">
      <alignment vertical="center"/>
    </xf>
    <xf numFmtId="0" fontId="10" fillId="18" borderId="83" xfId="16" applyFont="1" applyFill="1" applyBorder="1">
      <alignment vertical="center"/>
    </xf>
    <xf numFmtId="0" fontId="36" fillId="0" borderId="0" xfId="17" applyFont="1" applyAlignment="1">
      <alignment horizontal="left" vertical="center" indent="2"/>
    </xf>
    <xf numFmtId="0" fontId="103" fillId="0" borderId="0" xfId="17" applyFont="1">
      <alignment vertical="center"/>
    </xf>
    <xf numFmtId="0" fontId="1" fillId="18" borderId="0" xfId="2" applyFont="1" applyFill="1">
      <alignment vertical="center"/>
    </xf>
    <xf numFmtId="0" fontId="23" fillId="18" borderId="20" xfId="2" applyFont="1" applyFill="1" applyBorder="1" applyAlignment="1">
      <alignment horizontal="center" vertical="top" wrapText="1"/>
    </xf>
    <xf numFmtId="0" fontId="22" fillId="5" borderId="5" xfId="2" applyFont="1" applyFill="1" applyBorder="1" applyAlignment="1">
      <alignment horizontal="left" vertical="center"/>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18" borderId="50" xfId="2" applyNumberFormat="1" applyFont="1" applyFill="1" applyBorder="1" applyAlignment="1">
      <alignment horizontal="center" vertical="center" wrapText="1"/>
    </xf>
    <xf numFmtId="0" fontId="99" fillId="18" borderId="74" xfId="0" applyFont="1" applyFill="1" applyBorder="1" applyAlignment="1">
      <alignment horizontal="center" vertical="center" wrapText="1"/>
    </xf>
    <xf numFmtId="0" fontId="99" fillId="18" borderId="81" xfId="0" applyFont="1" applyFill="1" applyBorder="1" applyAlignment="1">
      <alignment horizontal="center" vertical="center" wrapText="1"/>
    </xf>
    <xf numFmtId="0" fontId="12" fillId="0" borderId="0" xfId="2" applyFont="1" applyAlignment="1">
      <alignment horizontal="center" vertical="center"/>
    </xf>
    <xf numFmtId="14" fontId="85"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1" fillId="5" borderId="0" xfId="0" applyFont="1" applyFill="1" applyAlignment="1">
      <alignment horizontal="left" vertical="top"/>
    </xf>
    <xf numFmtId="0" fontId="108" fillId="18" borderId="0" xfId="17" applyFont="1" applyFill="1" applyAlignment="1">
      <alignment horizontal="left" vertical="center"/>
    </xf>
    <xf numFmtId="0" fontId="85" fillId="0" borderId="0" xfId="2" applyFont="1" applyAlignment="1">
      <alignment vertical="top" wrapText="1"/>
    </xf>
    <xf numFmtId="180" fontId="49" fillId="10" borderId="85" xfId="17" applyNumberFormat="1" applyFont="1" applyFill="1" applyBorder="1" applyAlignment="1">
      <alignment horizontal="center" vertical="center"/>
    </xf>
    <xf numFmtId="14" fontId="89" fillId="20" borderId="75" xfId="2" applyNumberFormat="1" applyFont="1" applyFill="1" applyBorder="1" applyAlignment="1">
      <alignment vertical="center" shrinkToFit="1"/>
    </xf>
    <xf numFmtId="14" fontId="28" fillId="20" borderId="86" xfId="2" applyNumberFormat="1" applyFont="1" applyFill="1" applyBorder="1" applyAlignment="1">
      <alignment horizontal="center" vertical="center" shrinkToFit="1"/>
    </xf>
    <xf numFmtId="14" fontId="85" fillId="20" borderId="89" xfId="1" applyNumberFormat="1" applyFont="1" applyFill="1" applyBorder="1" applyAlignment="1" applyProtection="1">
      <alignment vertical="center" wrapText="1"/>
    </xf>
    <xf numFmtId="14" fontId="85" fillId="20" borderId="87" xfId="2" applyNumberFormat="1" applyFont="1" applyFill="1" applyBorder="1">
      <alignment vertical="center"/>
    </xf>
    <xf numFmtId="0" fontId="8" fillId="0" borderId="0" xfId="1" applyAlignment="1" applyProtection="1">
      <alignment vertical="center"/>
    </xf>
    <xf numFmtId="0" fontId="69" fillId="0" borderId="0" xfId="0" applyFont="1">
      <alignment vertical="center"/>
    </xf>
    <xf numFmtId="0" fontId="114" fillId="5" borderId="6" xfId="2" applyFont="1" applyFill="1" applyBorder="1">
      <alignment vertical="center"/>
    </xf>
    <xf numFmtId="0" fontId="113" fillId="0" borderId="73" xfId="0" applyFont="1" applyBorder="1">
      <alignment vertical="center"/>
    </xf>
    <xf numFmtId="0" fontId="112"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3"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5" fillId="18" borderId="92" xfId="2" applyFont="1" applyFill="1" applyBorder="1" applyAlignment="1">
      <alignment horizontal="center" vertical="center"/>
    </xf>
    <xf numFmtId="177" fontId="115" fillId="18" borderId="92" xfId="2" applyNumberFormat="1" applyFont="1" applyFill="1" applyBorder="1" applyAlignment="1">
      <alignment horizontal="center" vertical="center" shrinkToFit="1"/>
    </xf>
    <xf numFmtId="0" fontId="116"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3"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3" fillId="22" borderId="2" xfId="2" applyFont="1" applyFill="1" applyBorder="1" applyAlignment="1">
      <alignment horizontal="center" vertical="center" wrapText="1"/>
    </xf>
    <xf numFmtId="0" fontId="83" fillId="0" borderId="65" xfId="0" applyFont="1" applyBorder="1" applyAlignment="1">
      <alignment horizontal="center" vertical="center" wrapText="1"/>
    </xf>
    <xf numFmtId="0" fontId="120"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1" fillId="5" borderId="33"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0"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2" fillId="0" borderId="0" xfId="0" applyFont="1" applyAlignment="1">
      <alignment vertical="top" wrapText="1"/>
    </xf>
    <xf numFmtId="183" fontId="101" fillId="5" borderId="0" xfId="0" applyNumberFormat="1" applyFont="1" applyFill="1" applyAlignment="1">
      <alignment horizontal="left" vertical="center"/>
    </xf>
    <xf numFmtId="14" fontId="89" fillId="20" borderId="94"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xf>
    <xf numFmtId="14" fontId="89" fillId="20" borderId="96" xfId="2" applyNumberFormat="1" applyFont="1" applyFill="1" applyBorder="1" applyAlignment="1">
      <alignment horizontal="center" vertical="center"/>
    </xf>
    <xf numFmtId="0" fontId="8" fillId="0" borderId="98" xfId="1" applyBorder="1" applyAlignment="1" applyProtection="1">
      <alignment vertical="top" wrapText="1"/>
    </xf>
    <xf numFmtId="0" fontId="31"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6" fillId="34" borderId="0" xfId="0" applyFont="1" applyFill="1" applyAlignment="1">
      <alignment horizontal="center" vertical="center" wrapText="1"/>
    </xf>
    <xf numFmtId="0" fontId="83" fillId="35" borderId="65" xfId="0" applyFont="1" applyFill="1" applyBorder="1" applyAlignment="1">
      <alignment horizontal="center" vertical="center" wrapText="1"/>
    </xf>
    <xf numFmtId="0" fontId="127" fillId="0" borderId="99" xfId="2" applyFont="1" applyBorder="1" applyAlignment="1">
      <alignment horizontal="left" vertical="top" wrapText="1"/>
    </xf>
    <xf numFmtId="0" fontId="12" fillId="0" borderId="101" xfId="2" applyFont="1" applyBorder="1" applyAlignment="1">
      <alignment horizontal="center" vertical="center" wrapText="1"/>
    </xf>
    <xf numFmtId="0" fontId="88" fillId="33" borderId="4" xfId="2" applyFont="1" applyFill="1" applyBorder="1" applyAlignment="1">
      <alignment horizontal="center" vertical="center"/>
    </xf>
    <xf numFmtId="177" fontId="88" fillId="33" borderId="4" xfId="2" applyNumberFormat="1" applyFont="1" applyFill="1" applyBorder="1" applyAlignment="1">
      <alignment horizontal="center" vertical="center" shrinkToFit="1"/>
    </xf>
    <xf numFmtId="14" fontId="85" fillId="20" borderId="1" xfId="1" applyNumberFormat="1" applyFont="1" applyFill="1" applyBorder="1" applyAlignment="1" applyProtection="1">
      <alignment horizontal="center" vertical="center" shrinkToFit="1"/>
    </xf>
    <xf numFmtId="0" fontId="83" fillId="0" borderId="74" xfId="0" applyFont="1" applyBorder="1" applyAlignment="1">
      <alignment horizontal="center" vertical="center" wrapText="1"/>
    </xf>
    <xf numFmtId="0" fontId="110" fillId="20" borderId="95" xfId="2" applyFont="1" applyFill="1" applyBorder="1" applyAlignment="1">
      <alignment horizontal="center" vertical="center" wrapText="1"/>
    </xf>
    <xf numFmtId="0" fontId="110" fillId="20" borderId="95" xfId="2" applyFont="1" applyFill="1" applyBorder="1" applyAlignment="1">
      <alignment horizontal="center" vertical="center"/>
    </xf>
    <xf numFmtId="0" fontId="110" fillId="20" borderId="94" xfId="2" applyFont="1" applyFill="1" applyBorder="1" applyAlignment="1">
      <alignment horizontal="center" vertical="center"/>
    </xf>
    <xf numFmtId="0" fontId="89" fillId="20" borderId="96" xfId="2" applyFont="1" applyFill="1" applyBorder="1" applyAlignment="1">
      <alignment horizontal="center" vertical="center"/>
    </xf>
    <xf numFmtId="0" fontId="125" fillId="0" borderId="0" xfId="2" applyFont="1">
      <alignment vertical="center"/>
    </xf>
    <xf numFmtId="0" fontId="6" fillId="0" borderId="0" xfId="2" applyAlignment="1">
      <alignment horizontal="center" vertical="top"/>
    </xf>
    <xf numFmtId="14" fontId="85" fillId="20" borderId="88" xfId="1" applyNumberFormat="1" applyFont="1" applyFill="1" applyBorder="1" applyAlignment="1" applyProtection="1">
      <alignment horizontal="center" vertical="center" wrapText="1"/>
    </xf>
    <xf numFmtId="0" fontId="121" fillId="34" borderId="0" xfId="0" applyFont="1" applyFill="1" applyAlignment="1">
      <alignment horizontal="center" vertical="center" wrapText="1"/>
    </xf>
    <xf numFmtId="0" fontId="23" fillId="18" borderId="0" xfId="2" applyFont="1" applyFill="1" applyAlignment="1">
      <alignment horizontal="center" vertical="top" wrapText="1"/>
    </xf>
    <xf numFmtId="0" fontId="22" fillId="18" borderId="20" xfId="2" applyFont="1" applyFill="1" applyBorder="1" applyAlignment="1">
      <alignment horizontal="center" vertical="center" wrapText="1"/>
    </xf>
    <xf numFmtId="0" fontId="22" fillId="18" borderId="104" xfId="2" applyFont="1" applyFill="1" applyBorder="1" applyAlignment="1">
      <alignment horizontal="left" vertical="center"/>
    </xf>
    <xf numFmtId="0" fontId="23" fillId="18" borderId="91" xfId="2" applyFont="1" applyFill="1" applyBorder="1" applyAlignment="1">
      <alignment horizontal="center" vertical="top" wrapText="1"/>
    </xf>
    <xf numFmtId="0" fontId="22" fillId="18" borderId="91" xfId="2" applyFont="1" applyFill="1" applyBorder="1" applyAlignment="1">
      <alignment horizontal="center" vertical="center" wrapText="1"/>
    </xf>
    <xf numFmtId="0" fontId="87" fillId="0" borderId="0" xfId="2" applyFont="1" applyAlignment="1">
      <alignment vertical="top" wrapText="1"/>
    </xf>
    <xf numFmtId="0" fontId="8" fillId="0" borderId="105" xfId="1" applyBorder="1" applyAlignment="1" applyProtection="1">
      <alignment horizontal="left" vertical="top" wrapText="1"/>
    </xf>
    <xf numFmtId="0" fontId="117" fillId="0" borderId="99" xfId="2" applyFont="1" applyBorder="1" applyAlignment="1">
      <alignment horizontal="left" vertical="top"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9" fillId="18" borderId="0" xfId="0" applyFont="1" applyFill="1" applyAlignment="1">
      <alignment horizontal="center" vertical="center" wrapText="1"/>
    </xf>
    <xf numFmtId="0" fontId="45" fillId="5" borderId="0" xfId="17" applyFont="1" applyFill="1" applyAlignment="1">
      <alignment vertical="center" wrapText="1"/>
    </xf>
    <xf numFmtId="0" fontId="6" fillId="0" borderId="0" xfId="4"/>
    <xf numFmtId="0" fontId="135" fillId="0" borderId="0" xfId="2" applyFont="1">
      <alignment vertical="center"/>
    </xf>
    <xf numFmtId="0" fontId="31" fillId="20" borderId="97" xfId="2" applyFont="1" applyFill="1" applyBorder="1" applyAlignment="1">
      <alignment horizontal="center" vertical="center" wrapText="1"/>
    </xf>
    <xf numFmtId="14" fontId="85" fillId="20" borderId="75" xfId="2" applyNumberFormat="1" applyFont="1" applyFill="1" applyBorder="1" applyAlignment="1">
      <alignment horizontal="center" vertical="center" wrapText="1" shrinkToFit="1"/>
    </xf>
    <xf numFmtId="14" fontId="89" fillId="20" borderId="108" xfId="2" applyNumberFormat="1" applyFont="1" applyFill="1" applyBorder="1" applyAlignment="1">
      <alignment vertical="center" shrinkToFit="1"/>
    </xf>
    <xf numFmtId="0" fontId="116" fillId="22" borderId="92" xfId="0" applyFont="1" applyFill="1" applyBorder="1" applyAlignment="1">
      <alignment horizontal="center" vertical="center" wrapText="1"/>
    </xf>
    <xf numFmtId="0" fontId="116" fillId="36" borderId="92" xfId="0" applyFont="1" applyFill="1" applyBorder="1" applyAlignment="1">
      <alignment horizontal="center" vertical="center" wrapText="1"/>
    </xf>
    <xf numFmtId="0" fontId="99"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39" fillId="0" borderId="0" xfId="0" applyFont="1">
      <alignment vertical="center"/>
    </xf>
    <xf numFmtId="0" fontId="0" fillId="0" borderId="48" xfId="0" applyBorder="1" applyAlignment="1">
      <alignment horizontal="center" vertical="center"/>
    </xf>
    <xf numFmtId="0" fontId="148" fillId="0" borderId="109" xfId="0" applyFont="1" applyBorder="1" applyAlignment="1">
      <alignment horizontal="center" vertical="center"/>
    </xf>
    <xf numFmtId="0" fontId="148" fillId="0" borderId="110" xfId="0" applyFont="1" applyBorder="1" applyAlignment="1">
      <alignment horizontal="center" vertical="center"/>
    </xf>
    <xf numFmtId="0" fontId="148" fillId="0" borderId="111" xfId="0" applyFont="1" applyBorder="1" applyAlignment="1">
      <alignment horizontal="center" vertical="center"/>
    </xf>
    <xf numFmtId="0" fontId="147" fillId="0" borderId="109" xfId="0" applyFont="1" applyBorder="1" applyAlignment="1">
      <alignment horizontal="center" vertical="center"/>
    </xf>
    <xf numFmtId="0" fontId="147" fillId="0" borderId="111" xfId="0" applyFont="1" applyBorder="1" applyAlignment="1">
      <alignment horizontal="center" vertical="center"/>
    </xf>
    <xf numFmtId="0" fontId="147" fillId="0" borderId="110" xfId="0" applyFont="1" applyBorder="1" applyAlignment="1">
      <alignment horizontal="center" vertical="center"/>
    </xf>
    <xf numFmtId="0" fontId="148" fillId="0" borderId="112" xfId="0" applyFont="1" applyBorder="1" applyAlignment="1">
      <alignment horizontal="center" vertical="center"/>
    </xf>
    <xf numFmtId="0" fontId="148" fillId="0" borderId="113" xfId="0" applyFont="1" applyBorder="1" applyAlignment="1">
      <alignment horizontal="center" vertical="center"/>
    </xf>
    <xf numFmtId="0" fontId="148" fillId="0" borderId="114" xfId="0" applyFont="1" applyBorder="1" applyAlignment="1">
      <alignment horizontal="center" vertical="center"/>
    </xf>
    <xf numFmtId="0" fontId="148" fillId="0" borderId="115" xfId="0" applyFont="1" applyBorder="1" applyAlignment="1">
      <alignment horizontal="center" vertical="center"/>
    </xf>
    <xf numFmtId="0" fontId="150" fillId="18" borderId="0" xfId="2" applyFont="1" applyFill="1" applyAlignment="1">
      <alignment horizontal="center" vertical="center" wrapText="1"/>
    </xf>
    <xf numFmtId="184" fontId="150" fillId="18" borderId="0" xfId="2" applyNumberFormat="1" applyFont="1" applyFill="1" applyAlignment="1">
      <alignment horizontal="center" vertical="center"/>
    </xf>
    <xf numFmtId="14" fontId="89" fillId="20" borderId="1" xfId="2" applyNumberFormat="1" applyFont="1" applyFill="1" applyBorder="1" applyAlignment="1">
      <alignment horizontal="center" vertical="center" wrapText="1" shrinkToFit="1"/>
    </xf>
    <xf numFmtId="0" fontId="131" fillId="18" borderId="0" xfId="0" applyFont="1" applyFill="1" applyAlignment="1">
      <alignment horizontal="center" vertical="center" wrapText="1"/>
    </xf>
    <xf numFmtId="0" fontId="8" fillId="0" borderId="105" xfId="1" applyBorder="1" applyAlignment="1" applyProtection="1">
      <alignment horizontal="left" vertical="center" wrapText="1"/>
    </xf>
    <xf numFmtId="0" fontId="96" fillId="18" borderId="0" xfId="0" applyFont="1" applyFill="1" applyAlignment="1">
      <alignment horizontal="center" vertical="center" wrapText="1"/>
    </xf>
    <xf numFmtId="0" fontId="149" fillId="18" borderId="0" xfId="0" applyFont="1" applyFill="1" applyAlignment="1">
      <alignment vertical="center" wrapText="1"/>
    </xf>
    <xf numFmtId="0" fontId="25" fillId="18" borderId="0" xfId="19" applyFont="1" applyFill="1" applyAlignment="1">
      <alignment horizontal="left" vertical="center"/>
    </xf>
    <xf numFmtId="0" fontId="109" fillId="18" borderId="116" xfId="0" applyFont="1" applyFill="1" applyBorder="1" applyAlignment="1">
      <alignment horizontal="left" vertical="center"/>
    </xf>
    <xf numFmtId="0" fontId="153" fillId="22" borderId="97" xfId="2" applyFont="1" applyFill="1" applyBorder="1" applyAlignment="1">
      <alignment horizontal="center" vertical="center" wrapText="1"/>
    </xf>
    <xf numFmtId="0" fontId="155" fillId="0" borderId="0" xfId="0" applyFont="1">
      <alignment vertical="center"/>
    </xf>
    <xf numFmtId="0" fontId="117" fillId="0" borderId="0" xfId="2" applyFont="1" applyAlignment="1">
      <alignment vertical="top" wrapText="1"/>
    </xf>
    <xf numFmtId="0" fontId="156" fillId="0" borderId="0" xfId="0" applyFont="1">
      <alignment vertical="center"/>
    </xf>
    <xf numFmtId="0" fontId="85" fillId="20" borderId="95" xfId="1" applyFont="1" applyFill="1" applyBorder="1" applyAlignment="1" applyProtection="1">
      <alignment horizontal="center" vertical="center"/>
    </xf>
    <xf numFmtId="0" fontId="83" fillId="38" borderId="65" xfId="0" applyFont="1" applyFill="1" applyBorder="1" applyAlignment="1">
      <alignment horizontal="center" vertical="center" wrapText="1"/>
    </xf>
    <xf numFmtId="14" fontId="85" fillId="20" borderId="3" xfId="1" applyNumberFormat="1" applyFont="1" applyFill="1" applyBorder="1" applyAlignment="1" applyProtection="1">
      <alignment horizontal="center" vertical="center" shrinkToFit="1"/>
    </xf>
    <xf numFmtId="0" fontId="8" fillId="0" borderId="0" xfId="1" applyAlignment="1" applyProtection="1">
      <alignment horizontal="left" vertical="center" wrapText="1"/>
    </xf>
    <xf numFmtId="0" fontId="6" fillId="0" borderId="107" xfId="2" applyBorder="1">
      <alignment vertical="center"/>
    </xf>
    <xf numFmtId="0" fontId="127" fillId="0" borderId="117" xfId="1" applyFont="1" applyFill="1" applyBorder="1" applyAlignment="1" applyProtection="1">
      <alignment vertical="top" wrapText="1"/>
    </xf>
    <xf numFmtId="0" fontId="8" fillId="0" borderId="119" xfId="1" applyBorder="1" applyAlignment="1" applyProtection="1">
      <alignment horizontal="left" vertical="center" wrapText="1"/>
    </xf>
    <xf numFmtId="0" fontId="8" fillId="0" borderId="118" xfId="1" applyFill="1" applyBorder="1" applyAlignment="1" applyProtection="1">
      <alignment vertical="center" wrapText="1"/>
    </xf>
    <xf numFmtId="0" fontId="8" fillId="0" borderId="118" xfId="1" applyFill="1" applyBorder="1" applyAlignment="1" applyProtection="1">
      <alignment vertical="top" wrapText="1"/>
    </xf>
    <xf numFmtId="0" fontId="117" fillId="0" borderId="120" xfId="1" applyFont="1" applyFill="1" applyBorder="1" applyAlignment="1" applyProtection="1">
      <alignment horizontal="left" vertical="top" wrapText="1"/>
    </xf>
    <xf numFmtId="0" fontId="8" fillId="0" borderId="121" xfId="1" applyBorder="1" applyAlignment="1" applyProtection="1">
      <alignment vertical="center" wrapText="1"/>
    </xf>
    <xf numFmtId="0" fontId="118" fillId="0" borderId="122" xfId="1" applyFont="1" applyFill="1" applyBorder="1" applyAlignment="1" applyProtection="1">
      <alignment horizontal="left" vertical="top" wrapText="1"/>
    </xf>
    <xf numFmtId="0" fontId="8" fillId="0" borderId="123" xfId="1" applyFill="1" applyBorder="1" applyAlignment="1" applyProtection="1">
      <alignment horizontal="left" vertical="center" wrapText="1"/>
    </xf>
    <xf numFmtId="0" fontId="85" fillId="22" borderId="124" xfId="2" applyFont="1" applyFill="1" applyBorder="1" applyAlignment="1">
      <alignment horizontal="center" vertical="center"/>
    </xf>
    <xf numFmtId="14" fontId="85" fillId="22" borderId="80" xfId="2" applyNumberFormat="1" applyFont="1" applyFill="1" applyBorder="1" applyAlignment="1">
      <alignment horizontal="center" vertical="center"/>
    </xf>
    <xf numFmtId="0" fontId="148" fillId="0" borderId="128" xfId="0" applyFont="1" applyBorder="1" applyAlignment="1">
      <alignment horizontal="center" vertical="center"/>
    </xf>
    <xf numFmtId="0" fontId="147" fillId="0" borderId="128" xfId="0" applyFont="1" applyBorder="1" applyAlignment="1">
      <alignment horizontal="center" vertical="center"/>
    </xf>
    <xf numFmtId="0" fontId="11" fillId="0" borderId="130" xfId="17" applyFont="1" applyBorder="1" applyAlignment="1">
      <alignment horizontal="center" vertical="center" shrinkToFit="1"/>
    </xf>
    <xf numFmtId="0" fontId="49" fillId="0" borderId="131" xfId="17" applyFont="1" applyBorder="1" applyAlignment="1">
      <alignment vertical="center" shrinkToFit="1"/>
    </xf>
    <xf numFmtId="0" fontId="49" fillId="10" borderId="135" xfId="17" applyFont="1" applyFill="1" applyBorder="1" applyAlignment="1">
      <alignment horizontal="center" vertical="center"/>
    </xf>
    <xf numFmtId="0" fontId="49" fillId="0" borderId="131" xfId="17" applyFont="1" applyBorder="1" applyAlignment="1">
      <alignment horizontal="center" vertical="center"/>
    </xf>
    <xf numFmtId="0" fontId="91" fillId="18" borderId="138" xfId="17" applyFont="1" applyFill="1" applyBorder="1" applyAlignment="1">
      <alignment horizontal="center" vertical="center" wrapText="1"/>
    </xf>
    <xf numFmtId="14" fontId="91" fillId="18" borderId="139" xfId="17" applyNumberFormat="1" applyFont="1" applyFill="1" applyBorder="1" applyAlignment="1">
      <alignment horizontal="center" vertical="center"/>
    </xf>
    <xf numFmtId="0" fontId="12" fillId="0" borderId="141" xfId="2" applyFont="1" applyBorder="1" applyAlignment="1">
      <alignment horizontal="center" vertical="center" wrapText="1"/>
    </xf>
    <xf numFmtId="14" fontId="36" fillId="18" borderId="139" xfId="17" applyNumberFormat="1" applyFont="1" applyFill="1" applyBorder="1" applyAlignment="1">
      <alignment horizontal="center" vertical="center"/>
    </xf>
    <xf numFmtId="0" fontId="12" fillId="0" borderId="142" xfId="2" applyFont="1" applyBorder="1" applyAlignment="1">
      <alignment horizontal="center" vertical="center" wrapText="1"/>
    </xf>
    <xf numFmtId="14" fontId="91" fillId="18" borderId="139" xfId="17" applyNumberFormat="1" applyFont="1" applyFill="1" applyBorder="1" applyAlignment="1">
      <alignment horizontal="center" vertical="center" wrapText="1"/>
    </xf>
    <xf numFmtId="0" fontId="12" fillId="0" borderId="143" xfId="2" applyFont="1" applyBorder="1" applyAlignment="1">
      <alignment horizontal="center" vertical="center" wrapText="1"/>
    </xf>
    <xf numFmtId="14" fontId="12" fillId="18" borderId="139" xfId="17" applyNumberFormat="1" applyFont="1" applyFill="1" applyBorder="1" applyAlignment="1">
      <alignment horizontal="center" vertical="center" wrapText="1"/>
    </xf>
    <xf numFmtId="0" fontId="12" fillId="0" borderId="144" xfId="2" applyFont="1" applyBorder="1" applyAlignment="1">
      <alignment horizontal="center" vertical="center" wrapText="1"/>
    </xf>
    <xf numFmtId="0" fontId="36" fillId="18" borderId="138" xfId="17" applyFont="1" applyFill="1" applyBorder="1" applyAlignment="1">
      <alignment horizontal="center" vertical="center" wrapText="1"/>
    </xf>
    <xf numFmtId="0" fontId="12" fillId="0" borderId="141" xfId="2" applyFont="1" applyBorder="1" applyAlignment="1">
      <alignment horizontal="center" vertical="center"/>
    </xf>
    <xf numFmtId="0" fontId="12" fillId="5" borderId="144" xfId="2" applyFont="1" applyFill="1" applyBorder="1" applyAlignment="1">
      <alignment horizontal="center" vertical="center" wrapText="1"/>
    </xf>
    <xf numFmtId="14" fontId="130" fillId="18" borderId="139" xfId="0" applyNumberFormat="1" applyFont="1" applyFill="1" applyBorder="1" applyAlignment="1">
      <alignment horizontal="center" vertical="center" wrapText="1"/>
    </xf>
    <xf numFmtId="14" fontId="130" fillId="18" borderId="139" xfId="0" applyNumberFormat="1" applyFont="1" applyFill="1" applyBorder="1" applyAlignment="1">
      <alignment horizontal="center" vertical="center"/>
    </xf>
    <xf numFmtId="14" fontId="22" fillId="18" borderId="139" xfId="17" applyNumberFormat="1" applyFont="1" applyFill="1" applyBorder="1" applyAlignment="1">
      <alignment horizontal="center" vertical="center"/>
    </xf>
    <xf numFmtId="0" fontId="1" fillId="18" borderId="138" xfId="17" applyFill="1" applyBorder="1" applyAlignment="1">
      <alignment horizontal="center" vertical="center" wrapText="1"/>
    </xf>
    <xf numFmtId="0" fontId="12" fillId="0" borderId="146" xfId="2" applyFont="1" applyBorder="1" applyAlignment="1">
      <alignment horizontal="center" vertical="center" wrapText="1"/>
    </xf>
    <xf numFmtId="0" fontId="1" fillId="18" borderId="147" xfId="17" applyFill="1" applyBorder="1" applyAlignment="1">
      <alignment horizontal="center" vertical="center" wrapText="1"/>
    </xf>
    <xf numFmtId="0" fontId="56" fillId="3" borderId="148" xfId="17" applyFont="1" applyFill="1" applyBorder="1" applyAlignment="1">
      <alignment horizontal="center" vertical="center" wrapText="1"/>
    </xf>
    <xf numFmtId="0" fontId="7" fillId="3" borderId="149" xfId="17" applyFont="1" applyFill="1" applyBorder="1" applyAlignment="1">
      <alignment horizontal="center" vertical="center" wrapText="1"/>
    </xf>
    <xf numFmtId="0" fontId="7" fillId="24" borderId="149" xfId="17" applyFont="1" applyFill="1" applyBorder="1" applyAlignment="1">
      <alignment horizontal="center" vertical="center" wrapText="1"/>
    </xf>
    <xf numFmtId="0" fontId="13" fillId="3" borderId="149" xfId="17" applyFont="1" applyFill="1" applyBorder="1" applyAlignment="1">
      <alignment horizontal="center" vertical="center" wrapText="1"/>
    </xf>
    <xf numFmtId="0" fontId="58" fillId="3" borderId="149" xfId="17" applyFont="1" applyFill="1" applyBorder="1" applyAlignment="1">
      <alignment horizontal="center" vertical="center" wrapText="1"/>
    </xf>
    <xf numFmtId="0" fontId="7" fillId="3" borderId="151" xfId="17" applyFont="1" applyFill="1" applyBorder="1" applyAlignment="1">
      <alignment horizontal="center" vertical="center" wrapText="1"/>
    </xf>
    <xf numFmtId="176" fontId="59" fillId="3" borderId="155" xfId="17" applyNumberFormat="1" applyFont="1" applyFill="1" applyBorder="1" applyAlignment="1">
      <alignment horizontal="center" vertical="center" wrapText="1"/>
    </xf>
    <xf numFmtId="0" fontId="59" fillId="3" borderId="155" xfId="17" applyFont="1" applyFill="1" applyBorder="1" applyAlignment="1">
      <alignment horizontal="left" vertical="center" wrapText="1"/>
    </xf>
    <xf numFmtId="176" fontId="59" fillId="11" borderId="156" xfId="17" applyNumberFormat="1" applyFont="1" applyFill="1" applyBorder="1" applyAlignment="1">
      <alignment horizontal="center" vertical="center" wrapText="1"/>
    </xf>
    <xf numFmtId="0" fontId="59" fillId="11" borderId="156" xfId="17" applyFont="1" applyFill="1" applyBorder="1" applyAlignment="1">
      <alignment horizontal="left" vertical="center" wrapText="1"/>
    </xf>
    <xf numFmtId="0" fontId="49" fillId="18" borderId="130" xfId="16" applyFont="1" applyFill="1" applyBorder="1">
      <alignment vertical="center"/>
    </xf>
    <xf numFmtId="0" fontId="63" fillId="12" borderId="157" xfId="17" applyFont="1" applyFill="1" applyBorder="1" applyAlignment="1">
      <alignment horizontal="center" vertical="center" wrapText="1"/>
    </xf>
    <xf numFmtId="176" fontId="61" fillId="12" borderId="157" xfId="17" applyNumberFormat="1" applyFont="1" applyFill="1" applyBorder="1" applyAlignment="1">
      <alignment horizontal="center" vertical="center" wrapText="1"/>
    </xf>
    <xf numFmtId="181" fontId="63" fillId="9" borderId="157" xfId="0" applyNumberFormat="1" applyFont="1" applyFill="1" applyBorder="1" applyAlignment="1">
      <alignment horizontal="center" vertical="center"/>
    </xf>
    <xf numFmtId="0" fontId="63" fillId="12" borderId="158" xfId="17" applyFont="1" applyFill="1" applyBorder="1" applyAlignment="1">
      <alignment horizontal="center" vertical="center" wrapText="1"/>
    </xf>
    <xf numFmtId="182" fontId="65" fillId="12" borderId="159" xfId="17" applyNumberFormat="1" applyFont="1" applyFill="1" applyBorder="1" applyAlignment="1">
      <alignment horizontal="center" vertical="center" wrapText="1"/>
    </xf>
    <xf numFmtId="0" fontId="17" fillId="22" borderId="148" xfId="2" applyFont="1" applyFill="1" applyBorder="1" applyAlignment="1">
      <alignment horizontal="center" vertical="center" wrapText="1"/>
    </xf>
    <xf numFmtId="0" fontId="31" fillId="20" borderId="160" xfId="2" applyFont="1" applyFill="1" applyBorder="1" applyAlignment="1">
      <alignment horizontal="center" vertical="center" wrapText="1"/>
    </xf>
    <xf numFmtId="0" fontId="157" fillId="20" borderId="160" xfId="2" applyFont="1" applyFill="1" applyBorder="1" applyAlignment="1">
      <alignment horizontal="center" vertical="center" wrapText="1"/>
    </xf>
    <xf numFmtId="0" fontId="138" fillId="20" borderId="160" xfId="2" applyFont="1" applyFill="1" applyBorder="1" applyAlignment="1">
      <alignment horizontal="center" vertical="center" wrapText="1"/>
    </xf>
    <xf numFmtId="0" fontId="6" fillId="0" borderId="161" xfId="2" applyBorder="1" applyAlignment="1">
      <alignment vertical="top" wrapText="1"/>
    </xf>
    <xf numFmtId="0" fontId="6" fillId="0" borderId="162" xfId="2" applyBorder="1" applyAlignment="1">
      <alignment vertical="top" wrapText="1"/>
    </xf>
    <xf numFmtId="0" fontId="6" fillId="13" borderId="161" xfId="2" applyFill="1" applyBorder="1" applyAlignment="1">
      <alignment vertical="top" wrapText="1"/>
    </xf>
    <xf numFmtId="0" fontId="1" fillId="13" borderId="163" xfId="2" applyFont="1" applyFill="1" applyBorder="1" applyAlignment="1">
      <alignment vertical="top" wrapText="1"/>
    </xf>
    <xf numFmtId="0" fontId="6" fillId="2" borderId="161" xfId="2" applyFill="1" applyBorder="1" applyAlignment="1">
      <alignment vertical="top" wrapText="1"/>
    </xf>
    <xf numFmtId="0" fontId="6" fillId="2" borderId="166" xfId="2" applyFill="1" applyBorder="1" applyAlignment="1">
      <alignment vertical="top" wrapText="1"/>
    </xf>
    <xf numFmtId="0" fontId="1" fillId="2" borderId="163" xfId="2" applyFont="1" applyFill="1" applyBorder="1" applyAlignment="1">
      <alignment vertical="top" wrapText="1"/>
    </xf>
    <xf numFmtId="0" fontId="98" fillId="2" borderId="166" xfId="2" applyFont="1" applyFill="1" applyBorder="1" applyAlignment="1">
      <alignment vertical="top" wrapText="1"/>
    </xf>
    <xf numFmtId="0" fontId="6" fillId="3" borderId="161" xfId="2" applyFill="1" applyBorder="1">
      <alignment vertical="center"/>
    </xf>
    <xf numFmtId="0" fontId="1" fillId="3" borderId="167" xfId="2" applyFont="1" applyFill="1" applyBorder="1" applyAlignment="1">
      <alignment vertical="top" wrapText="1"/>
    </xf>
    <xf numFmtId="0" fontId="0" fillId="20" borderId="161" xfId="0" applyFill="1" applyBorder="1" applyAlignment="1">
      <alignment vertical="top" wrapText="1"/>
    </xf>
    <xf numFmtId="0" fontId="6" fillId="14" borderId="161" xfId="2" applyFill="1" applyBorder="1">
      <alignment vertical="center"/>
    </xf>
    <xf numFmtId="0" fontId="17" fillId="3" borderId="168" xfId="2" applyFont="1" applyFill="1" applyBorder="1" applyAlignment="1">
      <alignment horizontal="center" vertical="center" wrapText="1"/>
    </xf>
    <xf numFmtId="0" fontId="89" fillId="20" borderId="169" xfId="2" applyFont="1" applyFill="1" applyBorder="1" applyAlignment="1">
      <alignment horizontal="center" vertical="center"/>
    </xf>
    <xf numFmtId="14" fontId="89" fillId="20" borderId="170" xfId="2" applyNumberFormat="1" applyFont="1" applyFill="1" applyBorder="1" applyAlignment="1">
      <alignment horizontal="center" vertical="center"/>
    </xf>
    <xf numFmtId="0" fontId="138" fillId="22" borderId="160" xfId="2" applyFont="1" applyFill="1" applyBorder="1" applyAlignment="1">
      <alignment horizontal="center" vertical="center" wrapText="1"/>
    </xf>
    <xf numFmtId="0" fontId="22" fillId="4" borderId="177" xfId="2" applyFont="1" applyFill="1" applyBorder="1" applyAlignment="1">
      <alignment horizontal="center" vertical="center" wrapText="1"/>
    </xf>
    <xf numFmtId="0" fontId="22" fillId="4" borderId="178" xfId="2" applyFont="1" applyFill="1" applyBorder="1" applyAlignment="1">
      <alignment horizontal="center" vertical="center" wrapText="1"/>
    </xf>
    <xf numFmtId="0" fontId="22" fillId="20" borderId="177" xfId="2" applyFont="1" applyFill="1" applyBorder="1" applyAlignment="1">
      <alignment horizontal="center" vertical="center" wrapText="1"/>
    </xf>
    <xf numFmtId="0" fontId="22" fillId="26" borderId="177" xfId="2" applyFont="1" applyFill="1" applyBorder="1" applyAlignment="1">
      <alignment horizontal="center" vertical="center" wrapText="1"/>
    </xf>
    <xf numFmtId="0" fontId="22" fillId="4" borderId="179" xfId="2" applyFont="1" applyFill="1" applyBorder="1" applyAlignment="1">
      <alignment horizontal="center" vertical="center" wrapText="1"/>
    </xf>
    <xf numFmtId="0" fontId="22" fillId="4" borderId="180" xfId="2" applyFont="1" applyFill="1" applyBorder="1" applyAlignment="1">
      <alignment horizontal="center" vertical="center" wrapText="1"/>
    </xf>
    <xf numFmtId="177" fontId="22" fillId="20" borderId="135" xfId="2" applyNumberFormat="1" applyFont="1" applyFill="1" applyBorder="1" applyAlignment="1">
      <alignment horizontal="center" vertical="center" shrinkToFit="1"/>
    </xf>
    <xf numFmtId="0" fontId="23" fillId="18" borderId="181" xfId="2" applyFont="1" applyFill="1" applyBorder="1" applyAlignment="1">
      <alignment horizontal="center" vertical="center" wrapText="1"/>
    </xf>
    <xf numFmtId="0" fontId="23" fillId="18" borderId="135" xfId="2" applyFont="1" applyFill="1" applyBorder="1" applyAlignment="1">
      <alignment horizontal="center" vertical="center" wrapText="1"/>
    </xf>
    <xf numFmtId="177" fontId="1" fillId="18" borderId="135" xfId="2" applyNumberFormat="1" applyFont="1" applyFill="1" applyBorder="1" applyAlignment="1">
      <alignment horizontal="center" vertical="center" wrapText="1"/>
    </xf>
    <xf numFmtId="0" fontId="22" fillId="18" borderId="181" xfId="2" applyFont="1" applyFill="1" applyBorder="1" applyAlignment="1">
      <alignment horizontal="center" vertical="center" wrapText="1"/>
    </xf>
    <xf numFmtId="177" fontId="22" fillId="18" borderId="135" xfId="2" applyNumberFormat="1" applyFont="1" applyFill="1" applyBorder="1" applyAlignment="1">
      <alignment horizontal="center" vertical="center" shrinkToFit="1"/>
    </xf>
    <xf numFmtId="0" fontId="22" fillId="31" borderId="181" xfId="2" applyFont="1" applyFill="1" applyBorder="1" applyAlignment="1">
      <alignment horizontal="center" vertical="center" wrapText="1"/>
    </xf>
    <xf numFmtId="0" fontId="22" fillId="18" borderId="146" xfId="2" applyFont="1" applyFill="1" applyBorder="1" applyAlignment="1">
      <alignment horizontal="left" vertical="center"/>
    </xf>
    <xf numFmtId="0" fontId="22" fillId="18" borderId="182" xfId="2" applyFont="1" applyFill="1" applyBorder="1" applyAlignment="1">
      <alignment horizontal="center" vertical="center" wrapText="1"/>
    </xf>
    <xf numFmtId="177" fontId="22" fillId="18" borderId="182" xfId="2" applyNumberFormat="1" applyFont="1" applyFill="1" applyBorder="1" applyAlignment="1">
      <alignment horizontal="center" vertical="center" shrinkToFit="1"/>
    </xf>
    <xf numFmtId="0" fontId="0" fillId="0" borderId="182" xfId="0" applyBorder="1" applyAlignment="1">
      <alignment horizontal="center" vertical="center" wrapText="1"/>
    </xf>
    <xf numFmtId="177" fontId="22" fillId="22" borderId="182" xfId="2" applyNumberFormat="1" applyFont="1" applyFill="1" applyBorder="1" applyAlignment="1">
      <alignment horizontal="center" vertical="center" shrinkToFit="1"/>
    </xf>
    <xf numFmtId="0" fontId="22" fillId="0" borderId="182" xfId="2" applyFont="1" applyBorder="1" applyAlignment="1">
      <alignment horizontal="center" vertical="center"/>
    </xf>
    <xf numFmtId="177" fontId="36" fillId="18" borderId="182" xfId="2" applyNumberFormat="1" applyFont="1" applyFill="1" applyBorder="1" applyAlignment="1">
      <alignment horizontal="center" vertical="center" wrapText="1"/>
    </xf>
    <xf numFmtId="0" fontId="22" fillId="33" borderId="182" xfId="2" applyFont="1" applyFill="1" applyBorder="1" applyAlignment="1">
      <alignment horizontal="center" vertical="center" wrapText="1"/>
    </xf>
    <xf numFmtId="177" fontId="22" fillId="33" borderId="182" xfId="2" applyNumberFormat="1" applyFont="1" applyFill="1" applyBorder="1" applyAlignment="1">
      <alignment horizontal="center" vertical="center" shrinkToFit="1"/>
    </xf>
    <xf numFmtId="177" fontId="22" fillId="31" borderId="182" xfId="2" applyNumberFormat="1" applyFont="1" applyFill="1" applyBorder="1" applyAlignment="1">
      <alignment horizontal="center" vertical="center" shrinkToFit="1"/>
    </xf>
    <xf numFmtId="0" fontId="6" fillId="31" borderId="182" xfId="2" applyFill="1" applyBorder="1" applyAlignment="1">
      <alignment horizontal="center" vertical="center"/>
    </xf>
    <xf numFmtId="177" fontId="1" fillId="18" borderId="182" xfId="2" applyNumberFormat="1" applyFont="1" applyFill="1" applyBorder="1" applyAlignment="1">
      <alignment horizontal="center" vertical="center" wrapText="1"/>
    </xf>
    <xf numFmtId="0" fontId="22" fillId="18" borderId="181" xfId="2" applyFont="1" applyFill="1" applyBorder="1" applyAlignment="1">
      <alignment horizontal="left" vertical="center"/>
    </xf>
    <xf numFmtId="0" fontId="22" fillId="33" borderId="181" xfId="2" applyFont="1" applyFill="1" applyBorder="1" applyAlignment="1">
      <alignment horizontal="left" vertical="center"/>
    </xf>
    <xf numFmtId="177" fontId="88" fillId="33" borderId="181" xfId="2" applyNumberFormat="1" applyFont="1" applyFill="1" applyBorder="1" applyAlignment="1">
      <alignment horizontal="center" vertical="center" shrinkToFit="1"/>
    </xf>
    <xf numFmtId="177" fontId="128" fillId="33" borderId="181" xfId="2" applyNumberFormat="1" applyFont="1" applyFill="1" applyBorder="1" applyAlignment="1">
      <alignment horizontal="center" vertical="center" wrapText="1"/>
    </xf>
    <xf numFmtId="0" fontId="22" fillId="18" borderId="183" xfId="2" applyFont="1" applyFill="1" applyBorder="1" applyAlignment="1">
      <alignment horizontal="left" vertical="center"/>
    </xf>
    <xf numFmtId="0" fontId="99" fillId="18" borderId="181" xfId="0" applyFont="1" applyFill="1" applyBorder="1" applyAlignment="1">
      <alignment horizontal="center" vertical="center" wrapText="1"/>
    </xf>
    <xf numFmtId="0" fontId="99" fillId="22" borderId="181" xfId="0" applyFont="1" applyFill="1" applyBorder="1" applyAlignment="1">
      <alignment horizontal="center" vertical="center" wrapText="1"/>
    </xf>
    <xf numFmtId="177" fontId="100" fillId="18" borderId="181" xfId="2" applyNumberFormat="1" applyFont="1" applyFill="1" applyBorder="1" applyAlignment="1">
      <alignment horizontal="center" vertical="center" shrinkToFit="1"/>
    </xf>
    <xf numFmtId="177" fontId="6" fillId="18" borderId="181" xfId="2" applyNumberFormat="1" applyFill="1" applyBorder="1" applyAlignment="1">
      <alignment horizontal="center" vertical="center" shrinkToFit="1"/>
    </xf>
    <xf numFmtId="177" fontId="6" fillId="22" borderId="181" xfId="2" applyNumberFormat="1" applyFill="1" applyBorder="1" applyAlignment="1">
      <alignment horizontal="center" vertical="center" shrinkToFit="1"/>
    </xf>
    <xf numFmtId="177" fontId="12" fillId="18" borderId="181" xfId="2" applyNumberFormat="1" applyFont="1" applyFill="1" applyBorder="1" applyAlignment="1">
      <alignment horizontal="center" vertical="center" shrinkToFit="1"/>
    </xf>
    <xf numFmtId="0" fontId="22" fillId="5" borderId="183" xfId="2" applyFont="1" applyFill="1" applyBorder="1" applyAlignment="1">
      <alignment horizontal="left" vertical="center"/>
    </xf>
    <xf numFmtId="177" fontId="12" fillId="29" borderId="184" xfId="2" applyNumberFormat="1" applyFont="1" applyFill="1" applyBorder="1" applyAlignment="1">
      <alignment horizontal="center" vertical="center" wrapText="1"/>
    </xf>
    <xf numFmtId="0" fontId="22" fillId="0" borderId="181" xfId="2" applyFont="1" applyBorder="1" applyAlignment="1">
      <alignment horizontal="left" vertical="center"/>
    </xf>
    <xf numFmtId="177" fontId="6" fillId="0" borderId="181" xfId="2" applyNumberFormat="1" applyBorder="1" applyAlignment="1">
      <alignment horizontal="center" vertical="center" shrinkToFit="1"/>
    </xf>
    <xf numFmtId="177" fontId="6" fillId="5" borderId="181" xfId="2" applyNumberFormat="1" applyFill="1" applyBorder="1" applyAlignment="1">
      <alignment horizontal="center" vertical="center" shrinkToFit="1"/>
    </xf>
    <xf numFmtId="177" fontId="6" fillId="21" borderId="181" xfId="2" applyNumberFormat="1" applyFill="1" applyBorder="1" applyAlignment="1">
      <alignment horizontal="center" vertical="center" shrinkToFit="1"/>
    </xf>
    <xf numFmtId="177" fontId="12" fillId="0" borderId="181" xfId="2" applyNumberFormat="1" applyFont="1" applyBorder="1" applyAlignment="1">
      <alignment horizontal="center" vertical="center" shrinkToFit="1"/>
    </xf>
    <xf numFmtId="177" fontId="10" fillId="0" borderId="181" xfId="2" applyNumberFormat="1" applyFont="1" applyBorder="1" applyAlignment="1">
      <alignment horizontal="center" vertical="center" shrinkToFit="1"/>
    </xf>
    <xf numFmtId="177" fontId="12" fillId="29" borderId="181" xfId="2" applyNumberFormat="1" applyFont="1" applyFill="1" applyBorder="1" applyAlignment="1">
      <alignment horizontal="center" vertical="center" shrinkToFit="1"/>
    </xf>
    <xf numFmtId="0" fontId="22" fillId="5" borderId="181" xfId="2" applyFont="1" applyFill="1" applyBorder="1" applyAlignment="1">
      <alignment horizontal="left" vertical="center"/>
    </xf>
    <xf numFmtId="177" fontId="6" fillId="6" borderId="181" xfId="2" applyNumberFormat="1" applyFill="1" applyBorder="1" applyAlignment="1">
      <alignment horizontal="center" vertical="center" shrinkToFit="1"/>
    </xf>
    <xf numFmtId="177" fontId="6" fillId="2" borderId="181" xfId="2" applyNumberFormat="1" applyFill="1" applyBorder="1" applyAlignment="1">
      <alignment horizontal="center" vertical="center" shrinkToFit="1"/>
    </xf>
    <xf numFmtId="177" fontId="12" fillId="7" borderId="181" xfId="2" applyNumberFormat="1" applyFont="1" applyFill="1" applyBorder="1" applyAlignment="1">
      <alignment horizontal="center" vertical="center" shrinkToFit="1"/>
    </xf>
    <xf numFmtId="0" fontId="0" fillId="0" borderId="181" xfId="0" applyBorder="1" applyAlignment="1">
      <alignment horizontal="center" vertical="center" wrapText="1"/>
    </xf>
    <xf numFmtId="0" fontId="0" fillId="2" borderId="181" xfId="0" applyFill="1" applyBorder="1" applyAlignment="1">
      <alignment horizontal="center" vertical="center" wrapText="1"/>
    </xf>
    <xf numFmtId="0" fontId="1" fillId="0" borderId="181" xfId="0" applyFont="1" applyBorder="1" applyAlignment="1">
      <alignment horizontal="center" vertical="center" wrapText="1"/>
    </xf>
    <xf numFmtId="0" fontId="6" fillId="5" borderId="181" xfId="2" applyFill="1" applyBorder="1" applyAlignment="1">
      <alignment horizontal="center" vertical="center" wrapText="1"/>
    </xf>
    <xf numFmtId="0" fontId="6" fillId="0" borderId="181" xfId="2" applyBorder="1" applyAlignment="1">
      <alignment horizontal="center" vertical="center"/>
    </xf>
    <xf numFmtId="177" fontId="1" fillId="0" borderId="181" xfId="2" applyNumberFormat="1" applyFont="1" applyBorder="1" applyAlignment="1">
      <alignment horizontal="center" vertical="center" shrinkToFit="1"/>
    </xf>
    <xf numFmtId="0" fontId="22" fillId="5" borderId="183" xfId="2" applyFont="1" applyFill="1" applyBorder="1" applyAlignment="1">
      <alignment horizontal="center" vertical="center"/>
    </xf>
    <xf numFmtId="177" fontId="6" fillId="5" borderId="181" xfId="2" applyNumberFormat="1" applyFill="1" applyBorder="1" applyAlignment="1">
      <alignment horizontal="center" vertical="center" wrapText="1"/>
    </xf>
    <xf numFmtId="177" fontId="6" fillId="0" borderId="181" xfId="2" applyNumberFormat="1" applyBorder="1" applyAlignment="1">
      <alignment horizontal="center" vertical="center" wrapText="1"/>
    </xf>
    <xf numFmtId="177" fontId="6" fillId="6" borderId="181" xfId="2" applyNumberFormat="1" applyFill="1" applyBorder="1" applyAlignment="1">
      <alignment horizontal="center" vertical="center" wrapText="1"/>
    </xf>
    <xf numFmtId="0" fontId="6" fillId="0" borderId="181" xfId="2" applyBorder="1" applyAlignment="1">
      <alignment horizontal="center" vertical="center" wrapText="1"/>
    </xf>
    <xf numFmtId="177" fontId="12" fillId="0" borderId="181" xfId="2" applyNumberFormat="1" applyFont="1" applyBorder="1" applyAlignment="1">
      <alignment horizontal="center" vertical="center" wrapText="1"/>
    </xf>
    <xf numFmtId="177" fontId="6" fillId="7" borderId="184" xfId="2" applyNumberFormat="1" applyFill="1" applyBorder="1" applyAlignment="1">
      <alignment horizontal="center" vertical="center" wrapText="1"/>
    </xf>
    <xf numFmtId="0" fontId="6" fillId="6" borderId="181" xfId="2" applyFill="1" applyBorder="1" applyAlignment="1">
      <alignment horizontal="center" vertical="center" wrapText="1"/>
    </xf>
    <xf numFmtId="177" fontId="6" fillId="0" borderId="184" xfId="2" applyNumberFormat="1" applyBorder="1" applyAlignment="1">
      <alignment horizontal="center" vertical="center" wrapText="1"/>
    </xf>
    <xf numFmtId="177" fontId="6" fillId="7" borderId="181" xfId="2" applyNumberFormat="1" applyFill="1" applyBorder="1" applyAlignment="1">
      <alignment horizontal="center" vertical="center" wrapText="1"/>
    </xf>
    <xf numFmtId="0" fontId="6" fillId="0" borderId="185" xfId="2" applyBorder="1" applyAlignment="1">
      <alignment horizontal="center" vertical="center" wrapText="1"/>
    </xf>
    <xf numFmtId="0" fontId="6" fillId="6" borderId="185" xfId="2" applyFill="1" applyBorder="1" applyAlignment="1">
      <alignment horizontal="center" vertical="center" wrapText="1"/>
    </xf>
    <xf numFmtId="177" fontId="6" fillId="0" borderId="186" xfId="2" applyNumberFormat="1" applyBorder="1" applyAlignment="1">
      <alignment horizontal="center" vertical="center" wrapText="1"/>
    </xf>
    <xf numFmtId="0" fontId="6" fillId="2" borderId="181" xfId="2" applyFill="1" applyBorder="1" applyAlignment="1">
      <alignment horizontal="center" vertical="center" wrapText="1"/>
    </xf>
    <xf numFmtId="0" fontId="70" fillId="5" borderId="191" xfId="2" applyFont="1" applyFill="1" applyBorder="1" applyAlignment="1">
      <alignment horizontal="center" vertical="center"/>
    </xf>
    <xf numFmtId="0" fontId="6" fillId="0" borderId="172" xfId="2" applyBorder="1">
      <alignment vertical="center"/>
    </xf>
    <xf numFmtId="0" fontId="95" fillId="25" borderId="195" xfId="2" applyFont="1" applyFill="1" applyBorder="1" applyAlignment="1">
      <alignment horizontal="center" vertical="center" wrapText="1"/>
    </xf>
    <xf numFmtId="0" fontId="104" fillId="25" borderId="196" xfId="2" applyFont="1" applyFill="1" applyBorder="1" applyAlignment="1">
      <alignment horizontal="left" vertical="center" shrinkToFit="1"/>
    </xf>
    <xf numFmtId="0" fontId="94" fillId="25" borderId="196" xfId="2" applyFont="1" applyFill="1" applyBorder="1" applyAlignment="1">
      <alignment horizontal="center" vertical="center"/>
    </xf>
    <xf numFmtId="0" fontId="94" fillId="25" borderId="197" xfId="2" applyFont="1" applyFill="1" applyBorder="1" applyAlignment="1">
      <alignment horizontal="center" vertical="center"/>
    </xf>
    <xf numFmtId="14" fontId="109" fillId="18" borderId="201" xfId="2" applyNumberFormat="1" applyFont="1" applyFill="1" applyBorder="1" applyAlignment="1">
      <alignment horizontal="left" vertical="center"/>
    </xf>
    <xf numFmtId="0" fontId="0" fillId="20" borderId="198" xfId="0" applyFill="1" applyBorder="1" applyAlignment="1">
      <alignment horizontal="center" vertical="center"/>
    </xf>
    <xf numFmtId="0" fontId="0" fillId="0" borderId="198" xfId="0" applyBorder="1" applyAlignment="1">
      <alignment horizontal="center" vertical="center"/>
    </xf>
    <xf numFmtId="0" fontId="0" fillId="18" borderId="198" xfId="0" applyFill="1" applyBorder="1" applyAlignment="1">
      <alignment horizontal="center" vertical="center"/>
    </xf>
    <xf numFmtId="9" fontId="0" fillId="20" borderId="198" xfId="0" applyNumberFormat="1" applyFill="1" applyBorder="1" applyAlignment="1">
      <alignment horizontal="center" vertical="center"/>
    </xf>
    <xf numFmtId="9" fontId="0" fillId="0" borderId="198" xfId="0" applyNumberFormat="1" applyBorder="1" applyAlignment="1">
      <alignment horizontal="center" vertical="center"/>
    </xf>
    <xf numFmtId="9" fontId="0" fillId="18" borderId="198" xfId="0" applyNumberFormat="1" applyFill="1" applyBorder="1" applyAlignment="1">
      <alignment horizontal="center" vertical="center"/>
    </xf>
    <xf numFmtId="0" fontId="0" fillId="0" borderId="206" xfId="0" applyBorder="1" applyAlignment="1">
      <alignment horizontal="center" vertical="center"/>
    </xf>
    <xf numFmtId="0" fontId="0" fillId="0" borderId="207" xfId="0" applyBorder="1" applyAlignment="1">
      <alignment horizontal="center" vertical="center"/>
    </xf>
    <xf numFmtId="0" fontId="0" fillId="0" borderId="208" xfId="0" applyBorder="1" applyAlignment="1">
      <alignment horizontal="center" vertical="center"/>
    </xf>
    <xf numFmtId="0" fontId="0" fillId="0" borderId="209" xfId="0" applyBorder="1" applyAlignment="1">
      <alignment horizontal="center" vertical="center"/>
    </xf>
    <xf numFmtId="9" fontId="0" fillId="0" borderId="206" xfId="0" applyNumberFormat="1" applyBorder="1" applyAlignment="1">
      <alignment horizontal="center" vertical="center"/>
    </xf>
    <xf numFmtId="9" fontId="0" fillId="0" borderId="207" xfId="0" applyNumberFormat="1" applyBorder="1" applyAlignment="1">
      <alignment horizontal="center" vertical="center"/>
    </xf>
    <xf numFmtId="9" fontId="0" fillId="0" borderId="208" xfId="0" applyNumberFormat="1" applyBorder="1" applyAlignment="1">
      <alignment horizontal="center" vertical="center"/>
    </xf>
    <xf numFmtId="9" fontId="0" fillId="0" borderId="209" xfId="0" applyNumberFormat="1" applyBorder="1" applyAlignment="1">
      <alignment horizontal="center" vertical="center"/>
    </xf>
    <xf numFmtId="0" fontId="10" fillId="2" borderId="212" xfId="2" applyFont="1" applyFill="1" applyBorder="1" applyAlignment="1">
      <alignment horizontal="center" vertical="center"/>
    </xf>
    <xf numFmtId="0" fontId="8" fillId="0" borderId="214" xfId="1" applyFill="1" applyBorder="1" applyAlignment="1" applyProtection="1">
      <alignment vertical="center" wrapText="1"/>
    </xf>
    <xf numFmtId="0" fontId="117" fillId="0" borderId="213" xfId="1" applyFont="1" applyBorder="1" applyAlignment="1" applyProtection="1">
      <alignment horizontal="left" vertical="top" wrapText="1"/>
    </xf>
    <xf numFmtId="0" fontId="117" fillId="0" borderId="208" xfId="1" applyFont="1" applyBorder="1" applyAlignment="1" applyProtection="1">
      <alignment vertical="top" wrapText="1"/>
    </xf>
    <xf numFmtId="0" fontId="26" fillId="0" borderId="215" xfId="2" applyFont="1" applyBorder="1" applyAlignment="1">
      <alignment vertical="top" wrapText="1"/>
    </xf>
    <xf numFmtId="0" fontId="119" fillId="0" borderId="216" xfId="1" applyFont="1" applyFill="1" applyBorder="1" applyAlignment="1" applyProtection="1">
      <alignment horizontal="left" vertical="top" wrapText="1"/>
    </xf>
    <xf numFmtId="0" fontId="94" fillId="25" borderId="196" xfId="2" applyFont="1" applyFill="1" applyBorder="1" applyAlignment="1">
      <alignment horizontal="center" vertical="center" wrapText="1"/>
    </xf>
    <xf numFmtId="0" fontId="109" fillId="18" borderId="200" xfId="0" applyFont="1" applyFill="1" applyBorder="1" applyAlignment="1">
      <alignment horizontal="center" vertical="center"/>
    </xf>
    <xf numFmtId="14" fontId="109" fillId="18" borderId="0" xfId="2" applyNumberFormat="1" applyFont="1" applyFill="1" applyAlignment="1">
      <alignment horizontal="left" vertical="center"/>
    </xf>
    <xf numFmtId="0" fontId="6" fillId="18" borderId="107" xfId="2" applyFill="1" applyBorder="1">
      <alignment vertical="center"/>
    </xf>
    <xf numFmtId="0" fontId="160" fillId="0" borderId="122" xfId="1" applyFont="1" applyFill="1" applyBorder="1" applyAlignment="1" applyProtection="1">
      <alignment horizontal="left" vertical="top" wrapText="1"/>
    </xf>
    <xf numFmtId="0" fontId="136" fillId="20" borderId="211" xfId="2" applyFont="1" applyFill="1" applyBorder="1" applyAlignment="1">
      <alignment horizontal="center" vertical="center" wrapText="1"/>
    </xf>
    <xf numFmtId="0" fontId="0" fillId="18" borderId="138" xfId="0" applyFill="1" applyBorder="1" applyAlignment="1">
      <alignment vertical="center" wrapText="1"/>
    </xf>
    <xf numFmtId="14" fontId="97" fillId="18" borderId="139" xfId="17" applyNumberFormat="1" applyFont="1" applyFill="1" applyBorder="1" applyAlignment="1">
      <alignment horizontal="center" vertical="center" wrapText="1"/>
    </xf>
    <xf numFmtId="0" fontId="69" fillId="18" borderId="138" xfId="0" applyFont="1" applyFill="1" applyBorder="1" applyAlignment="1">
      <alignment horizontal="center" vertical="center" wrapText="1"/>
    </xf>
    <xf numFmtId="0" fontId="117" fillId="0" borderId="99" xfId="1" applyFont="1" applyBorder="1" applyAlignment="1" applyProtection="1">
      <alignment horizontal="left" vertical="top" wrapText="1"/>
    </xf>
    <xf numFmtId="0" fontId="8" fillId="0" borderId="121" xfId="1" applyBorder="1" applyAlignment="1" applyProtection="1">
      <alignment vertical="center"/>
    </xf>
    <xf numFmtId="14" fontId="18" fillId="3" borderId="3" xfId="2" applyNumberFormat="1" applyFont="1" applyFill="1" applyBorder="1" applyAlignment="1">
      <alignment horizontal="center" vertical="center" shrinkToFit="1"/>
    </xf>
    <xf numFmtId="14" fontId="26"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6" fillId="3" borderId="0" xfId="1" applyNumberFormat="1" applyFont="1" applyFill="1" applyBorder="1" applyAlignment="1" applyProtection="1">
      <alignment horizontal="center" vertical="center" wrapText="1" shrinkToFit="1"/>
    </xf>
    <xf numFmtId="14" fontId="10" fillId="2" borderId="224" xfId="2" applyNumberFormat="1" applyFont="1" applyFill="1" applyBorder="1" applyAlignment="1">
      <alignment horizontal="center" vertical="center"/>
    </xf>
    <xf numFmtId="0" fontId="6" fillId="20" borderId="227" xfId="2" applyFill="1" applyBorder="1">
      <alignment vertical="center"/>
    </xf>
    <xf numFmtId="14" fontId="6" fillId="20" borderId="227" xfId="2" applyNumberFormat="1" applyFill="1" applyBorder="1">
      <alignment vertical="center"/>
    </xf>
    <xf numFmtId="0" fontId="97" fillId="18" borderId="138" xfId="17" applyFont="1" applyFill="1" applyBorder="1" applyAlignment="1">
      <alignment horizontal="center" vertical="center" wrapText="1"/>
    </xf>
    <xf numFmtId="14" fontId="12" fillId="18" borderId="139" xfId="17" applyNumberFormat="1" applyFont="1" applyFill="1" applyBorder="1" applyAlignment="1">
      <alignment horizontal="center" vertical="center"/>
    </xf>
    <xf numFmtId="0" fontId="167" fillId="20" borderId="160" xfId="2" applyFont="1" applyFill="1" applyBorder="1" applyAlignment="1">
      <alignment horizontal="center" vertical="center" wrapText="1"/>
    </xf>
    <xf numFmtId="0" fontId="168" fillId="20" borderId="97" xfId="2" applyFont="1" applyFill="1" applyBorder="1" applyAlignment="1">
      <alignment horizontal="center" vertical="center" wrapText="1"/>
    </xf>
    <xf numFmtId="0" fontId="169" fillId="20" borderId="160" xfId="2" applyFont="1" applyFill="1" applyBorder="1" applyAlignment="1">
      <alignment horizontal="center" vertical="center" wrapText="1"/>
    </xf>
    <xf numFmtId="0" fontId="110" fillId="20" borderId="95" xfId="2" applyFont="1" applyFill="1" applyBorder="1" applyAlignment="1">
      <alignment horizontal="center" vertical="center" shrinkToFit="1"/>
    </xf>
    <xf numFmtId="0" fontId="83" fillId="22" borderId="81" xfId="0" applyFont="1" applyFill="1" applyBorder="1" applyAlignment="1">
      <alignment horizontal="center" vertical="center" wrapText="1"/>
    </xf>
    <xf numFmtId="0" fontId="22" fillId="28" borderId="198" xfId="2" applyFont="1" applyFill="1" applyBorder="1" applyAlignment="1">
      <alignment horizontal="center" vertical="center" wrapText="1"/>
    </xf>
    <xf numFmtId="0" fontId="137" fillId="28" borderId="198" xfId="2" applyFont="1" applyFill="1" applyBorder="1" applyAlignment="1">
      <alignment horizontal="center" vertical="center" wrapText="1"/>
    </xf>
    <xf numFmtId="0" fontId="22" fillId="28" borderId="198" xfId="2" applyFont="1" applyFill="1" applyBorder="1" applyAlignment="1">
      <alignment horizontal="left" vertical="center" shrinkToFit="1"/>
    </xf>
    <xf numFmtId="14" fontId="22" fillId="28" borderId="198" xfId="2" applyNumberFormat="1" applyFont="1" applyFill="1" applyBorder="1" applyAlignment="1">
      <alignment horizontal="center" vertical="center"/>
    </xf>
    <xf numFmtId="14" fontId="22" fillId="28" borderId="199" xfId="2" applyNumberFormat="1" applyFont="1" applyFill="1" applyBorder="1" applyAlignment="1">
      <alignment horizontal="center" vertical="center"/>
    </xf>
    <xf numFmtId="0" fontId="22" fillId="28" borderId="222" xfId="2" applyFont="1" applyFill="1" applyBorder="1" applyAlignment="1">
      <alignment horizontal="center" vertical="center" wrapText="1"/>
    </xf>
    <xf numFmtId="0" fontId="137" fillId="28" borderId="222" xfId="2" applyFont="1" applyFill="1" applyBorder="1" applyAlignment="1">
      <alignment horizontal="center" vertical="center" wrapText="1"/>
    </xf>
    <xf numFmtId="0" fontId="22" fillId="28" borderId="222" xfId="2" applyFont="1" applyFill="1" applyBorder="1" applyAlignment="1">
      <alignment horizontal="left" vertical="center" shrinkToFit="1"/>
    </xf>
    <xf numFmtId="14" fontId="22" fillId="28" borderId="222" xfId="2" applyNumberFormat="1" applyFont="1" applyFill="1" applyBorder="1" applyAlignment="1">
      <alignment horizontal="center" vertical="center"/>
    </xf>
    <xf numFmtId="14" fontId="22" fillId="28" borderId="223" xfId="2" applyNumberFormat="1" applyFont="1" applyFill="1" applyBorder="1" applyAlignment="1">
      <alignment horizontal="center" vertical="center"/>
    </xf>
    <xf numFmtId="0" fontId="22" fillId="20" borderId="198" xfId="2" applyFont="1" applyFill="1" applyBorder="1" applyAlignment="1">
      <alignment horizontal="center" vertical="center" wrapText="1"/>
    </xf>
    <xf numFmtId="0" fontId="137" fillId="20" borderId="198" xfId="2" applyFont="1" applyFill="1" applyBorder="1" applyAlignment="1">
      <alignment horizontal="center" vertical="center" wrapText="1"/>
    </xf>
    <xf numFmtId="0" fontId="22" fillId="20" borderId="198" xfId="2" applyFont="1" applyFill="1" applyBorder="1" applyAlignment="1">
      <alignment horizontal="left" vertical="center" shrinkToFit="1"/>
    </xf>
    <xf numFmtId="14" fontId="22" fillId="20" borderId="198" xfId="2" applyNumberFormat="1" applyFont="1" applyFill="1" applyBorder="1" applyAlignment="1">
      <alignment horizontal="center" vertical="center"/>
    </xf>
    <xf numFmtId="14" fontId="22" fillId="20" borderId="199" xfId="2" applyNumberFormat="1" applyFont="1" applyFill="1" applyBorder="1" applyAlignment="1">
      <alignment horizontal="center" vertical="center"/>
    </xf>
    <xf numFmtId="0" fontId="22" fillId="20" borderId="222" xfId="2" applyFont="1" applyFill="1" applyBorder="1" applyAlignment="1">
      <alignment horizontal="center" vertical="center" wrapText="1"/>
    </xf>
    <xf numFmtId="0" fontId="22" fillId="40" borderId="198" xfId="2" applyFont="1" applyFill="1" applyBorder="1" applyAlignment="1">
      <alignment horizontal="center" vertical="center" wrapText="1"/>
    </xf>
    <xf numFmtId="0" fontId="137" fillId="40" borderId="198" xfId="2" applyFont="1" applyFill="1" applyBorder="1" applyAlignment="1">
      <alignment horizontal="center" vertical="center" wrapText="1"/>
    </xf>
    <xf numFmtId="0" fontId="22" fillId="40" borderId="198" xfId="2" applyFont="1" applyFill="1" applyBorder="1" applyAlignment="1">
      <alignment horizontal="left" vertical="center" shrinkToFit="1"/>
    </xf>
    <xf numFmtId="14" fontId="22" fillId="40" borderId="198" xfId="2" applyNumberFormat="1" applyFont="1" applyFill="1" applyBorder="1" applyAlignment="1">
      <alignment horizontal="center" vertical="center"/>
    </xf>
    <xf numFmtId="14" fontId="22" fillId="40" borderId="199" xfId="2" applyNumberFormat="1" applyFont="1" applyFill="1" applyBorder="1" applyAlignment="1">
      <alignment horizontal="center" vertical="center"/>
    </xf>
    <xf numFmtId="0" fontId="22" fillId="41" borderId="198" xfId="2" applyFont="1" applyFill="1" applyBorder="1" applyAlignment="1">
      <alignment horizontal="center" vertical="center" wrapText="1"/>
    </xf>
    <xf numFmtId="0" fontId="137" fillId="41" borderId="198" xfId="2" applyFont="1" applyFill="1" applyBorder="1" applyAlignment="1">
      <alignment horizontal="center" vertical="center" wrapText="1"/>
    </xf>
    <xf numFmtId="0" fontId="22" fillId="41" borderId="198" xfId="2" applyFont="1" applyFill="1" applyBorder="1" applyAlignment="1">
      <alignment horizontal="left" vertical="center" shrinkToFit="1"/>
    </xf>
    <xf numFmtId="14" fontId="22" fillId="41" borderId="198" xfId="2" applyNumberFormat="1" applyFont="1" applyFill="1" applyBorder="1" applyAlignment="1">
      <alignment horizontal="center" vertical="center"/>
    </xf>
    <xf numFmtId="14" fontId="22" fillId="41" borderId="199" xfId="2" applyNumberFormat="1" applyFont="1" applyFill="1" applyBorder="1" applyAlignment="1">
      <alignment horizontal="center" vertical="center"/>
    </xf>
    <xf numFmtId="0" fontId="22" fillId="41" borderId="222" xfId="2" applyFont="1" applyFill="1" applyBorder="1" applyAlignment="1">
      <alignment horizontal="center" vertical="center" wrapText="1"/>
    </xf>
    <xf numFmtId="0" fontId="137" fillId="41" borderId="222" xfId="2" applyFont="1" applyFill="1" applyBorder="1" applyAlignment="1">
      <alignment horizontal="center" vertical="center" wrapText="1"/>
    </xf>
    <xf numFmtId="0" fontId="22" fillId="41" borderId="222" xfId="2" applyFont="1" applyFill="1" applyBorder="1" applyAlignment="1">
      <alignment horizontal="left" vertical="center" shrinkToFit="1"/>
    </xf>
    <xf numFmtId="14" fontId="22" fillId="41" borderId="222" xfId="2" applyNumberFormat="1" applyFont="1" applyFill="1" applyBorder="1" applyAlignment="1">
      <alignment horizontal="center" vertical="center"/>
    </xf>
    <xf numFmtId="14" fontId="22" fillId="41" borderId="223" xfId="2" applyNumberFormat="1" applyFont="1" applyFill="1" applyBorder="1" applyAlignment="1">
      <alignment horizontal="center" vertical="center"/>
    </xf>
    <xf numFmtId="0" fontId="22" fillId="42" borderId="198" xfId="2" applyFont="1" applyFill="1" applyBorder="1" applyAlignment="1">
      <alignment horizontal="center" vertical="center" wrapText="1"/>
    </xf>
    <xf numFmtId="0" fontId="137" fillId="42" borderId="198" xfId="2" applyFont="1" applyFill="1" applyBorder="1" applyAlignment="1">
      <alignment horizontal="center" vertical="center" wrapText="1"/>
    </xf>
    <xf numFmtId="0" fontId="22" fillId="42" borderId="198" xfId="2" applyFont="1" applyFill="1" applyBorder="1" applyAlignment="1">
      <alignment horizontal="left" vertical="center" shrinkToFit="1"/>
    </xf>
    <xf numFmtId="14" fontId="22" fillId="42" borderId="198" xfId="2" applyNumberFormat="1" applyFont="1" applyFill="1" applyBorder="1" applyAlignment="1">
      <alignment horizontal="center" vertical="center"/>
    </xf>
    <xf numFmtId="14" fontId="22" fillId="42" borderId="199" xfId="2" applyNumberFormat="1" applyFont="1" applyFill="1" applyBorder="1" applyAlignment="1">
      <alignment horizontal="center" vertical="center"/>
    </xf>
    <xf numFmtId="0" fontId="31" fillId="30" borderId="93" xfId="1" applyFont="1" applyFill="1" applyBorder="1" applyAlignment="1" applyProtection="1">
      <alignment horizontal="center" vertical="center" wrapText="1" shrinkToFit="1"/>
    </xf>
    <xf numFmtId="0" fontId="86" fillId="0" borderId="107" xfId="2" applyFont="1" applyBorder="1" applyAlignment="1">
      <alignment vertical="center" shrinkToFit="1"/>
    </xf>
    <xf numFmtId="0" fontId="8" fillId="0" borderId="232" xfId="1" applyBorder="1" applyAlignment="1" applyProtection="1">
      <alignment horizontal="left" vertical="center" wrapText="1"/>
    </xf>
    <xf numFmtId="0" fontId="6" fillId="0" borderId="232" xfId="2" applyBorder="1">
      <alignment vertical="center"/>
    </xf>
    <xf numFmtId="14" fontId="6" fillId="20" borderId="233" xfId="2" applyNumberFormat="1" applyFill="1" applyBorder="1">
      <alignment vertical="center"/>
    </xf>
    <xf numFmtId="0" fontId="158" fillId="34" borderId="79" xfId="0" applyFont="1" applyFill="1" applyBorder="1" applyAlignment="1">
      <alignment horizontal="center" vertical="center" wrapText="1"/>
    </xf>
    <xf numFmtId="0" fontId="22" fillId="0" borderId="138" xfId="17" applyFont="1" applyBorder="1" applyAlignment="1">
      <alignment horizontal="center" vertical="center" wrapText="1"/>
    </xf>
    <xf numFmtId="14" fontId="22" fillId="0" borderId="139" xfId="17" applyNumberFormat="1" applyFont="1" applyBorder="1" applyAlignment="1">
      <alignment horizontal="center" vertical="center"/>
    </xf>
    <xf numFmtId="0" fontId="22" fillId="37" borderId="181" xfId="2" applyFont="1" applyFill="1" applyBorder="1" applyAlignment="1">
      <alignment horizontal="center" vertical="center" wrapText="1"/>
    </xf>
    <xf numFmtId="0" fontId="22" fillId="27" borderId="198" xfId="2" applyFont="1" applyFill="1" applyBorder="1" applyAlignment="1">
      <alignment horizontal="center" vertical="center" wrapText="1"/>
    </xf>
    <xf numFmtId="0" fontId="137" fillId="27" borderId="198" xfId="2" applyFont="1" applyFill="1" applyBorder="1" applyAlignment="1">
      <alignment horizontal="center" vertical="center" wrapText="1"/>
    </xf>
    <xf numFmtId="0" fontId="22" fillId="27" borderId="198" xfId="2" applyFont="1" applyFill="1" applyBorder="1" applyAlignment="1">
      <alignment horizontal="left" vertical="center" shrinkToFit="1"/>
    </xf>
    <xf numFmtId="14" fontId="22" fillId="27" borderId="198" xfId="2" applyNumberFormat="1" applyFont="1" applyFill="1" applyBorder="1" applyAlignment="1">
      <alignment horizontal="center" vertical="center"/>
    </xf>
    <xf numFmtId="14" fontId="22" fillId="27" borderId="199" xfId="2" applyNumberFormat="1" applyFont="1" applyFill="1" applyBorder="1" applyAlignment="1">
      <alignment horizontal="center" vertical="center"/>
    </xf>
    <xf numFmtId="0" fontId="22" fillId="27" borderId="222" xfId="2" applyFont="1" applyFill="1" applyBorder="1" applyAlignment="1">
      <alignment horizontal="center" vertical="center" wrapText="1"/>
    </xf>
    <xf numFmtId="0" fontId="137" fillId="27" borderId="222" xfId="2" applyFont="1" applyFill="1" applyBorder="1" applyAlignment="1">
      <alignment horizontal="center" vertical="center" wrapText="1"/>
    </xf>
    <xf numFmtId="0" fontId="22" fillId="27" borderId="222" xfId="2" applyFont="1" applyFill="1" applyBorder="1" applyAlignment="1">
      <alignment horizontal="left" vertical="center" shrinkToFit="1"/>
    </xf>
    <xf numFmtId="14" fontId="22" fillId="27" borderId="222" xfId="2" applyNumberFormat="1" applyFont="1" applyFill="1" applyBorder="1" applyAlignment="1">
      <alignment horizontal="center" vertical="center"/>
    </xf>
    <xf numFmtId="14" fontId="22" fillId="27" borderId="223" xfId="2" applyNumberFormat="1" applyFont="1" applyFill="1" applyBorder="1" applyAlignment="1">
      <alignment horizontal="center" vertical="center"/>
    </xf>
    <xf numFmtId="0" fontId="20" fillId="20" borderId="97" xfId="1" applyFont="1" applyFill="1" applyBorder="1" applyAlignment="1" applyProtection="1">
      <alignment horizontal="center" vertical="center" wrapText="1"/>
    </xf>
    <xf numFmtId="0" fontId="34" fillId="20" borderId="95" xfId="1" applyFont="1" applyFill="1" applyBorder="1" applyAlignment="1" applyProtection="1">
      <alignment horizontal="center" vertical="center"/>
    </xf>
    <xf numFmtId="0" fontId="127" fillId="18" borderId="0" xfId="2" applyFont="1" applyFill="1" applyAlignment="1">
      <alignment horizontal="left" vertical="top" wrapText="1"/>
    </xf>
    <xf numFmtId="0" fontId="119" fillId="0" borderId="0" xfId="0" applyFont="1" applyAlignment="1">
      <alignment horizontal="left" vertical="top" wrapText="1"/>
    </xf>
    <xf numFmtId="0" fontId="8" fillId="0" borderId="0" xfId="1" applyFill="1" applyBorder="1" applyAlignment="1" applyProtection="1">
      <alignment horizontal="left" vertical="top" wrapText="1"/>
    </xf>
    <xf numFmtId="0" fontId="6" fillId="20" borderId="0" xfId="2" applyFill="1">
      <alignment vertical="center"/>
    </xf>
    <xf numFmtId="0" fontId="22" fillId="18" borderId="198" xfId="2" applyFont="1" applyFill="1" applyBorder="1" applyAlignment="1">
      <alignment horizontal="center" vertical="center" wrapText="1"/>
    </xf>
    <xf numFmtId="0" fontId="137" fillId="18" borderId="198" xfId="2" applyFont="1" applyFill="1" applyBorder="1" applyAlignment="1">
      <alignment horizontal="center" vertical="center" wrapText="1"/>
    </xf>
    <xf numFmtId="0" fontId="22" fillId="18" borderId="198" xfId="2" applyFont="1" applyFill="1" applyBorder="1" applyAlignment="1">
      <alignment horizontal="left" vertical="center" shrinkToFit="1"/>
    </xf>
    <xf numFmtId="14" fontId="22" fillId="18" borderId="198" xfId="2" applyNumberFormat="1" applyFont="1" applyFill="1" applyBorder="1" applyAlignment="1">
      <alignment horizontal="center" vertical="center"/>
    </xf>
    <xf numFmtId="14" fontId="22" fillId="18" borderId="199" xfId="2" applyNumberFormat="1" applyFont="1" applyFill="1" applyBorder="1" applyAlignment="1">
      <alignment horizontal="center" vertical="center"/>
    </xf>
    <xf numFmtId="0" fontId="22" fillId="18" borderId="242" xfId="2" applyFont="1" applyFill="1" applyBorder="1" applyAlignment="1">
      <alignment horizontal="center" vertical="center" wrapText="1"/>
    </xf>
    <xf numFmtId="0" fontId="137" fillId="18" borderId="242" xfId="2" applyFont="1" applyFill="1" applyBorder="1" applyAlignment="1">
      <alignment horizontal="center" vertical="center" wrapText="1"/>
    </xf>
    <xf numFmtId="0" fontId="22" fillId="18" borderId="242" xfId="2" applyFont="1" applyFill="1" applyBorder="1" applyAlignment="1">
      <alignment horizontal="left" vertical="center" shrinkToFit="1"/>
    </xf>
    <xf numFmtId="14" fontId="22" fillId="18" borderId="242" xfId="2" applyNumberFormat="1" applyFont="1" applyFill="1" applyBorder="1" applyAlignment="1">
      <alignment horizontal="center" vertical="center"/>
    </xf>
    <xf numFmtId="14" fontId="22" fillId="18" borderId="243" xfId="2" applyNumberFormat="1" applyFont="1" applyFill="1" applyBorder="1" applyAlignment="1">
      <alignment horizontal="center" vertical="center"/>
    </xf>
    <xf numFmtId="0" fontId="109" fillId="18" borderId="244" xfId="0" applyFont="1" applyFill="1" applyBorder="1" applyAlignment="1">
      <alignment horizontal="center" vertical="center"/>
    </xf>
    <xf numFmtId="14" fontId="109" fillId="18" borderId="244" xfId="0" applyNumberFormat="1" applyFont="1" applyFill="1" applyBorder="1" applyAlignment="1">
      <alignment horizontal="center" vertical="center"/>
    </xf>
    <xf numFmtId="0" fontId="22" fillId="20" borderId="242" xfId="2" applyFont="1" applyFill="1" applyBorder="1" applyAlignment="1">
      <alignment horizontal="center" vertical="center" wrapText="1"/>
    </xf>
    <xf numFmtId="0" fontId="137" fillId="20" borderId="242" xfId="2" applyFont="1" applyFill="1" applyBorder="1" applyAlignment="1">
      <alignment horizontal="center" vertical="center" wrapText="1"/>
    </xf>
    <xf numFmtId="0" fontId="22" fillId="20" borderId="242" xfId="2" applyFont="1" applyFill="1" applyBorder="1" applyAlignment="1">
      <alignment horizontal="left" vertical="center" shrinkToFit="1"/>
    </xf>
    <xf numFmtId="14" fontId="22" fillId="20" borderId="242" xfId="2" applyNumberFormat="1" applyFont="1" applyFill="1" applyBorder="1" applyAlignment="1">
      <alignment horizontal="center" vertical="center"/>
    </xf>
    <xf numFmtId="14" fontId="22" fillId="20" borderId="243" xfId="2" applyNumberFormat="1" applyFont="1" applyFill="1" applyBorder="1" applyAlignment="1">
      <alignment horizontal="center" vertical="center"/>
    </xf>
    <xf numFmtId="0" fontId="137" fillId="20" borderId="222" xfId="2" applyFont="1" applyFill="1" applyBorder="1" applyAlignment="1">
      <alignment horizontal="center" vertical="center" wrapText="1"/>
    </xf>
    <xf numFmtId="0" fontId="22" fillId="20" borderId="222" xfId="2" applyFont="1" applyFill="1" applyBorder="1" applyAlignment="1">
      <alignment horizontal="left" vertical="center" shrinkToFit="1"/>
    </xf>
    <xf numFmtId="14" fontId="22" fillId="20" borderId="222" xfId="2" applyNumberFormat="1" applyFont="1" applyFill="1" applyBorder="1" applyAlignment="1">
      <alignment horizontal="center" vertical="center"/>
    </xf>
    <xf numFmtId="14" fontId="22" fillId="20" borderId="223" xfId="2" applyNumberFormat="1" applyFont="1" applyFill="1" applyBorder="1" applyAlignment="1">
      <alignment horizontal="center" vertical="center"/>
    </xf>
    <xf numFmtId="0" fontId="22" fillId="28" borderId="242" xfId="2" applyFont="1" applyFill="1" applyBorder="1" applyAlignment="1">
      <alignment horizontal="center" vertical="center" wrapText="1"/>
    </xf>
    <xf numFmtId="0" fontId="137" fillId="28" borderId="242" xfId="2" applyFont="1" applyFill="1" applyBorder="1" applyAlignment="1">
      <alignment horizontal="center" vertical="center" wrapText="1"/>
    </xf>
    <xf numFmtId="0" fontId="22" fillId="28" borderId="242" xfId="2" applyFont="1" applyFill="1" applyBorder="1" applyAlignment="1">
      <alignment horizontal="left" vertical="center" shrinkToFit="1"/>
    </xf>
    <xf numFmtId="14" fontId="22" fillId="28" borderId="242" xfId="2" applyNumberFormat="1" applyFont="1" applyFill="1" applyBorder="1" applyAlignment="1">
      <alignment horizontal="center" vertical="center"/>
    </xf>
    <xf numFmtId="14" fontId="22" fillId="28" borderId="243" xfId="2" applyNumberFormat="1" applyFont="1" applyFill="1" applyBorder="1" applyAlignment="1">
      <alignment horizontal="center" vertical="center"/>
    </xf>
    <xf numFmtId="0" fontId="109" fillId="27" borderId="200" xfId="0" applyFont="1" applyFill="1" applyBorder="1" applyAlignment="1">
      <alignment horizontal="center" vertical="center"/>
    </xf>
    <xf numFmtId="0" fontId="109" fillId="27" borderId="200" xfId="0" applyFont="1" applyFill="1" applyBorder="1" applyAlignment="1">
      <alignment horizontal="left" vertical="center"/>
    </xf>
    <xf numFmtId="14" fontId="109" fillId="27" borderId="200" xfId="0" applyNumberFormat="1" applyFont="1" applyFill="1" applyBorder="1" applyAlignment="1">
      <alignment horizontal="center" vertical="center"/>
    </xf>
    <xf numFmtId="0" fontId="22" fillId="27" borderId="242" xfId="2" applyFont="1" applyFill="1" applyBorder="1" applyAlignment="1">
      <alignment horizontal="center" vertical="center" wrapText="1"/>
    </xf>
    <xf numFmtId="0" fontId="137" fillId="27" borderId="242" xfId="2" applyFont="1" applyFill="1" applyBorder="1" applyAlignment="1">
      <alignment horizontal="center" vertical="center" wrapText="1"/>
    </xf>
    <xf numFmtId="0" fontId="22" fillId="27" borderId="242" xfId="2" applyFont="1" applyFill="1" applyBorder="1" applyAlignment="1">
      <alignment horizontal="left" vertical="center" shrinkToFit="1"/>
    </xf>
    <xf numFmtId="14" fontId="22" fillId="27" borderId="242" xfId="2" applyNumberFormat="1" applyFont="1" applyFill="1" applyBorder="1" applyAlignment="1">
      <alignment horizontal="center" vertical="center"/>
    </xf>
    <xf numFmtId="14" fontId="22" fillId="27" borderId="243" xfId="2" applyNumberFormat="1" applyFont="1" applyFill="1" applyBorder="1" applyAlignment="1">
      <alignment horizontal="center" vertical="center"/>
    </xf>
    <xf numFmtId="0" fontId="22" fillId="42" borderId="242" xfId="2" applyFont="1" applyFill="1" applyBorder="1" applyAlignment="1">
      <alignment horizontal="center" vertical="center" wrapText="1"/>
    </xf>
    <xf numFmtId="0" fontId="137" fillId="42" borderId="242" xfId="2" applyFont="1" applyFill="1" applyBorder="1" applyAlignment="1">
      <alignment horizontal="center" vertical="center" wrapText="1"/>
    </xf>
    <xf numFmtId="0" fontId="22" fillId="42" borderId="242" xfId="2" applyFont="1" applyFill="1" applyBorder="1" applyAlignment="1">
      <alignment horizontal="left" vertical="center" shrinkToFit="1"/>
    </xf>
    <xf numFmtId="14" fontId="22" fillId="42" borderId="242" xfId="2" applyNumberFormat="1" applyFont="1" applyFill="1" applyBorder="1" applyAlignment="1">
      <alignment horizontal="center" vertical="center"/>
    </xf>
    <xf numFmtId="14" fontId="22" fillId="42" borderId="243" xfId="2" applyNumberFormat="1" applyFont="1" applyFill="1" applyBorder="1" applyAlignment="1">
      <alignment horizontal="center" vertical="center"/>
    </xf>
    <xf numFmtId="0" fontId="125" fillId="30" borderId="0" xfId="2" applyFont="1" applyFill="1">
      <alignment vertical="center"/>
    </xf>
    <xf numFmtId="0" fontId="92" fillId="20" borderId="0" xfId="0" applyFont="1" applyFill="1" applyAlignment="1">
      <alignment horizontal="center" vertical="center" wrapText="1"/>
    </xf>
    <xf numFmtId="14" fontId="91" fillId="20" borderId="139" xfId="17" applyNumberFormat="1" applyFont="1" applyFill="1" applyBorder="1" applyAlignment="1">
      <alignment horizontal="center" vertical="center"/>
    </xf>
    <xf numFmtId="14" fontId="89" fillId="20" borderId="95" xfId="2" applyNumberFormat="1" applyFont="1" applyFill="1" applyBorder="1" applyAlignment="1">
      <alignment horizontal="center" vertical="center" wrapText="1"/>
    </xf>
    <xf numFmtId="0" fontId="157" fillId="20" borderId="97" xfId="2" applyFont="1" applyFill="1" applyBorder="1" applyAlignment="1">
      <alignment horizontal="center" vertical="center" wrapText="1"/>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1" fillId="5" borderId="0" xfId="0" applyFont="1" applyFill="1" applyAlignment="1">
      <alignment horizontal="left" vertical="center" wrapText="1"/>
    </xf>
    <xf numFmtId="0" fontId="101" fillId="5" borderId="35" xfId="0" applyFont="1" applyFill="1" applyBorder="1" applyAlignment="1">
      <alignment horizontal="left" vertical="center" wrapText="1"/>
    </xf>
    <xf numFmtId="0" fontId="101" fillId="5" borderId="0" xfId="0" applyFont="1" applyFill="1" applyAlignment="1">
      <alignment horizontal="left" vertical="center"/>
    </xf>
    <xf numFmtId="0" fontId="101" fillId="5" borderId="0" xfId="0" applyFont="1" applyFill="1" applyAlignment="1">
      <alignment horizontal="left" vertical="top" wrapText="1"/>
    </xf>
    <xf numFmtId="0" fontId="8" fillId="0" borderId="0" xfId="1" applyAlignment="1" applyProtection="1">
      <alignment horizontal="center" vertical="center" wrapText="1"/>
    </xf>
    <xf numFmtId="0" fontId="76" fillId="0" borderId="0" xfId="0" applyFont="1" applyAlignment="1">
      <alignment horizontal="left" vertical="center" wrapText="1"/>
    </xf>
    <xf numFmtId="0" fontId="72" fillId="0" borderId="0" xfId="0" applyFont="1" applyAlignment="1">
      <alignment horizontal="left" vertical="center" wrapText="1"/>
    </xf>
    <xf numFmtId="0" fontId="75" fillId="0" borderId="0" xfId="0" applyFont="1" applyAlignment="1">
      <alignment horizontal="left" vertical="center" wrapText="1"/>
    </xf>
    <xf numFmtId="0" fontId="73" fillId="0" borderId="0" xfId="0" applyFont="1" applyAlignment="1">
      <alignment horizontal="left" vertical="center" wrapText="1"/>
    </xf>
    <xf numFmtId="0" fontId="76" fillId="0" borderId="0" xfId="0" applyFont="1" applyAlignment="1">
      <alignment horizontal="left" vertical="top" wrapText="1"/>
    </xf>
    <xf numFmtId="0" fontId="72" fillId="0" borderId="0" xfId="0" applyFont="1" applyAlignment="1">
      <alignment horizontal="left" vertical="top" wrapText="1"/>
    </xf>
    <xf numFmtId="0" fontId="36" fillId="18" borderId="140" xfId="17" applyFont="1" applyFill="1" applyBorder="1" applyAlignment="1">
      <alignment horizontal="left" vertical="top" wrapText="1"/>
    </xf>
    <xf numFmtId="0" fontId="36" fillId="18" borderId="136" xfId="17" applyFont="1" applyFill="1" applyBorder="1" applyAlignment="1">
      <alignment horizontal="left" vertical="top" wrapText="1"/>
    </xf>
    <xf numFmtId="0" fontId="36" fillId="18" borderId="137" xfId="17" applyFont="1" applyFill="1" applyBorder="1" applyAlignment="1">
      <alignment horizontal="left" vertical="top" wrapText="1"/>
    </xf>
    <xf numFmtId="0" fontId="42" fillId="18" borderId="0" xfId="17" applyFont="1" applyFill="1" applyAlignment="1">
      <alignment horizontal="left" vertical="center"/>
    </xf>
    <xf numFmtId="0" fontId="10" fillId="6" borderId="102" xfId="17" applyFont="1" applyFill="1" applyBorder="1" applyAlignment="1">
      <alignment horizontal="center" vertical="center" wrapText="1"/>
    </xf>
    <xf numFmtId="0" fontId="10" fillId="6" borderId="100" xfId="17" applyFont="1" applyFill="1" applyBorder="1" applyAlignment="1">
      <alignment horizontal="center" vertical="center" wrapText="1"/>
    </xf>
    <xf numFmtId="0" fontId="10" fillId="6" borderId="103" xfId="17" applyFont="1" applyFill="1" applyBorder="1" applyAlignment="1">
      <alignment horizontal="center" vertical="center" wrapText="1"/>
    </xf>
    <xf numFmtId="0" fontId="12" fillId="18" borderId="140" xfId="2" applyFont="1" applyFill="1" applyBorder="1" applyAlignment="1">
      <alignment horizontal="left" vertical="top" wrapText="1"/>
    </xf>
    <xf numFmtId="0" fontId="12" fillId="18" borderId="136" xfId="2" applyFont="1" applyFill="1" applyBorder="1" applyAlignment="1">
      <alignment horizontal="left" vertical="top" wrapText="1"/>
    </xf>
    <xf numFmtId="0" fontId="12" fillId="18" borderId="137" xfId="2" applyFont="1" applyFill="1" applyBorder="1" applyAlignment="1">
      <alignment horizontal="left" vertical="top" wrapText="1"/>
    </xf>
    <xf numFmtId="0" fontId="93" fillId="18" borderId="140" xfId="2" applyFont="1" applyFill="1" applyBorder="1" applyAlignment="1">
      <alignment horizontal="left" vertical="top" wrapText="1"/>
    </xf>
    <xf numFmtId="0" fontId="93" fillId="18" borderId="136" xfId="2" applyFont="1" applyFill="1" applyBorder="1" applyAlignment="1">
      <alignment horizontal="left" vertical="top" wrapText="1"/>
    </xf>
    <xf numFmtId="0" fontId="93" fillId="18" borderId="137" xfId="2" applyFont="1" applyFill="1" applyBorder="1" applyAlignment="1">
      <alignment horizontal="left" vertical="top" wrapText="1"/>
    </xf>
    <xf numFmtId="0" fontId="12" fillId="0" borderId="140" xfId="2" applyFont="1" applyBorder="1" applyAlignment="1">
      <alignment horizontal="left" vertical="top" wrapText="1"/>
    </xf>
    <xf numFmtId="0" fontId="12" fillId="0" borderId="136" xfId="2" applyFont="1" applyBorder="1" applyAlignment="1">
      <alignment horizontal="left" vertical="top" wrapText="1"/>
    </xf>
    <xf numFmtId="0" fontId="12" fillId="0" borderId="137" xfId="2" applyFont="1" applyBorder="1" applyAlignment="1">
      <alignment horizontal="left" vertical="top" wrapText="1"/>
    </xf>
    <xf numFmtId="0" fontId="12" fillId="20" borderId="140" xfId="2" applyFont="1" applyFill="1" applyBorder="1" applyAlignment="1">
      <alignment horizontal="left" vertical="top" wrapText="1"/>
    </xf>
    <xf numFmtId="0" fontId="12" fillId="20" borderId="136" xfId="2" applyFont="1" applyFill="1" applyBorder="1" applyAlignment="1">
      <alignment horizontal="left" vertical="top" wrapText="1"/>
    </xf>
    <xf numFmtId="0" fontId="12" fillId="20" borderId="137" xfId="2" applyFont="1" applyFill="1" applyBorder="1" applyAlignment="1">
      <alignment horizontal="left" vertical="top" wrapText="1"/>
    </xf>
    <xf numFmtId="0" fontId="59" fillId="11" borderId="156" xfId="17" applyFont="1" applyFill="1" applyBorder="1" applyAlignment="1">
      <alignment horizontal="right" vertical="center" wrapText="1"/>
    </xf>
    <xf numFmtId="0" fontId="60" fillId="11" borderId="156" xfId="0" applyFont="1" applyFill="1" applyBorder="1" applyAlignment="1">
      <alignment horizontal="right" vertical="center"/>
    </xf>
    <xf numFmtId="0" fontId="0" fillId="11" borderId="156" xfId="0" applyFill="1" applyBorder="1" applyAlignment="1">
      <alignment horizontal="right" vertical="center"/>
    </xf>
    <xf numFmtId="180" fontId="59" fillId="11" borderId="156" xfId="17" applyNumberFormat="1" applyFont="1" applyFill="1" applyBorder="1" applyAlignment="1">
      <alignment horizontal="center" vertical="center" wrapText="1"/>
    </xf>
    <xf numFmtId="180" fontId="0" fillId="11" borderId="156" xfId="0" applyNumberFormat="1" applyFill="1" applyBorder="1" applyAlignment="1">
      <alignment horizontal="center" vertical="center" wrapText="1"/>
    </xf>
    <xf numFmtId="0" fontId="61" fillId="12" borderId="157" xfId="17" applyFont="1" applyFill="1" applyBorder="1" applyAlignment="1">
      <alignment horizontal="center" vertical="center" wrapText="1"/>
    </xf>
    <xf numFmtId="0" fontId="62" fillId="12" borderId="157" xfId="0" applyFont="1" applyFill="1" applyBorder="1" applyAlignment="1">
      <alignment horizontal="center" vertical="center"/>
    </xf>
    <xf numFmtId="0" fontId="61" fillId="9" borderId="157" xfId="0" applyFont="1" applyFill="1" applyBorder="1" applyAlignment="1">
      <alignment horizontal="center" vertical="center"/>
    </xf>
    <xf numFmtId="0" fontId="64" fillId="9" borderId="157" xfId="0" applyFont="1" applyFill="1" applyBorder="1" applyAlignment="1">
      <alignment horizontal="center" vertical="center"/>
    </xf>
    <xf numFmtId="0" fontId="66" fillId="17" borderId="53" xfId="16" applyFont="1" applyFill="1" applyBorder="1" applyAlignment="1">
      <alignment horizontal="center" vertical="center"/>
    </xf>
    <xf numFmtId="0" fontId="66" fillId="17" borderId="58" xfId="16" applyFont="1" applyFill="1" applyBorder="1" applyAlignment="1">
      <alignment horizontal="center" vertical="center"/>
    </xf>
    <xf numFmtId="0" fontId="66" fillId="17" borderId="60" xfId="16" applyFont="1" applyFill="1" applyBorder="1" applyAlignment="1">
      <alignment horizontal="center" vertical="center"/>
    </xf>
    <xf numFmtId="0" fontId="67" fillId="2" borderId="54" xfId="16" applyFont="1" applyFill="1" applyBorder="1" applyAlignment="1">
      <alignment vertical="center" wrapText="1"/>
    </xf>
    <xf numFmtId="0" fontId="67" fillId="2" borderId="55" xfId="16" applyFont="1" applyFill="1" applyBorder="1" applyAlignment="1">
      <alignment vertical="center" wrapText="1"/>
    </xf>
    <xf numFmtId="0" fontId="67" fillId="2" borderId="56" xfId="16" applyFont="1" applyFill="1" applyBorder="1" applyAlignment="1">
      <alignment vertical="center" wrapText="1"/>
    </xf>
    <xf numFmtId="0" fontId="67" fillId="2" borderId="48" xfId="16" applyFont="1" applyFill="1" applyBorder="1" applyAlignment="1">
      <alignment vertical="center" wrapText="1"/>
    </xf>
    <xf numFmtId="0" fontId="67" fillId="2" borderId="0" xfId="16" applyFont="1" applyFill="1" applyAlignment="1">
      <alignment vertical="center" wrapText="1"/>
    </xf>
    <xf numFmtId="0" fontId="67" fillId="2" borderId="49" xfId="16" applyFont="1" applyFill="1" applyBorder="1" applyAlignment="1">
      <alignment vertical="center" wrapText="1"/>
    </xf>
    <xf numFmtId="0" fontId="67" fillId="2" borderId="61" xfId="16" applyFont="1" applyFill="1" applyBorder="1" applyAlignment="1">
      <alignment vertical="center" wrapText="1"/>
    </xf>
    <xf numFmtId="0" fontId="67" fillId="2" borderId="62" xfId="16" applyFont="1" applyFill="1" applyBorder="1" applyAlignment="1">
      <alignment vertical="center" wrapText="1"/>
    </xf>
    <xf numFmtId="0" fontId="67" fillId="2" borderId="63" xfId="16" applyFont="1" applyFill="1" applyBorder="1" applyAlignment="1">
      <alignment vertical="center" wrapText="1"/>
    </xf>
    <xf numFmtId="0" fontId="67" fillId="2" borderId="54" xfId="16" applyFont="1" applyFill="1" applyBorder="1" applyAlignment="1">
      <alignment horizontal="left" vertical="center" wrapText="1"/>
    </xf>
    <xf numFmtId="0" fontId="67" fillId="2" borderId="55" xfId="16" applyFont="1" applyFill="1" applyBorder="1" applyAlignment="1">
      <alignment horizontal="left" vertical="center" wrapText="1"/>
    </xf>
    <xf numFmtId="0" fontId="67" fillId="2" borderId="57" xfId="16" applyFont="1" applyFill="1" applyBorder="1" applyAlignment="1">
      <alignment horizontal="left" vertical="center" wrapText="1"/>
    </xf>
    <xf numFmtId="0" fontId="67" fillId="2" borderId="48"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59" xfId="16" applyFont="1" applyFill="1" applyBorder="1" applyAlignment="1">
      <alignment horizontal="left" vertical="center" wrapText="1"/>
    </xf>
    <xf numFmtId="0" fontId="67" fillId="2" borderId="61" xfId="16" applyFont="1" applyFill="1" applyBorder="1" applyAlignment="1">
      <alignment horizontal="left" vertical="center" wrapText="1"/>
    </xf>
    <xf numFmtId="0" fontId="67" fillId="2" borderId="62" xfId="16" applyFont="1" applyFill="1" applyBorder="1" applyAlignment="1">
      <alignment horizontal="left" vertical="center" wrapText="1"/>
    </xf>
    <xf numFmtId="0" fontId="67"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9" fillId="24" borderId="150" xfId="17" applyFont="1" applyFill="1" applyBorder="1" applyAlignment="1">
      <alignment horizontal="center" vertical="center" wrapText="1"/>
    </xf>
    <xf numFmtId="0" fontId="57" fillId="15" borderId="150" xfId="17" applyFont="1" applyFill="1" applyBorder="1" applyAlignment="1">
      <alignment horizontal="center" vertical="center" wrapText="1"/>
    </xf>
    <xf numFmtId="0" fontId="0" fillId="15" borderId="150" xfId="0" applyFill="1" applyBorder="1" applyAlignment="1">
      <alignment horizontal="center" vertical="center" wrapText="1"/>
    </xf>
    <xf numFmtId="180" fontId="59" fillId="3" borderId="152" xfId="17" applyNumberFormat="1" applyFont="1" applyFill="1" applyBorder="1" applyAlignment="1">
      <alignment horizontal="center" vertical="center" wrapText="1"/>
    </xf>
    <xf numFmtId="180" fontId="59" fillId="3" borderId="154" xfId="17" applyNumberFormat="1" applyFont="1" applyFill="1" applyBorder="1" applyAlignment="1">
      <alignment horizontal="center" vertical="center" wrapText="1"/>
    </xf>
    <xf numFmtId="0" fontId="67" fillId="3" borderId="152" xfId="17" applyFont="1" applyFill="1" applyBorder="1" applyAlignment="1">
      <alignment horizontal="center" vertical="center" wrapText="1"/>
    </xf>
    <xf numFmtId="0" fontId="67" fillId="3" borderId="153" xfId="17" applyFont="1" applyFill="1" applyBorder="1" applyAlignment="1">
      <alignment horizontal="center" vertical="center" wrapText="1"/>
    </xf>
    <xf numFmtId="0" fontId="67" fillId="3" borderId="154" xfId="17" applyFont="1" applyFill="1" applyBorder="1" applyAlignment="1">
      <alignment horizontal="center" vertical="center" wrapText="1"/>
    </xf>
    <xf numFmtId="0" fontId="91" fillId="18" borderId="140" xfId="17" applyFont="1" applyFill="1" applyBorder="1" applyAlignment="1">
      <alignment horizontal="left" vertical="top" wrapText="1"/>
    </xf>
    <xf numFmtId="0" fontId="91" fillId="18" borderId="136" xfId="17" applyFont="1" applyFill="1" applyBorder="1" applyAlignment="1">
      <alignment horizontal="left" vertical="top" wrapText="1"/>
    </xf>
    <xf numFmtId="0" fontId="91" fillId="18" borderId="137" xfId="17" applyFont="1" applyFill="1" applyBorder="1" applyAlignment="1">
      <alignment horizontal="left" vertical="top" wrapText="1"/>
    </xf>
    <xf numFmtId="0" fontId="12" fillId="18" borderId="140" xfId="17" applyFont="1" applyFill="1" applyBorder="1" applyAlignment="1">
      <alignment horizontal="left" vertical="top" wrapText="1"/>
    </xf>
    <xf numFmtId="0" fontId="12" fillId="18" borderId="136" xfId="17" applyFont="1" applyFill="1" applyBorder="1" applyAlignment="1">
      <alignment horizontal="left" vertical="top" wrapText="1"/>
    </xf>
    <xf numFmtId="0" fontId="12" fillId="18" borderId="137" xfId="17" applyFont="1" applyFill="1" applyBorder="1" applyAlignment="1">
      <alignment horizontal="left" vertical="top" wrapText="1"/>
    </xf>
    <xf numFmtId="0" fontId="36" fillId="18" borderId="145" xfId="17" applyFont="1" applyFill="1" applyBorder="1" applyAlignment="1">
      <alignment horizontal="left" vertical="top" wrapText="1"/>
    </xf>
    <xf numFmtId="0" fontId="36" fillId="18" borderId="138" xfId="17" applyFont="1" applyFill="1" applyBorder="1" applyAlignment="1">
      <alignment horizontal="left" vertical="top" wrapText="1"/>
    </xf>
    <xf numFmtId="0" fontId="49" fillId="18" borderId="27" xfId="17" applyFont="1" applyFill="1" applyBorder="1" applyAlignment="1">
      <alignment horizontal="center" vertical="center"/>
    </xf>
    <xf numFmtId="0" fontId="49" fillId="18" borderId="28" xfId="17" applyFont="1" applyFill="1" applyBorder="1" applyAlignment="1">
      <alignment horizontal="center" vertical="center"/>
    </xf>
    <xf numFmtId="0" fontId="49" fillId="0" borderId="28" xfId="17" applyFont="1" applyBorder="1" applyAlignment="1">
      <alignment horizontal="center" vertical="center"/>
    </xf>
    <xf numFmtId="0" fontId="49"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7" fillId="0" borderId="39" xfId="17" applyFont="1" applyBorder="1" applyAlignment="1">
      <alignment horizontal="center" vertical="center" wrapText="1"/>
    </xf>
    <xf numFmtId="0" fontId="37" fillId="0" borderId="23" xfId="17" applyFont="1" applyBorder="1" applyAlignment="1">
      <alignment horizontal="center" vertical="center" wrapText="1"/>
    </xf>
    <xf numFmtId="0" fontId="33" fillId="16" borderId="0" xfId="17" applyFont="1" applyFill="1" applyAlignment="1">
      <alignment horizontal="center" vertical="center"/>
    </xf>
    <xf numFmtId="179" fontId="132" fillId="0" borderId="126" xfId="17" applyNumberFormat="1" applyFont="1" applyBorder="1" applyAlignment="1">
      <alignment horizontal="center" vertical="center" shrinkToFit="1"/>
    </xf>
    <xf numFmtId="179" fontId="132" fillId="0" borderId="127" xfId="17" applyNumberFormat="1" applyFont="1" applyBorder="1" applyAlignment="1">
      <alignment horizontal="center" vertical="center" shrinkToFit="1"/>
    </xf>
    <xf numFmtId="0" fontId="47" fillId="0" borderId="40" xfId="17" applyFont="1" applyBorder="1" applyAlignment="1">
      <alignment horizontal="center" vertical="center"/>
    </xf>
    <xf numFmtId="0" fontId="47" fillId="0" borderId="41" xfId="17" applyFont="1" applyBorder="1" applyAlignment="1">
      <alignment horizontal="center" vertical="center"/>
    </xf>
    <xf numFmtId="0" fontId="36" fillId="18" borderId="42" xfId="18" applyFont="1" applyFill="1" applyBorder="1" applyAlignment="1">
      <alignment horizontal="center" vertical="center"/>
    </xf>
    <xf numFmtId="0" fontId="36" fillId="18" borderId="43" xfId="18" applyFont="1" applyFill="1" applyBorder="1" applyAlignment="1">
      <alignment horizontal="center" vertical="center"/>
    </xf>
    <xf numFmtId="0" fontId="11" fillId="0" borderId="132" xfId="17" applyFont="1" applyBorder="1" applyAlignment="1">
      <alignment horizontal="center" vertical="center" wrapText="1"/>
    </xf>
    <xf numFmtId="0" fontId="11" fillId="0" borderId="133" xfId="17" applyFont="1" applyBorder="1" applyAlignment="1">
      <alignment horizontal="center" vertical="center" wrapText="1"/>
    </xf>
    <xf numFmtId="0" fontId="11" fillId="0" borderId="134" xfId="17" applyFont="1" applyBorder="1" applyAlignment="1">
      <alignment horizontal="center" vertical="center" wrapText="1"/>
    </xf>
    <xf numFmtId="0" fontId="54" fillId="18" borderId="67" xfId="17" applyFont="1" applyFill="1" applyBorder="1" applyAlignment="1">
      <alignment horizontal="center" vertical="center"/>
    </xf>
    <xf numFmtId="0" fontId="54" fillId="18" borderId="68" xfId="17" applyFont="1" applyFill="1" applyBorder="1" applyAlignment="1">
      <alignment horizontal="center" vertical="center"/>
    </xf>
    <xf numFmtId="0" fontId="54" fillId="18" borderId="69" xfId="17" applyFont="1" applyFill="1" applyBorder="1" applyAlignment="1">
      <alignment horizontal="center" vertical="center"/>
    </xf>
    <xf numFmtId="0" fontId="36" fillId="18" borderId="231" xfId="17" applyFont="1" applyFill="1" applyBorder="1" applyAlignment="1">
      <alignment horizontal="left" vertical="top" wrapText="1"/>
    </xf>
    <xf numFmtId="0" fontId="36" fillId="18" borderId="229" xfId="17" applyFont="1" applyFill="1" applyBorder="1" applyAlignment="1">
      <alignment horizontal="left" vertical="top" wrapText="1"/>
    </xf>
    <xf numFmtId="0" fontId="36" fillId="18" borderId="230" xfId="17" applyFont="1" applyFill="1" applyBorder="1" applyAlignment="1">
      <alignment horizontal="left" vertical="top" wrapText="1"/>
    </xf>
    <xf numFmtId="0" fontId="105" fillId="18" borderId="228" xfId="17" applyFont="1" applyFill="1" applyBorder="1" applyAlignment="1">
      <alignment horizontal="left" vertical="top" wrapText="1"/>
    </xf>
    <xf numFmtId="0" fontId="105" fillId="18" borderId="229" xfId="17" applyFont="1" applyFill="1" applyBorder="1" applyAlignment="1">
      <alignment horizontal="left" vertical="top" wrapText="1"/>
    </xf>
    <xf numFmtId="0" fontId="105" fillId="18" borderId="230" xfId="17" applyFont="1" applyFill="1" applyBorder="1" applyAlignment="1">
      <alignment horizontal="left" vertical="top" wrapText="1"/>
    </xf>
    <xf numFmtId="14" fontId="85" fillId="20" borderId="86"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shrinkToFit="1"/>
    </xf>
    <xf numFmtId="14" fontId="85" fillId="20" borderId="75" xfId="2" applyNumberFormat="1" applyFont="1" applyFill="1" applyBorder="1" applyAlignment="1">
      <alignment horizontal="center" vertical="center" shrinkToFit="1"/>
    </xf>
    <xf numFmtId="14" fontId="85" fillId="20" borderId="86" xfId="2" applyNumberFormat="1" applyFont="1" applyFill="1" applyBorder="1" applyAlignment="1">
      <alignment horizontal="center" vertical="center" shrinkToFit="1"/>
    </xf>
    <xf numFmtId="14" fontId="85" fillId="20" borderId="84" xfId="1" applyNumberFormat="1" applyFont="1" applyFill="1" applyBorder="1" applyAlignment="1" applyProtection="1">
      <alignment horizontal="center" vertical="center" wrapText="1"/>
    </xf>
    <xf numFmtId="14" fontId="85" fillId="20" borderId="106" xfId="1" applyNumberFormat="1" applyFont="1" applyFill="1" applyBorder="1" applyAlignment="1" applyProtection="1">
      <alignment horizontal="center" vertical="center" wrapText="1"/>
    </xf>
    <xf numFmtId="14" fontId="85" fillId="20" borderId="1" xfId="1" applyNumberFormat="1" applyFont="1" applyFill="1" applyBorder="1" applyAlignment="1" applyProtection="1">
      <alignment horizontal="center" vertical="center" shrinkToFit="1"/>
    </xf>
    <xf numFmtId="14" fontId="85" fillId="20" borderId="75" xfId="1" applyNumberFormat="1" applyFont="1" applyFill="1" applyBorder="1" applyAlignment="1" applyProtection="1">
      <alignment horizontal="center" vertical="center" shrinkToFit="1"/>
    </xf>
    <xf numFmtId="14" fontId="85" fillId="20" borderId="86" xfId="1" applyNumberFormat="1" applyFont="1" applyFill="1" applyBorder="1" applyAlignment="1" applyProtection="1">
      <alignment horizontal="center" vertical="center" shrinkToFit="1"/>
    </xf>
    <xf numFmtId="14" fontId="85" fillId="20" borderId="87" xfId="1" applyNumberFormat="1" applyFont="1" applyFill="1" applyBorder="1" applyAlignment="1" applyProtection="1">
      <alignment horizontal="center" vertical="center" wrapText="1"/>
    </xf>
    <xf numFmtId="14" fontId="85" fillId="20" borderId="88" xfId="1" applyNumberFormat="1" applyFont="1" applyFill="1" applyBorder="1" applyAlignment="1" applyProtection="1">
      <alignment horizontal="center" vertical="center" wrapText="1"/>
    </xf>
    <xf numFmtId="14" fontId="85" fillId="20" borderId="89" xfId="1" applyNumberFormat="1" applyFont="1" applyFill="1" applyBorder="1" applyAlignment="1" applyProtection="1">
      <alignment horizontal="center" vertical="center" wrapText="1"/>
    </xf>
    <xf numFmtId="0" fontId="13" fillId="37" borderId="192" xfId="2" applyFont="1" applyFill="1" applyBorder="1" applyAlignment="1">
      <alignment horizontal="center" vertical="center" wrapText="1"/>
    </xf>
    <xf numFmtId="0" fontId="13" fillId="37" borderId="193" xfId="2" applyFont="1" applyFill="1" applyBorder="1" applyAlignment="1">
      <alignment horizontal="center" vertical="center" wrapText="1"/>
    </xf>
    <xf numFmtId="0" fontId="13" fillId="37" borderId="194" xfId="2" applyFont="1" applyFill="1" applyBorder="1" applyAlignment="1">
      <alignment horizontal="center" vertical="center" wrapText="1"/>
    </xf>
    <xf numFmtId="0" fontId="6" fillId="5" borderId="171" xfId="2" applyFill="1" applyBorder="1">
      <alignment vertical="center"/>
    </xf>
    <xf numFmtId="0" fontId="6" fillId="5" borderId="172" xfId="2" applyFill="1" applyBorder="1">
      <alignment vertical="center"/>
    </xf>
    <xf numFmtId="0" fontId="6" fillId="5" borderId="173" xfId="2" applyFill="1" applyBorder="1">
      <alignment vertical="center"/>
    </xf>
    <xf numFmtId="0" fontId="6" fillId="5" borderId="174" xfId="2" applyFill="1" applyBorder="1">
      <alignment vertical="center"/>
    </xf>
    <xf numFmtId="0" fontId="6" fillId="5" borderId="175" xfId="2" applyFill="1" applyBorder="1">
      <alignment vertical="center"/>
    </xf>
    <xf numFmtId="0" fontId="6" fillId="5" borderId="176" xfId="2" applyFill="1" applyBorder="1">
      <alignment vertical="center"/>
    </xf>
    <xf numFmtId="0" fontId="21" fillId="5" borderId="44" xfId="2" applyFont="1" applyFill="1" applyBorder="1" applyAlignment="1">
      <alignment horizontal="center" vertical="top" wrapText="1"/>
    </xf>
    <xf numFmtId="0" fontId="21" fillId="5" borderId="41" xfId="2" applyFont="1" applyFill="1" applyBorder="1" applyAlignment="1">
      <alignment horizontal="center" vertical="top" wrapText="1"/>
    </xf>
    <xf numFmtId="0" fontId="21" fillId="5" borderId="45" xfId="2" applyFont="1" applyFill="1" applyBorder="1" applyAlignment="1">
      <alignment horizontal="center" vertical="top" wrapText="1"/>
    </xf>
    <xf numFmtId="0" fontId="21" fillId="5" borderId="46" xfId="2" applyFont="1" applyFill="1" applyBorder="1" applyAlignment="1">
      <alignment horizontal="center" vertical="top" wrapText="1"/>
    </xf>
    <xf numFmtId="0" fontId="21"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51" fillId="22" borderId="190" xfId="2" applyFont="1" applyFill="1" applyBorder="1" applyAlignment="1">
      <alignment horizontal="center" vertical="center" shrinkToFit="1"/>
    </xf>
    <xf numFmtId="0" fontId="151" fillId="22" borderId="179" xfId="2" applyFont="1" applyFill="1" applyBorder="1" applyAlignment="1">
      <alignment horizontal="center" vertical="center" shrinkToFit="1"/>
    </xf>
    <xf numFmtId="0" fontId="79" fillId="5" borderId="187" xfId="2" applyFont="1" applyFill="1" applyBorder="1" applyAlignment="1">
      <alignment horizontal="center" vertical="center"/>
    </xf>
    <xf numFmtId="0" fontId="79" fillId="5" borderId="188" xfId="2" applyFont="1" applyFill="1" applyBorder="1" applyAlignment="1">
      <alignment horizontal="center" vertical="center"/>
    </xf>
    <xf numFmtId="0" fontId="79" fillId="5" borderId="189" xfId="2" applyFont="1" applyFill="1" applyBorder="1" applyAlignment="1">
      <alignment horizontal="center" vertical="center"/>
    </xf>
    <xf numFmtId="0" fontId="6" fillId="0" borderId="0" xfId="2" applyAlignment="1">
      <alignment horizontal="center" vertical="center" wrapText="1"/>
    </xf>
    <xf numFmtId="0" fontId="79" fillId="32" borderId="0" xfId="2" applyFont="1" applyFill="1" applyAlignment="1">
      <alignment horizontal="left" vertical="center" wrapText="1"/>
    </xf>
    <xf numFmtId="0" fontId="79" fillId="32" borderId="0" xfId="2" applyFont="1" applyFill="1" applyAlignment="1">
      <alignment horizontal="left" vertical="center"/>
    </xf>
    <xf numFmtId="0" fontId="1" fillId="14" borderId="167" xfId="2" applyFont="1" applyFill="1" applyBorder="1" applyAlignment="1">
      <alignment vertical="top" wrapText="1"/>
    </xf>
    <xf numFmtId="0" fontId="6" fillId="0" borderId="162" xfId="2" applyBorder="1" applyAlignment="1">
      <alignment vertical="top" wrapText="1"/>
    </xf>
    <xf numFmtId="0" fontId="137" fillId="0" borderId="0" xfId="1" applyFont="1" applyAlignment="1" applyProtection="1">
      <alignment vertical="center"/>
    </xf>
    <xf numFmtId="0" fontId="6" fillId="0" borderId="0" xfId="2">
      <alignment vertical="center"/>
    </xf>
    <xf numFmtId="0" fontId="6" fillId="23" borderId="164"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64" xfId="2" applyFont="1" applyFill="1" applyBorder="1" applyAlignment="1">
      <alignment horizontal="left" vertical="top" wrapText="1"/>
    </xf>
    <xf numFmtId="0" fontId="1" fillId="27" borderId="163"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65" xfId="2" applyFill="1" applyBorder="1" applyAlignment="1">
      <alignment vertical="top" wrapText="1"/>
    </xf>
    <xf numFmtId="0" fontId="14" fillId="2" borderId="162" xfId="0" applyFont="1" applyFill="1" applyBorder="1" applyAlignment="1">
      <alignment vertical="top" wrapText="1"/>
    </xf>
    <xf numFmtId="0" fontId="1" fillId="2" borderId="165" xfId="2" applyFont="1" applyFill="1" applyBorder="1" applyAlignment="1">
      <alignment horizontal="left" vertical="top" wrapText="1"/>
    </xf>
    <xf numFmtId="0" fontId="1" fillId="2" borderId="162" xfId="2" applyFont="1" applyFill="1" applyBorder="1" applyAlignment="1">
      <alignment horizontal="left" vertical="top" wrapText="1"/>
    </xf>
    <xf numFmtId="0" fontId="25" fillId="18" borderId="0" xfId="19" applyFont="1" applyFill="1" applyAlignment="1">
      <alignment vertical="center" wrapText="1"/>
    </xf>
    <xf numFmtId="0" fontId="25" fillId="18" borderId="0" xfId="19" applyFont="1" applyFill="1" applyAlignment="1">
      <alignment horizontal="left" vertical="center" wrapText="1"/>
    </xf>
    <xf numFmtId="0" fontId="69" fillId="22" borderId="210" xfId="0" applyFont="1" applyFill="1" applyBorder="1" applyAlignment="1">
      <alignment horizontal="center" vertical="center"/>
    </xf>
    <xf numFmtId="0" fontId="69" fillId="22" borderId="79" xfId="0" applyFont="1" applyFill="1" applyBorder="1" applyAlignment="1">
      <alignment horizontal="center" vertical="center"/>
    </xf>
    <xf numFmtId="0" fontId="69" fillId="28" borderId="210" xfId="0" applyFont="1" applyFill="1" applyBorder="1" applyAlignment="1">
      <alignment horizontal="center" vertical="center"/>
    </xf>
    <xf numFmtId="0" fontId="69" fillId="28" borderId="79" xfId="0" applyFont="1" applyFill="1" applyBorder="1" applyAlignment="1">
      <alignment horizontal="center" vertical="center"/>
    </xf>
    <xf numFmtId="0" fontId="69" fillId="28" borderId="80" xfId="0" applyFont="1" applyFill="1" applyBorder="1" applyAlignment="1">
      <alignment horizontal="center" vertical="center"/>
    </xf>
    <xf numFmtId="0" fontId="69" fillId="37" borderId="202" xfId="0" applyFont="1" applyFill="1" applyBorder="1" applyAlignment="1">
      <alignment horizontal="center" vertical="center"/>
    </xf>
    <xf numFmtId="0" fontId="69" fillId="37" borderId="203" xfId="0" applyFont="1" applyFill="1" applyBorder="1" applyAlignment="1">
      <alignment horizontal="center" vertical="center"/>
    </xf>
    <xf numFmtId="0" fontId="69" fillId="22" borderId="202" xfId="0" applyFont="1" applyFill="1" applyBorder="1" applyAlignment="1">
      <alignment horizontal="center" vertical="center"/>
    </xf>
    <xf numFmtId="0" fontId="69" fillId="22" borderId="204" xfId="0" applyFont="1" applyFill="1" applyBorder="1" applyAlignment="1">
      <alignment horizontal="center" vertical="center"/>
    </xf>
    <xf numFmtId="0" fontId="69" fillId="22" borderId="205" xfId="0" applyFont="1" applyFill="1" applyBorder="1" applyAlignment="1">
      <alignment horizontal="center" vertical="center"/>
    </xf>
    <xf numFmtId="0" fontId="69" fillId="28" borderId="202" xfId="0" applyFont="1" applyFill="1" applyBorder="1" applyAlignment="1">
      <alignment horizontal="center" vertical="center"/>
    </xf>
    <xf numFmtId="0" fontId="69" fillId="28" borderId="204" xfId="0" applyFont="1" applyFill="1" applyBorder="1" applyAlignment="1">
      <alignment horizontal="center" vertical="center"/>
    </xf>
    <xf numFmtId="0" fontId="69" fillId="28" borderId="203" xfId="0" applyFont="1" applyFill="1" applyBorder="1" applyAlignment="1">
      <alignment horizontal="center" vertical="center"/>
    </xf>
    <xf numFmtId="178" fontId="26" fillId="3" borderId="226" xfId="2" applyNumberFormat="1" applyFont="1" applyFill="1" applyBorder="1" applyAlignment="1">
      <alignment horizontal="center" vertical="center"/>
    </xf>
    <xf numFmtId="178" fontId="26" fillId="3" borderId="226" xfId="0" applyNumberFormat="1" applyFont="1" applyFill="1" applyBorder="1" applyAlignment="1">
      <alignment horizontal="center" vertical="center"/>
    </xf>
    <xf numFmtId="178" fontId="26" fillId="3" borderId="225" xfId="2" applyNumberFormat="1" applyFont="1" applyFill="1" applyBorder="1" applyAlignment="1">
      <alignment horizontal="center" vertical="center"/>
    </xf>
    <xf numFmtId="0" fontId="10" fillId="0" borderId="0" xfId="2" applyFont="1" applyAlignment="1">
      <alignment vertical="center" wrapText="1"/>
    </xf>
    <xf numFmtId="0" fontId="10" fillId="0" borderId="0" xfId="2" applyFont="1">
      <alignment vertical="center"/>
    </xf>
    <xf numFmtId="0" fontId="8" fillId="0" borderId="79" xfId="1" applyBorder="1" applyAlignment="1" applyProtection="1">
      <alignment vertical="center" wrapText="1"/>
    </xf>
    <xf numFmtId="0" fontId="10" fillId="0" borderId="79" xfId="2" applyFont="1" applyBorder="1">
      <alignment vertical="center"/>
    </xf>
    <xf numFmtId="0" fontId="27" fillId="28" borderId="191" xfId="2" applyFont="1" applyFill="1" applyBorder="1" applyAlignment="1">
      <alignment horizontal="center" vertical="center" wrapText="1" shrinkToFit="1"/>
    </xf>
    <xf numFmtId="0" fontId="27" fillId="28" borderId="193" xfId="2" applyFont="1" applyFill="1" applyBorder="1" applyAlignment="1">
      <alignment horizontal="center" vertical="center" wrapText="1" shrinkToFit="1"/>
    </xf>
    <xf numFmtId="0" fontId="27" fillId="28" borderId="194" xfId="2" applyFont="1" applyFill="1" applyBorder="1" applyAlignment="1">
      <alignment horizontal="center" vertical="center" wrapText="1" shrinkToFit="1"/>
    </xf>
    <xf numFmtId="0" fontId="129" fillId="28" borderId="210" xfId="2" applyFont="1" applyFill="1" applyBorder="1" applyAlignment="1">
      <alignment horizontal="left" vertical="top" wrapText="1" shrinkToFit="1"/>
    </xf>
    <xf numFmtId="0" fontId="129" fillId="28" borderId="79" xfId="2" applyFont="1" applyFill="1" applyBorder="1" applyAlignment="1">
      <alignment horizontal="left" vertical="top" wrapText="1" shrinkToFit="1"/>
    </xf>
    <xf numFmtId="0" fontId="129" fillId="28" borderId="80" xfId="2" applyFont="1" applyFill="1" applyBorder="1" applyAlignment="1">
      <alignment horizontal="left" vertical="top" wrapText="1" shrinkToFit="1"/>
    </xf>
    <xf numFmtId="0" fontId="111" fillId="18" borderId="217" xfId="2" applyFont="1" applyFill="1" applyBorder="1" applyAlignment="1">
      <alignment horizontal="center" vertical="center" wrapText="1" shrinkToFit="1"/>
    </xf>
    <xf numFmtId="0" fontId="31" fillId="18" borderId="218" xfId="2" applyFont="1" applyFill="1" applyBorder="1" applyAlignment="1">
      <alignment horizontal="center" vertical="center" shrinkToFit="1"/>
    </xf>
    <xf numFmtId="0" fontId="31" fillId="18" borderId="219" xfId="2" applyFont="1" applyFill="1" applyBorder="1" applyAlignment="1">
      <alignment horizontal="center" vertical="center" shrinkToFit="1"/>
    </xf>
    <xf numFmtId="0" fontId="117" fillId="18" borderId="125" xfId="1" applyFont="1" applyFill="1" applyBorder="1" applyAlignment="1" applyProtection="1">
      <alignment vertical="top" wrapText="1"/>
    </xf>
    <xf numFmtId="0" fontId="20" fillId="18" borderId="215" xfId="2" applyFont="1" applyFill="1" applyBorder="1" applyAlignment="1">
      <alignment vertical="top" wrapText="1"/>
    </xf>
    <xf numFmtId="0" fontId="20" fillId="18" borderId="221" xfId="2" applyFont="1" applyFill="1" applyBorder="1" applyAlignment="1">
      <alignment vertical="top" wrapText="1"/>
    </xf>
    <xf numFmtId="0" fontId="17" fillId="18" borderId="218" xfId="2" applyFont="1" applyFill="1" applyBorder="1" applyAlignment="1">
      <alignment horizontal="center" vertical="center" shrinkToFit="1"/>
    </xf>
    <xf numFmtId="0" fontId="17" fillId="18" borderId="219" xfId="2" applyFont="1" applyFill="1" applyBorder="1" applyAlignment="1">
      <alignment horizontal="center" vertical="center" shrinkToFit="1"/>
    </xf>
    <xf numFmtId="0" fontId="119" fillId="18" borderId="129" xfId="1" applyFont="1" applyFill="1" applyBorder="1" applyAlignment="1" applyProtection="1">
      <alignment horizontal="left" vertical="top" wrapText="1"/>
    </xf>
    <xf numFmtId="0" fontId="119" fillId="18" borderId="201" xfId="1" applyFont="1" applyFill="1" applyBorder="1" applyAlignment="1" applyProtection="1">
      <alignment horizontal="left" vertical="top" wrapText="1"/>
    </xf>
    <xf numFmtId="0" fontId="119" fillId="18" borderId="220" xfId="1" applyFont="1" applyFill="1" applyBorder="1" applyAlignment="1" applyProtection="1">
      <alignment horizontal="left" vertical="top" wrapText="1"/>
    </xf>
    <xf numFmtId="0" fontId="111" fillId="28" borderId="217" xfId="2" applyFont="1" applyFill="1" applyBorder="1" applyAlignment="1">
      <alignment horizontal="center" vertical="center" wrapText="1" shrinkToFit="1"/>
    </xf>
    <xf numFmtId="0" fontId="17" fillId="28" borderId="218" xfId="2" applyFont="1" applyFill="1" applyBorder="1" applyAlignment="1">
      <alignment horizontal="center" vertical="center" shrinkToFit="1"/>
    </xf>
    <xf numFmtId="0" fontId="17" fillId="28" borderId="219" xfId="2" applyFont="1" applyFill="1" applyBorder="1" applyAlignment="1">
      <alignment horizontal="center" vertical="center" shrinkToFit="1"/>
    </xf>
    <xf numFmtId="0" fontId="119" fillId="28" borderId="129" xfId="1" applyFont="1" applyFill="1" applyBorder="1" applyAlignment="1" applyProtection="1">
      <alignment horizontal="left" vertical="top" wrapText="1"/>
    </xf>
    <xf numFmtId="0" fontId="119" fillId="28" borderId="201" xfId="1" applyFont="1" applyFill="1" applyBorder="1" applyAlignment="1" applyProtection="1">
      <alignment horizontal="left" vertical="top" wrapText="1"/>
    </xf>
    <xf numFmtId="0" fontId="119" fillId="28" borderId="220" xfId="1" applyFont="1" applyFill="1" applyBorder="1" applyAlignment="1" applyProtection="1">
      <alignment horizontal="left" vertical="top" wrapText="1"/>
    </xf>
    <xf numFmtId="0" fontId="27" fillId="20" borderId="217" xfId="2" applyFont="1" applyFill="1" applyBorder="1" applyAlignment="1">
      <alignment horizontal="center" vertical="center" shrinkToFit="1"/>
    </xf>
    <xf numFmtId="0" fontId="17" fillId="20" borderId="218" xfId="2" applyFont="1" applyFill="1" applyBorder="1" applyAlignment="1">
      <alignment horizontal="center" vertical="center" shrinkToFit="1"/>
    </xf>
    <xf numFmtId="0" fontId="17" fillId="20" borderId="219" xfId="2" applyFont="1" applyFill="1" applyBorder="1" applyAlignment="1">
      <alignment horizontal="center" vertical="center" shrinkToFit="1"/>
    </xf>
    <xf numFmtId="0" fontId="161" fillId="18" borderId="129" xfId="1" applyFont="1" applyFill="1" applyBorder="1" applyAlignment="1" applyProtection="1">
      <alignment horizontal="left" vertical="top" wrapText="1"/>
    </xf>
    <xf numFmtId="0" fontId="117" fillId="18" borderId="201" xfId="1" applyFont="1" applyFill="1" applyBorder="1" applyAlignment="1" applyProtection="1">
      <alignment horizontal="left" vertical="top" wrapText="1"/>
    </xf>
    <xf numFmtId="0" fontId="117" fillId="18" borderId="220" xfId="1" applyFont="1" applyFill="1" applyBorder="1" applyAlignment="1" applyProtection="1">
      <alignment horizontal="left" vertical="top" wrapText="1"/>
    </xf>
    <xf numFmtId="0" fontId="119" fillId="18" borderId="210" xfId="2" applyFont="1" applyFill="1" applyBorder="1" applyAlignment="1">
      <alignment horizontal="left" vertical="top" wrapText="1" shrinkToFit="1"/>
    </xf>
    <xf numFmtId="0" fontId="19" fillId="18" borderId="79" xfId="2" applyFont="1" applyFill="1" applyBorder="1" applyAlignment="1">
      <alignment horizontal="left" vertical="top" wrapText="1" shrinkToFit="1"/>
    </xf>
    <xf numFmtId="0" fontId="19" fillId="18" borderId="80" xfId="2" applyFont="1" applyFill="1" applyBorder="1" applyAlignment="1">
      <alignment horizontal="left" vertical="top" wrapText="1" shrinkToFit="1"/>
    </xf>
    <xf numFmtId="0" fontId="172" fillId="22" borderId="97" xfId="2" applyFont="1" applyFill="1" applyBorder="1" applyAlignment="1">
      <alignment horizontal="center" vertical="center" wrapText="1"/>
    </xf>
    <xf numFmtId="0" fontId="119" fillId="0" borderId="245" xfId="1" applyFont="1" applyFill="1" applyBorder="1" applyAlignment="1" applyProtection="1">
      <alignment horizontal="left" vertical="top" wrapText="1"/>
    </xf>
    <xf numFmtId="0" fontId="6" fillId="0" borderId="0" xfId="2" applyBorder="1">
      <alignment vertical="center"/>
    </xf>
    <xf numFmtId="0" fontId="8" fillId="0" borderId="246" xfId="1" applyFill="1" applyBorder="1" applyAlignment="1" applyProtection="1">
      <alignment horizontal="left" vertical="top" wrapText="1"/>
    </xf>
    <xf numFmtId="0" fontId="6" fillId="0" borderId="246" xfId="2" applyBorder="1">
      <alignment vertical="center"/>
    </xf>
    <xf numFmtId="178" fontId="26" fillId="3" borderId="227" xfId="0" applyNumberFormat="1" applyFont="1" applyFill="1" applyBorder="1" applyAlignment="1">
      <alignment horizontal="center" vertical="center"/>
    </xf>
    <xf numFmtId="0" fontId="86" fillId="18" borderId="191" xfId="1" applyFont="1" applyFill="1" applyBorder="1" applyAlignment="1" applyProtection="1">
      <alignment horizontal="center" vertical="center" wrapText="1" shrinkToFit="1"/>
    </xf>
    <xf numFmtId="0" fontId="17" fillId="18" borderId="193" xfId="2" applyFont="1" applyFill="1" applyBorder="1" applyAlignment="1">
      <alignment horizontal="center" vertical="center" wrapText="1" shrinkToFit="1"/>
    </xf>
    <xf numFmtId="0" fontId="17" fillId="18" borderId="194" xfId="2" applyFont="1" applyFill="1" applyBorder="1" applyAlignment="1">
      <alignment horizontal="center" vertical="center" wrapText="1" shrinkToFit="1"/>
    </xf>
    <xf numFmtId="0" fontId="7" fillId="43" borderId="0" xfId="2" applyFont="1" applyFill="1" applyAlignment="1">
      <alignment vertical="top"/>
    </xf>
    <xf numFmtId="0" fontId="171" fillId="44" borderId="0" xfId="2" applyFont="1" applyFill="1" applyAlignment="1">
      <alignment horizontal="left" vertical="center" wrapText="1" indent="1"/>
    </xf>
    <xf numFmtId="0" fontId="33" fillId="43" borderId="0" xfId="2" applyFont="1" applyFill="1" applyAlignment="1">
      <alignment vertical="top"/>
    </xf>
    <xf numFmtId="0" fontId="166" fillId="43" borderId="0" xfId="2" applyFont="1" applyFill="1" applyAlignment="1">
      <alignment vertical="top"/>
    </xf>
    <xf numFmtId="0" fontId="134" fillId="0" borderId="0" xfId="2" applyFont="1">
      <alignment vertical="center"/>
    </xf>
    <xf numFmtId="0" fontId="163" fillId="0" borderId="0" xfId="2" applyFont="1">
      <alignment vertical="center"/>
    </xf>
    <xf numFmtId="0" fontId="176" fillId="44" borderId="0" xfId="2" applyFont="1" applyFill="1" applyAlignment="1">
      <alignment horizontal="left" vertical="center" wrapText="1" indent="1"/>
    </xf>
    <xf numFmtId="0" fontId="152" fillId="43" borderId="0" xfId="2" applyFont="1" applyFill="1" applyAlignment="1">
      <alignment vertical="top"/>
    </xf>
    <xf numFmtId="0" fontId="7" fillId="43" borderId="0" xfId="4" applyFont="1" applyFill="1" applyAlignment="1">
      <alignment vertical="top"/>
    </xf>
    <xf numFmtId="0" fontId="6" fillId="0" borderId="0" xfId="2" applyAlignment="1">
      <alignment horizontal="center" vertical="center"/>
    </xf>
    <xf numFmtId="0" fontId="170" fillId="0" borderId="0" xfId="2" applyFont="1" applyAlignment="1">
      <alignment horizontal="center" vertical="center"/>
    </xf>
    <xf numFmtId="0" fontId="162" fillId="0" borderId="0" xfId="2" applyFont="1">
      <alignment vertical="center"/>
    </xf>
    <xf numFmtId="0" fontId="20" fillId="0" borderId="0" xfId="2" applyFont="1" applyAlignment="1">
      <alignment horizontal="center" vertical="center"/>
    </xf>
    <xf numFmtId="0" fontId="85" fillId="0" borderId="0" xfId="2" applyFont="1" applyAlignment="1">
      <alignment horizontal="center" vertical="center"/>
    </xf>
    <xf numFmtId="0" fontId="133" fillId="39" borderId="0" xfId="2" applyFont="1" applyFill="1" applyAlignment="1">
      <alignment horizontal="center" vertical="center"/>
    </xf>
    <xf numFmtId="0" fontId="12" fillId="28" borderId="234" xfId="4" applyFont="1" applyFill="1" applyBorder="1" applyAlignment="1">
      <alignment horizontal="left" vertical="center" wrapText="1" indent="1"/>
    </xf>
    <xf numFmtId="0" fontId="12" fillId="28" borderId="235" xfId="4" applyFont="1" applyFill="1" applyBorder="1" applyAlignment="1">
      <alignment horizontal="left" vertical="center" wrapText="1" indent="1"/>
    </xf>
    <xf numFmtId="0" fontId="12" fillId="28" borderId="236" xfId="4" applyFont="1" applyFill="1" applyBorder="1" applyAlignment="1">
      <alignment horizontal="left" vertical="center" wrapText="1" indent="1"/>
    </xf>
    <xf numFmtId="0" fontId="12" fillId="28" borderId="237" xfId="4" applyFont="1" applyFill="1" applyBorder="1" applyAlignment="1">
      <alignment horizontal="left" vertical="center" wrapText="1" indent="1"/>
    </xf>
    <xf numFmtId="0" fontId="12" fillId="28" borderId="0" xfId="4" applyFont="1" applyFill="1" applyAlignment="1">
      <alignment horizontal="left" vertical="center" wrapText="1" indent="1"/>
    </xf>
    <xf numFmtId="0" fontId="12" fillId="28" borderId="238" xfId="4" applyFont="1" applyFill="1" applyBorder="1" applyAlignment="1">
      <alignment horizontal="left" vertical="center" wrapText="1" indent="1"/>
    </xf>
    <xf numFmtId="0" fontId="12" fillId="28" borderId="239" xfId="4" applyFont="1" applyFill="1" applyBorder="1" applyAlignment="1">
      <alignment horizontal="left" vertical="center" wrapText="1" indent="1"/>
    </xf>
    <xf numFmtId="0" fontId="12" fillId="28" borderId="240" xfId="4" applyFont="1" applyFill="1" applyBorder="1" applyAlignment="1">
      <alignment horizontal="left" vertical="center" wrapText="1" indent="1"/>
    </xf>
    <xf numFmtId="0" fontId="12" fillId="28" borderId="241" xfId="4" applyFont="1" applyFill="1" applyBorder="1" applyAlignment="1">
      <alignment horizontal="left" vertical="center" wrapText="1" indent="1"/>
    </xf>
    <xf numFmtId="0" fontId="6" fillId="43" borderId="0" xfId="4" applyFill="1"/>
    <xf numFmtId="0" fontId="34" fillId="43" borderId="0" xfId="4" applyFont="1" applyFill="1"/>
    <xf numFmtId="0" fontId="152" fillId="43" borderId="0" xfId="4" applyFont="1" applyFill="1"/>
    <xf numFmtId="0" fontId="181" fillId="45" borderId="0" xfId="2" applyFont="1" applyFill="1" applyAlignment="1">
      <alignment horizontal="center" vertical="center" wrapText="1" shrinkToFit="1"/>
    </xf>
    <xf numFmtId="0" fontId="104" fillId="45" borderId="0" xfId="2" applyFont="1" applyFill="1" applyAlignment="1">
      <alignment horizontal="center" vertical="center" wrapText="1" shrinkToFit="1"/>
    </xf>
    <xf numFmtId="0" fontId="164" fillId="46" borderId="0" xfId="2" applyFont="1" applyFill="1" applyAlignment="1">
      <alignment vertical="top" wrapText="1"/>
    </xf>
    <xf numFmtId="0" fontId="165" fillId="46" borderId="0" xfId="2" applyFont="1" applyFill="1" applyAlignment="1">
      <alignment vertical="top" wrapText="1"/>
    </xf>
    <xf numFmtId="0" fontId="6" fillId="46" borderId="0" xfId="2" applyFill="1" applyAlignment="1">
      <alignment vertical="top" wrapTex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6EF729"/>
      <color rgb="FF6DDDF7"/>
      <color rgb="FFFF99FF"/>
      <color rgb="FFFFB5A3"/>
      <color rgb="FF3399FF"/>
      <color rgb="FF97FBF9"/>
      <color rgb="FFF0FBFE"/>
      <color rgb="FFB7EEFB"/>
      <color rgb="FF00C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'35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'35　感染症統計'!$B$7:$M$7</c:f>
              <c:numCache>
                <c:formatCode>General</c:formatCode>
                <c:ptCount val="12"/>
                <c:pt idx="0">
                  <c:v>102</c:v>
                </c:pt>
                <c:pt idx="1">
                  <c:v>102</c:v>
                </c:pt>
                <c:pt idx="2">
                  <c:v>115</c:v>
                </c:pt>
                <c:pt idx="3">
                  <c:v>122</c:v>
                </c:pt>
                <c:pt idx="4">
                  <c:v>256</c:v>
                </c:pt>
                <c:pt idx="5">
                  <c:v>306</c:v>
                </c:pt>
                <c:pt idx="6">
                  <c:v>517</c:v>
                </c:pt>
                <c:pt idx="7">
                  <c:v>691</c:v>
                </c:pt>
              </c:numCache>
            </c:numRef>
          </c:val>
          <c:smooth val="0"/>
          <c:extLst>
            <c:ext xmlns:c16="http://schemas.microsoft.com/office/drawing/2014/chart" uri="{C3380CC4-5D6E-409C-BE32-E72D297353CC}">
              <c16:uniqueId val="{00000008-9549-4A62-BF04-398DC0EE804A}"/>
            </c:ext>
          </c:extLst>
        </c:ser>
        <c:ser>
          <c:idx val="6"/>
          <c:order val="1"/>
          <c:tx>
            <c:strRef>
              <c:f>'35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'35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'35　感染症統計'!$A$9</c:f>
              <c:strCache>
                <c:ptCount val="1"/>
                <c:pt idx="0">
                  <c:v>2022年</c:v>
                </c:pt>
              </c:strCache>
            </c:strRef>
          </c:tx>
          <c:spPr>
            <a:ln w="28575" cap="rnd">
              <a:solidFill>
                <a:schemeClr val="accent1"/>
              </a:solidFill>
              <a:round/>
            </a:ln>
            <a:effectLst/>
          </c:spPr>
          <c:marker>
            <c:symbol val="none"/>
          </c:marker>
          <c:val>
            <c:numRef>
              <c:f>'35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'35　感染症統計'!$A$10</c:f>
              <c:strCache>
                <c:ptCount val="1"/>
                <c:pt idx="0">
                  <c:v>2021年</c:v>
                </c:pt>
              </c:strCache>
            </c:strRef>
          </c:tx>
          <c:spPr>
            <a:ln w="28575" cap="rnd">
              <a:solidFill>
                <a:schemeClr val="accent2"/>
              </a:solidFill>
              <a:round/>
            </a:ln>
            <a:effectLst/>
          </c:spPr>
          <c:marker>
            <c:symbol val="none"/>
          </c:marker>
          <c:val>
            <c:numRef>
              <c:f>'35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'35　感染症統計'!$A$11</c:f>
              <c:strCache>
                <c:ptCount val="1"/>
                <c:pt idx="0">
                  <c:v>2020年</c:v>
                </c:pt>
              </c:strCache>
            </c:strRef>
          </c:tx>
          <c:spPr>
            <a:ln w="28575" cap="rnd">
              <a:solidFill>
                <a:schemeClr val="accent3"/>
              </a:solidFill>
              <a:round/>
            </a:ln>
            <a:effectLst/>
          </c:spPr>
          <c:marker>
            <c:symbol val="none"/>
          </c:marker>
          <c:val>
            <c:numRef>
              <c:f>'35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'35　感染症統計'!$A$12</c:f>
              <c:strCache>
                <c:ptCount val="1"/>
                <c:pt idx="0">
                  <c:v>2019年</c:v>
                </c:pt>
              </c:strCache>
            </c:strRef>
          </c:tx>
          <c:spPr>
            <a:ln w="28575" cap="rnd">
              <a:solidFill>
                <a:schemeClr val="accent4"/>
              </a:solidFill>
              <a:round/>
            </a:ln>
            <a:effectLst/>
          </c:spPr>
          <c:marker>
            <c:symbol val="none"/>
          </c:marker>
          <c:val>
            <c:numRef>
              <c:f>'35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'35　感染症統計'!$A$13</c:f>
              <c:strCache>
                <c:ptCount val="1"/>
                <c:pt idx="0">
                  <c:v>2018年</c:v>
                </c:pt>
              </c:strCache>
            </c:strRef>
          </c:tx>
          <c:spPr>
            <a:ln w="28575" cap="rnd">
              <a:solidFill>
                <a:schemeClr val="accent5"/>
              </a:solidFill>
              <a:round/>
            </a:ln>
            <a:effectLst/>
          </c:spPr>
          <c:marker>
            <c:symbol val="none"/>
          </c:marker>
          <c:val>
            <c:numRef>
              <c:f>'35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'35　感染症統計'!$P$7</c:f>
              <c:strCache>
                <c:ptCount val="1"/>
                <c:pt idx="0">
                  <c:v>2024年</c:v>
                </c:pt>
              </c:strCache>
            </c:strRef>
          </c:tx>
          <c:spPr>
            <a:ln w="63500" cap="rnd">
              <a:solidFill>
                <a:srgbClr val="FF0000"/>
              </a:solidFill>
              <a:round/>
            </a:ln>
            <a:effectLst/>
          </c:spPr>
          <c:marker>
            <c:symbol val="none"/>
          </c:marker>
          <c:val>
            <c:numRef>
              <c:f>'35　感染症統計'!$Q$7:$AB$7</c:f>
              <c:numCache>
                <c:formatCode>General</c:formatCode>
                <c:ptCount val="12"/>
                <c:pt idx="0" formatCode="#,##0_ ">
                  <c:v>4</c:v>
                </c:pt>
                <c:pt idx="1">
                  <c:v>4</c:v>
                </c:pt>
                <c:pt idx="2">
                  <c:v>4</c:v>
                </c:pt>
                <c:pt idx="3">
                  <c:v>8</c:v>
                </c:pt>
                <c:pt idx="4">
                  <c:v>1</c:v>
                </c:pt>
                <c:pt idx="5">
                  <c:v>2</c:v>
                </c:pt>
                <c:pt idx="6">
                  <c:v>6</c:v>
                </c:pt>
                <c:pt idx="7">
                  <c:v>21</c:v>
                </c:pt>
              </c:numCache>
            </c:numRef>
          </c:val>
          <c:smooth val="0"/>
          <c:extLst>
            <c:ext xmlns:c16="http://schemas.microsoft.com/office/drawing/2014/chart" uri="{C3380CC4-5D6E-409C-BE32-E72D297353CC}">
              <c16:uniqueId val="{00000000-691A-4A61-BF12-3A5977548A2F}"/>
            </c:ext>
          </c:extLst>
        </c:ser>
        <c:ser>
          <c:idx val="0"/>
          <c:order val="1"/>
          <c:tx>
            <c:strRef>
              <c:f>'35　感染症統計'!$P$8</c:f>
              <c:strCache>
                <c:ptCount val="1"/>
                <c:pt idx="0">
                  <c:v>2023年</c:v>
                </c:pt>
              </c:strCache>
            </c:strRef>
          </c:tx>
          <c:spPr>
            <a:ln w="28575" cap="rnd">
              <a:solidFill>
                <a:schemeClr val="accent1"/>
              </a:solidFill>
              <a:round/>
            </a:ln>
            <a:effectLst/>
          </c:spPr>
          <c:marker>
            <c:symbol val="none"/>
          </c:marker>
          <c:val>
            <c:numRef>
              <c:f>'35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'35　感染症統計'!$P$9</c:f>
              <c:strCache>
                <c:ptCount val="1"/>
                <c:pt idx="0">
                  <c:v>2022年</c:v>
                </c:pt>
              </c:strCache>
            </c:strRef>
          </c:tx>
          <c:spPr>
            <a:ln w="28575" cap="rnd">
              <a:solidFill>
                <a:schemeClr val="accent2"/>
              </a:solidFill>
              <a:round/>
            </a:ln>
            <a:effectLst/>
          </c:spPr>
          <c:marker>
            <c:symbol val="none"/>
          </c:marker>
          <c:val>
            <c:numRef>
              <c:f>'35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'35　感染症統計'!$P$10</c:f>
              <c:strCache>
                <c:ptCount val="1"/>
                <c:pt idx="0">
                  <c:v>2021年</c:v>
                </c:pt>
              </c:strCache>
            </c:strRef>
          </c:tx>
          <c:spPr>
            <a:ln w="28575" cap="rnd">
              <a:solidFill>
                <a:schemeClr val="accent3"/>
              </a:solidFill>
              <a:round/>
            </a:ln>
            <a:effectLst/>
          </c:spPr>
          <c:marker>
            <c:symbol val="none"/>
          </c:marker>
          <c:val>
            <c:numRef>
              <c:f>'35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'35　感染症統計'!$P$11</c:f>
              <c:strCache>
                <c:ptCount val="1"/>
                <c:pt idx="0">
                  <c:v>2020年</c:v>
                </c:pt>
              </c:strCache>
            </c:strRef>
          </c:tx>
          <c:spPr>
            <a:ln w="28575" cap="rnd">
              <a:solidFill>
                <a:schemeClr val="accent4"/>
              </a:solidFill>
              <a:round/>
            </a:ln>
            <a:effectLst/>
          </c:spPr>
          <c:marker>
            <c:symbol val="none"/>
          </c:marker>
          <c:val>
            <c:numRef>
              <c:f>'35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'35　感染症統計'!$P$12</c:f>
              <c:strCache>
                <c:ptCount val="1"/>
                <c:pt idx="0">
                  <c:v>2019年</c:v>
                </c:pt>
              </c:strCache>
            </c:strRef>
          </c:tx>
          <c:spPr>
            <a:ln w="28575" cap="rnd">
              <a:solidFill>
                <a:schemeClr val="accent5"/>
              </a:solidFill>
              <a:round/>
            </a:ln>
            <a:effectLst/>
          </c:spPr>
          <c:marker>
            <c:symbol val="none"/>
          </c:marker>
          <c:val>
            <c:numRef>
              <c:f>'35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'35　感染症統計'!$P$13</c:f>
              <c:strCache>
                <c:ptCount val="1"/>
                <c:pt idx="0">
                  <c:v>2018年</c:v>
                </c:pt>
              </c:strCache>
            </c:strRef>
          </c:tx>
          <c:spPr>
            <a:ln w="28575" cap="rnd">
              <a:solidFill>
                <a:schemeClr val="accent6"/>
              </a:solidFill>
              <a:round/>
            </a:ln>
            <a:effectLst/>
          </c:spPr>
          <c:marker>
            <c:symbol val="none"/>
          </c:marker>
          <c:val>
            <c:numRef>
              <c:f>'35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40</xdr:col>
      <xdr:colOff>325321</xdr:colOff>
      <xdr:row>98</xdr:row>
      <xdr:rowOff>16933</xdr:rowOff>
    </xdr:to>
    <xdr:pic>
      <xdr:nvPicPr>
        <xdr:cNvPr id="30" name="図 29">
          <a:extLst>
            <a:ext uri="{FF2B5EF4-FFF2-40B4-BE49-F238E27FC236}">
              <a16:creationId xmlns:a16="http://schemas.microsoft.com/office/drawing/2014/main" id="{D24DECDD-DBCE-C88C-D089-A5AF34FAE7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591721" cy="16611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15552</xdr:colOff>
      <xdr:row>4</xdr:row>
      <xdr:rowOff>1</xdr:rowOff>
    </xdr:from>
    <xdr:to>
      <xdr:col>13</xdr:col>
      <xdr:colOff>171063</xdr:colOff>
      <xdr:row>18</xdr:row>
      <xdr:rowOff>23327</xdr:rowOff>
    </xdr:to>
    <xdr:pic>
      <xdr:nvPicPr>
        <xdr:cNvPr id="69" name="図 68" descr="感染性胃腸炎患者報告数　直近5シーズン">
          <a:extLst>
            <a:ext uri="{FF2B5EF4-FFF2-40B4-BE49-F238E27FC236}">
              <a16:creationId xmlns:a16="http://schemas.microsoft.com/office/drawing/2014/main" id="{A6B1CD07-8FB6-B407-098B-14C161F26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450" y="979715"/>
          <a:ext cx="7371184" cy="28225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8577" y="1972159"/>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2.63</a:t>
          </a:r>
          <a:endParaRPr lang="ja-JP" altLang="en-US" sz="2000" b="1" i="0" u="none" strike="noStrike" baseline="0">
            <a:solidFill>
              <a:srgbClr val="FF0000"/>
            </a:solidFill>
            <a:latin typeface="ＭＳ Ｐゴシック"/>
            <a:ea typeface="ＭＳ Ｐゴシック"/>
          </a:endParaRPr>
        </a:p>
        <a:p>
          <a:pPr algn="ctr" rtl="0">
            <a:defRPr sz="1000"/>
          </a:pP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101082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080796"/>
          <a:ext cx="2598565" cy="598897"/>
        </a:xfrm>
        <a:prstGeom prst="borderCallout2">
          <a:avLst>
            <a:gd name="adj1" fmla="val 101279"/>
            <a:gd name="adj2" fmla="val 51060"/>
            <a:gd name="adj3" fmla="val 210486"/>
            <a:gd name="adj4" fmla="val 51057"/>
            <a:gd name="adj5" fmla="val 340009"/>
            <a:gd name="adj6" fmla="val 9574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1</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12</xdr:col>
      <xdr:colOff>413947</xdr:colOff>
      <xdr:row>15</xdr:row>
      <xdr:rowOff>29245</xdr:rowOff>
    </xdr:from>
    <xdr:to>
      <xdr:col>12</xdr:col>
      <xdr:colOff>739903</xdr:colOff>
      <xdr:row>16</xdr:row>
      <xdr:rowOff>169826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1245233" y="2890633"/>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54429</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a:stretch>
          <a:fillRect/>
        </a:stretch>
      </xdr:blipFill>
      <xdr:spPr>
        <a:xfrm>
          <a:off x="2892492" y="552062"/>
          <a:ext cx="1630107" cy="2534816"/>
        </a:xfrm>
        <a:prstGeom prst="rect">
          <a:avLst/>
        </a:prstGeom>
      </xdr:spPr>
    </xdr:pic>
    <xdr:clientData/>
  </xdr:twoCellAnchor>
  <xdr:twoCellAnchor editAs="oneCell">
    <xdr:from>
      <xdr:col>0</xdr:col>
      <xdr:colOff>0</xdr:colOff>
      <xdr:row>2</xdr:row>
      <xdr:rowOff>0</xdr:rowOff>
    </xdr:from>
    <xdr:to>
      <xdr:col>3</xdr:col>
      <xdr:colOff>144985</xdr:colOff>
      <xdr:row>16</xdr:row>
      <xdr:rowOff>46653</xdr:rowOff>
    </xdr:to>
    <xdr:pic>
      <xdr:nvPicPr>
        <xdr:cNvPr id="32" name="図 31">
          <a:extLst>
            <a:ext uri="{FF2B5EF4-FFF2-40B4-BE49-F238E27FC236}">
              <a16:creationId xmlns:a16="http://schemas.microsoft.com/office/drawing/2014/main" id="{C3D14574-F121-4AE6-98D0-B285B57F1835}"/>
            </a:ext>
          </a:extLst>
        </xdr:cNvPr>
        <xdr:cNvPicPr>
          <a:picLocks noChangeAspect="1"/>
        </xdr:cNvPicPr>
      </xdr:nvPicPr>
      <xdr:blipFill>
        <a:blip xmlns:r="http://schemas.openxmlformats.org/officeDocument/2006/relationships" r:embed="rId3"/>
        <a:stretch>
          <a:fillRect/>
        </a:stretch>
      </xdr:blipFill>
      <xdr:spPr>
        <a:xfrm>
          <a:off x="0" y="544286"/>
          <a:ext cx="1630107" cy="2534816"/>
        </a:xfrm>
        <a:prstGeom prst="rect">
          <a:avLst/>
        </a:prstGeom>
      </xdr:spPr>
    </xdr:pic>
    <xdr:clientData/>
  </xdr:two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0</xdr:colOff>
      <xdr:row>14</xdr:row>
      <xdr:rowOff>0</xdr:rowOff>
    </xdr:from>
    <xdr:ext cx="304800" cy="299085"/>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440C10CB-51FD-48CD-A26D-4FA3CD14BAE6}"/>
            </a:ext>
          </a:extLst>
        </xdr:cNvPr>
        <xdr:cNvSpPr>
          <a:spLocks noChangeAspect="1" noChangeArrowheads="1"/>
        </xdr:cNvSpPr>
      </xdr:nvSpPr>
      <xdr:spPr bwMode="auto">
        <a:xfrm>
          <a:off x="4937760" y="2346960"/>
          <a:ext cx="304800" cy="299085"/>
        </a:xfrm>
        <a:prstGeom prst="rect">
          <a:avLst/>
        </a:prstGeom>
        <a:noFill/>
        <a:ln w="9525">
          <a:noFill/>
          <a:miter lim="800000"/>
          <a:headEnd/>
          <a:tailEnd/>
        </a:ln>
      </xdr:spPr>
    </xdr:sp>
    <xdr:clientData/>
  </xdr:oneCellAnchor>
  <xdr:twoCellAnchor>
    <xdr:from>
      <xdr:col>5</xdr:col>
      <xdr:colOff>247650</xdr:colOff>
      <xdr:row>7</xdr:row>
      <xdr:rowOff>85725</xdr:rowOff>
    </xdr:from>
    <xdr:to>
      <xdr:col>6</xdr:col>
      <xdr:colOff>476250</xdr:colOff>
      <xdr:row>10</xdr:row>
      <xdr:rowOff>161925</xdr:rowOff>
    </xdr:to>
    <xdr:sp macro="" textlink="">
      <xdr:nvSpPr>
        <xdr:cNvPr id="3" name="右矢印 2">
          <a:extLst>
            <a:ext uri="{FF2B5EF4-FFF2-40B4-BE49-F238E27FC236}">
              <a16:creationId xmlns:a16="http://schemas.microsoft.com/office/drawing/2014/main" id="{77CB9273-8686-4FE2-8C7A-811383D5C6D0}"/>
            </a:ext>
          </a:extLst>
        </xdr:cNvPr>
        <xdr:cNvSpPr/>
      </xdr:nvSpPr>
      <xdr:spPr>
        <a:xfrm>
          <a:off x="3333750" y="1259205"/>
          <a:ext cx="845820" cy="579120"/>
        </a:xfrm>
        <a:prstGeom prst="rightArrow">
          <a:avLst/>
        </a:prstGeom>
        <a:gradFill>
          <a:gsLst>
            <a:gs pos="0">
              <a:srgbClr val="92D050"/>
            </a:gs>
            <a:gs pos="65000">
              <a:schemeClr val="accent1">
                <a:tint val="44500"/>
                <a:satMod val="160000"/>
              </a:schemeClr>
            </a:gs>
            <a:gs pos="100000">
              <a:schemeClr val="accent1">
                <a:tint val="23500"/>
                <a:satMod val="160000"/>
              </a:schemeClr>
            </a:gs>
          </a:gsLst>
          <a:lin ang="5400000" scaled="0"/>
        </a:gradFill>
        <a:ln>
          <a:solidFill>
            <a:schemeClr val="accent3">
              <a:lumMod val="20000"/>
              <a:lumOff val="80000"/>
              <a:alpha val="58000"/>
            </a:schemeClr>
          </a:solidFill>
        </a:ln>
        <a:effectLst>
          <a:outerShdw blurRad="50800" dist="38100" dir="16200000"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331471</xdr:colOff>
      <xdr:row>4</xdr:row>
      <xdr:rowOff>209550</xdr:rowOff>
    </xdr:from>
    <xdr:ext cx="2198370" cy="2196696"/>
    <xdr:pic>
      <xdr:nvPicPr>
        <xdr:cNvPr id="4" name="図 7" descr="https://encrypted-tbn3.gstatic.com/images?q=tbn:ANd9GcQ8de2f6sLhftsERDsxCLy60YFFYuu8UuZV7YRa5HflTKZcu9rB">
          <a:extLst>
            <a:ext uri="{FF2B5EF4-FFF2-40B4-BE49-F238E27FC236}">
              <a16:creationId xmlns:a16="http://schemas.microsoft.com/office/drawing/2014/main" id="{4075C76D-339F-48EF-BF43-AE609BB4CC2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1471" y="834390"/>
          <a:ext cx="2198370" cy="2196696"/>
        </a:xfrm>
        <a:prstGeom prst="rect">
          <a:avLst/>
        </a:prstGeom>
        <a:noFill/>
        <a:ln w="9525">
          <a:noFill/>
          <a:miter lim="800000"/>
          <a:headEnd/>
          <a:tailEnd/>
        </a:ln>
      </xdr:spPr>
    </xdr:pic>
    <xdr:clientData/>
  </xdr:oneCellAnchor>
  <xdr:oneCellAnchor>
    <xdr:from>
      <xdr:col>1</xdr:col>
      <xdr:colOff>300990</xdr:colOff>
      <xdr:row>5</xdr:row>
      <xdr:rowOff>123825</xdr:rowOff>
    </xdr:from>
    <xdr:ext cx="1752600" cy="1929765"/>
    <xdr:pic>
      <xdr:nvPicPr>
        <xdr:cNvPr id="5" name="図 15" descr="http://t0.gstatic.com/images?q=tbn:ANd9GcTuYavye1MNxd7Z0LEer8RRKuKpddgbm579keqS6trkUyp7aXyu">
          <a:extLst>
            <a:ext uri="{FF2B5EF4-FFF2-40B4-BE49-F238E27FC236}">
              <a16:creationId xmlns:a16="http://schemas.microsoft.com/office/drawing/2014/main" id="{DADC0F09-159E-4778-AD47-58149BE6A65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18210" y="962025"/>
          <a:ext cx="1752600" cy="1929765"/>
        </a:xfrm>
        <a:prstGeom prst="rect">
          <a:avLst/>
        </a:prstGeom>
        <a:noFill/>
        <a:ln w="9525">
          <a:noFill/>
          <a:miter lim="800000"/>
          <a:headEnd/>
          <a:tailEnd/>
        </a:ln>
      </xdr:spPr>
    </xdr:pic>
    <xdr:clientData/>
  </xdr:oneCellAnchor>
  <xdr:twoCellAnchor>
    <xdr:from>
      <xdr:col>2</xdr:col>
      <xdr:colOff>190500</xdr:colOff>
      <xdr:row>10</xdr:row>
      <xdr:rowOff>171450</xdr:rowOff>
    </xdr:from>
    <xdr:to>
      <xdr:col>4</xdr:col>
      <xdr:colOff>381000</xdr:colOff>
      <xdr:row>13</xdr:row>
      <xdr:rowOff>0</xdr:rowOff>
    </xdr:to>
    <xdr:sp macro="" textlink="">
      <xdr:nvSpPr>
        <xdr:cNvPr id="6" name="円/楕円 5">
          <a:extLst>
            <a:ext uri="{FF2B5EF4-FFF2-40B4-BE49-F238E27FC236}">
              <a16:creationId xmlns:a16="http://schemas.microsoft.com/office/drawing/2014/main" id="{C0D3A7AA-616E-4B88-9706-DD54C2960C0E}"/>
            </a:ext>
          </a:extLst>
        </xdr:cNvPr>
        <xdr:cNvSpPr/>
      </xdr:nvSpPr>
      <xdr:spPr>
        <a:xfrm>
          <a:off x="1424940" y="1840230"/>
          <a:ext cx="1424940" cy="33909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447675</xdr:colOff>
      <xdr:row>6</xdr:row>
      <xdr:rowOff>57150</xdr:rowOff>
    </xdr:from>
    <xdr:to>
      <xdr:col>4</xdr:col>
      <xdr:colOff>523875</xdr:colOff>
      <xdr:row>8</xdr:row>
      <xdr:rowOff>9525</xdr:rowOff>
    </xdr:to>
    <xdr:sp macro="" textlink="">
      <xdr:nvSpPr>
        <xdr:cNvPr id="7" name="テキスト ボックス 6">
          <a:extLst>
            <a:ext uri="{FF2B5EF4-FFF2-40B4-BE49-F238E27FC236}">
              <a16:creationId xmlns:a16="http://schemas.microsoft.com/office/drawing/2014/main" id="{57263155-3450-418B-90EB-50B1C6CA623D}"/>
            </a:ext>
          </a:extLst>
        </xdr:cNvPr>
        <xdr:cNvSpPr txBox="1"/>
      </xdr:nvSpPr>
      <xdr:spPr>
        <a:xfrm>
          <a:off x="1064895" y="1062990"/>
          <a:ext cx="1927860" cy="287655"/>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b="1"/>
            <a:t>野菜室の野菜ゴミやチルド室の肉ダレが異臭の原因</a:t>
          </a:r>
        </a:p>
      </xdr:txBody>
    </xdr:sp>
    <xdr:clientData/>
  </xdr:twoCellAnchor>
  <xdr:oneCellAnchor>
    <xdr:from>
      <xdr:col>8</xdr:col>
      <xdr:colOff>0</xdr:colOff>
      <xdr:row>14</xdr:row>
      <xdr:rowOff>0</xdr:rowOff>
    </xdr:from>
    <xdr:ext cx="304800" cy="299085"/>
    <xdr:sp macro="" textlink="">
      <xdr:nvSpPr>
        <xdr:cNvPr id="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5A2F3988-3E82-4F2B-9A0C-B110DE66EFE4}"/>
            </a:ext>
          </a:extLst>
        </xdr:cNvPr>
        <xdr:cNvSpPr>
          <a:spLocks noChangeAspect="1" noChangeArrowheads="1"/>
        </xdr:cNvSpPr>
      </xdr:nvSpPr>
      <xdr:spPr bwMode="auto">
        <a:xfrm>
          <a:off x="4937760" y="2346960"/>
          <a:ext cx="304800" cy="29908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196921</xdr:colOff>
      <xdr:row>24</xdr:row>
      <xdr:rowOff>8562</xdr:rowOff>
    </xdr:from>
    <xdr:to>
      <xdr:col>22</xdr:col>
      <xdr:colOff>0</xdr:colOff>
      <xdr:row>39</xdr:row>
      <xdr:rowOff>136989</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1652427" cy="2756899"/>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24</xdr:row>
      <xdr:rowOff>17124</xdr:rowOff>
    </xdr:from>
    <xdr:to>
      <xdr:col>8</xdr:col>
      <xdr:colOff>445213</xdr:colOff>
      <xdr:row>35</xdr:row>
      <xdr:rowOff>8562</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2037708" y="4075416"/>
          <a:ext cx="2217505" cy="193496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111303</xdr:colOff>
      <xdr:row>6</xdr:row>
      <xdr:rowOff>222607</xdr:rowOff>
    </xdr:from>
    <xdr:to>
      <xdr:col>23</xdr:col>
      <xdr:colOff>0</xdr:colOff>
      <xdr:row>23</xdr:row>
      <xdr:rowOff>0</xdr:rowOff>
    </xdr:to>
    <xdr:cxnSp macro="">
      <xdr:nvCxnSpPr>
        <xdr:cNvPr id="23" name="直線矢印コネクタ 22">
          <a:extLst>
            <a:ext uri="{FF2B5EF4-FFF2-40B4-BE49-F238E27FC236}">
              <a16:creationId xmlns:a16="http://schemas.microsoft.com/office/drawing/2014/main" id="{7A29144E-041C-9143-99EF-12ABB118F1F4}"/>
            </a:ext>
          </a:extLst>
        </xdr:cNvPr>
        <xdr:cNvCxnSpPr/>
      </xdr:nvCxnSpPr>
      <xdr:spPr>
        <a:xfrm flipV="1">
          <a:off x="8750157" y="1481191"/>
          <a:ext cx="2200382" cy="215757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xdr:colOff>
      <xdr:row>14</xdr:row>
      <xdr:rowOff>38100</xdr:rowOff>
    </xdr:from>
    <xdr:to>
      <xdr:col>2</xdr:col>
      <xdr:colOff>4039948</xdr:colOff>
      <xdr:row>32</xdr:row>
      <xdr:rowOff>129540</xdr:rowOff>
    </xdr:to>
    <xdr:pic>
      <xdr:nvPicPr>
        <xdr:cNvPr id="3" name="図 2">
          <a:extLst>
            <a:ext uri="{FF2B5EF4-FFF2-40B4-BE49-F238E27FC236}">
              <a16:creationId xmlns:a16="http://schemas.microsoft.com/office/drawing/2014/main" id="{8FFEEFA3-5205-C620-BB0D-C3B6438D1063}"/>
            </a:ext>
          </a:extLst>
        </xdr:cNvPr>
        <xdr:cNvPicPr>
          <a:picLocks noChangeAspect="1"/>
        </xdr:cNvPicPr>
      </xdr:nvPicPr>
      <xdr:blipFill>
        <a:blip xmlns:r="http://schemas.openxmlformats.org/officeDocument/2006/relationships" r:embed="rId2"/>
        <a:stretch>
          <a:fillRect/>
        </a:stretch>
      </xdr:blipFill>
      <xdr:spPr>
        <a:xfrm>
          <a:off x="2110741" y="7345680"/>
          <a:ext cx="4039947" cy="3238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45</xdr:row>
      <xdr:rowOff>249381</xdr:rowOff>
    </xdr:from>
    <xdr:to>
      <xdr:col>2</xdr:col>
      <xdr:colOff>5695327</xdr:colOff>
      <xdr:row>48</xdr:row>
      <xdr:rowOff>96981</xdr:rowOff>
    </xdr:to>
    <xdr:pic>
      <xdr:nvPicPr>
        <xdr:cNvPr id="2" name="図 1">
          <a:extLst>
            <a:ext uri="{FF2B5EF4-FFF2-40B4-BE49-F238E27FC236}">
              <a16:creationId xmlns:a16="http://schemas.microsoft.com/office/drawing/2014/main" id="{6ACF457F-91AD-19E5-793A-9D8A3D62425B}"/>
            </a:ext>
          </a:extLst>
        </xdr:cNvPr>
        <xdr:cNvPicPr>
          <a:picLocks noChangeAspect="1"/>
        </xdr:cNvPicPr>
      </xdr:nvPicPr>
      <xdr:blipFill>
        <a:blip xmlns:r="http://schemas.openxmlformats.org/officeDocument/2006/relationships" r:embed="rId1"/>
        <a:stretch>
          <a:fillRect/>
        </a:stretch>
      </xdr:blipFill>
      <xdr:spPr>
        <a:xfrm>
          <a:off x="2826327" y="13632872"/>
          <a:ext cx="5695327" cy="5957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45:E46" totalsRowShown="0" headerRowDxfId="13" dataDxfId="11" headerRowBorderDxfId="12" tableBorderDxfId="10" totalsRowBorderDxfId="9" headerRowCellStyle="標準 2">
  <autoFilter ref="C45:E46"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kokusaishogyo-online.jp/2024/09/137505" TargetMode="External"/><Relationship Id="rId7" Type="http://schemas.openxmlformats.org/officeDocument/2006/relationships/hyperlink" Target="https://news.yahoo.co.jp/articles/af4169f184f3ddd3b6e336a8172844d1b43dd899?source=rss" TargetMode="External"/><Relationship Id="rId2" Type="http://schemas.openxmlformats.org/officeDocument/2006/relationships/hyperlink" Target="https://www.kenko-media.com/hi_newsflash/archives/4972" TargetMode="External"/><Relationship Id="rId1" Type="http://schemas.openxmlformats.org/officeDocument/2006/relationships/hyperlink" Target="https://www.jiji.com/jc/article?k=000000499.000018991&amp;g=prt" TargetMode="External"/><Relationship Id="rId6" Type="http://schemas.openxmlformats.org/officeDocument/2006/relationships/hyperlink" Target="https://www.chunichi.co.jp/article/952974" TargetMode="External"/><Relationship Id="rId5" Type="http://schemas.openxmlformats.org/officeDocument/2006/relationships/hyperlink" Target="https://news.goo.ne.jp/article/tuliptv/region/tuliptv-1406593.html" TargetMode="External"/><Relationship Id="rId4" Type="http://schemas.openxmlformats.org/officeDocument/2006/relationships/hyperlink" Target="https://www.bci.co.jp/netkeizai/article/15762"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headtopics.com/jp/1246912510124771107371-58528217" TargetMode="External"/><Relationship Id="rId13" Type="http://schemas.openxmlformats.org/officeDocument/2006/relationships/hyperlink" Target="https://nordot.app/1202447146774085893?c=113147194022725109" TargetMode="External"/><Relationship Id="rId3" Type="http://schemas.openxmlformats.org/officeDocument/2006/relationships/hyperlink" Target="https://news.yahoo.co.jp/articles/4cbd718250f51aebef8b77fed5033baa6230a864" TargetMode="External"/><Relationship Id="rId7" Type="http://schemas.openxmlformats.org/officeDocument/2006/relationships/hyperlink" Target="https://www.chibanippo.co.jp/news/national/1273117" TargetMode="External"/><Relationship Id="rId12" Type="http://schemas.openxmlformats.org/officeDocument/2006/relationships/hyperlink" Target="https://news.goo.ne.jp/article/ntv_news24/nation/ntv_news24-2024090305797522.html" TargetMode="External"/><Relationship Id="rId2" Type="http://schemas.openxmlformats.org/officeDocument/2006/relationships/hyperlink" Target="https://news.goo.ne.jp/picture/region/tbcsendai-1412069.html" TargetMode="External"/><Relationship Id="rId1" Type="http://schemas.openxmlformats.org/officeDocument/2006/relationships/hyperlink" Target="https://shoutaian.co.jp/news/308/" TargetMode="External"/><Relationship Id="rId6" Type="http://schemas.openxmlformats.org/officeDocument/2006/relationships/hyperlink" Target="https://www3.nhk.or.jp/news/html/20240906/k10014574591000.html" TargetMode="External"/><Relationship Id="rId11" Type="http://schemas.openxmlformats.org/officeDocument/2006/relationships/hyperlink" Target="https://news.yahoo.co.jp/articles/e122781f938e741cd242fb1950ea9e9eadc285a6" TargetMode="External"/><Relationship Id="rId5" Type="http://schemas.openxmlformats.org/officeDocument/2006/relationships/hyperlink" Target="https://www.instagram.com/kagoshima.catering/p/C_kjNa6SOU0/?img_index=1" TargetMode="External"/><Relationship Id="rId10" Type="http://schemas.openxmlformats.org/officeDocument/2006/relationships/hyperlink" Target="https://news.ntv.co.jp/category/society/yt7b13cff6325e4db784293f27996dcfa2" TargetMode="External"/><Relationship Id="rId4" Type="http://schemas.openxmlformats.org/officeDocument/2006/relationships/hyperlink" Target="https://www.city.funabashi.lg.jp/kenkou/eisei/001/p105822.html" TargetMode="External"/><Relationship Id="rId9" Type="http://schemas.openxmlformats.org/officeDocument/2006/relationships/hyperlink" Target="https://www.chibanippo.co.jp/news/national/1272647"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96fa43138949815fdb25608a391b6ca6de98b312" TargetMode="External"/><Relationship Id="rId3" Type="http://schemas.openxmlformats.org/officeDocument/2006/relationships/hyperlink" Target="https://www.jetro.go.jp/biznews/2024/09/3f05164f93867f75.html" TargetMode="External"/><Relationship Id="rId7" Type="http://schemas.openxmlformats.org/officeDocument/2006/relationships/hyperlink" Target="https://www.jetro.go.jp/biznews/2024/09/357cbe3021a27d0c.html" TargetMode="External"/><Relationship Id="rId2" Type="http://schemas.openxmlformats.org/officeDocument/2006/relationships/hyperlink" Target="https://www.mk.co.kr/jp/business/11110472" TargetMode="External"/><Relationship Id="rId1" Type="http://schemas.openxmlformats.org/officeDocument/2006/relationships/hyperlink" Target="https://jp.sake-times.com/special/news/sake_osa2024_results" TargetMode="External"/><Relationship Id="rId6" Type="http://schemas.openxmlformats.org/officeDocument/2006/relationships/hyperlink" Target="https://www.jetro.go.jp/biznews/2024/09/93747514698e2fd2.html" TargetMode="External"/><Relationship Id="rId11" Type="http://schemas.openxmlformats.org/officeDocument/2006/relationships/printerSettings" Target="../printerSettings/printerSettings6.bin"/><Relationship Id="rId5" Type="http://schemas.openxmlformats.org/officeDocument/2006/relationships/hyperlink" Target="https://www.zaikai.jp/articles/detail/4295" TargetMode="External"/><Relationship Id="rId10" Type="http://schemas.openxmlformats.org/officeDocument/2006/relationships/hyperlink" Target="https://newswitch.jp/p/42776" TargetMode="External"/><Relationship Id="rId4" Type="http://schemas.openxmlformats.org/officeDocument/2006/relationships/hyperlink" Target="https://www.mk.co.kr/jp/business/11109381" TargetMode="External"/><Relationship Id="rId9" Type="http://schemas.openxmlformats.org/officeDocument/2006/relationships/hyperlink" Target="https://www.jetro.go.jp/events/sen/fe38db50409d9ec6.html&#12288;"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A10"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4" t="s">
        <v>0</v>
      </c>
      <c r="B1" s="85"/>
      <c r="C1" s="85" t="s">
        <v>1</v>
      </c>
      <c r="D1" s="85"/>
      <c r="E1" s="85"/>
      <c r="F1" s="85"/>
      <c r="G1" s="85"/>
      <c r="H1" s="85"/>
      <c r="I1" s="61"/>
    </row>
    <row r="2" spans="1:9">
      <c r="A2" s="86" t="s">
        <v>2</v>
      </c>
      <c r="B2" s="87"/>
      <c r="C2" s="87"/>
      <c r="D2" s="87"/>
      <c r="E2" s="87"/>
      <c r="F2" s="87"/>
      <c r="G2" s="87"/>
      <c r="H2" s="87"/>
      <c r="I2" s="61"/>
    </row>
    <row r="3" spans="1:9" ht="15.75" customHeight="1">
      <c r="A3" s="597" t="s">
        <v>3</v>
      </c>
      <c r="B3" s="598"/>
      <c r="C3" s="598"/>
      <c r="D3" s="598"/>
      <c r="E3" s="598"/>
      <c r="F3" s="598"/>
      <c r="G3" s="598"/>
      <c r="H3" s="599"/>
      <c r="I3" s="61"/>
    </row>
    <row r="4" spans="1:9">
      <c r="A4" s="86" t="s">
        <v>4</v>
      </c>
      <c r="B4" s="87"/>
      <c r="C4" s="87"/>
      <c r="D4" s="87"/>
      <c r="E4" s="87"/>
      <c r="F4" s="87"/>
      <c r="G4" s="87"/>
      <c r="H4" s="87"/>
      <c r="I4" s="61"/>
    </row>
    <row r="5" spans="1:9">
      <c r="A5" s="86" t="s">
        <v>5</v>
      </c>
      <c r="B5" s="87"/>
      <c r="C5" s="87"/>
      <c r="D5" s="87"/>
      <c r="E5" s="87"/>
      <c r="F5" s="87"/>
      <c r="G5" s="87"/>
      <c r="H5" s="87"/>
      <c r="I5" s="61"/>
    </row>
    <row r="6" spans="1:9">
      <c r="A6" s="88" t="s">
        <v>2</v>
      </c>
      <c r="B6" s="89"/>
      <c r="C6" s="89"/>
      <c r="D6" s="89"/>
      <c r="E6" s="89"/>
      <c r="F6" s="89"/>
      <c r="G6" s="89"/>
      <c r="H6" s="89"/>
      <c r="I6" s="61"/>
    </row>
    <row r="7" spans="1:9">
      <c r="A7" s="88"/>
      <c r="B7" s="89"/>
      <c r="C7" s="89"/>
      <c r="D7" s="89"/>
      <c r="E7" s="89"/>
      <c r="F7" s="89"/>
      <c r="G7" s="89"/>
      <c r="H7" s="89"/>
      <c r="I7" s="61"/>
    </row>
    <row r="8" spans="1:9">
      <c r="A8" s="88" t="s">
        <v>6</v>
      </c>
      <c r="B8" s="89"/>
      <c r="C8" s="89"/>
      <c r="D8" s="89"/>
      <c r="E8" s="89"/>
      <c r="F8" s="89"/>
      <c r="G8" s="89"/>
      <c r="H8" s="89"/>
      <c r="I8" s="61"/>
    </row>
    <row r="9" spans="1:9">
      <c r="A9" s="90" t="s">
        <v>7</v>
      </c>
      <c r="B9" s="91"/>
      <c r="C9" s="91"/>
      <c r="D9" s="91"/>
      <c r="E9" s="91"/>
      <c r="F9" s="91"/>
      <c r="G9" s="91"/>
      <c r="H9" s="91"/>
      <c r="I9" s="61"/>
    </row>
    <row r="10" spans="1:9" ht="15" customHeight="1">
      <c r="A10" s="197" t="s">
        <v>8</v>
      </c>
      <c r="B10" s="102" t="str">
        <f>+'35　食中毒記事等 '!A2</f>
        <v>食中毒事故に関するお詫びとお知らせ - 株式会社将泰庵　</v>
      </c>
      <c r="C10" s="102"/>
      <c r="D10" s="104"/>
      <c r="E10" s="102"/>
      <c r="F10" s="105"/>
      <c r="G10" s="103"/>
      <c r="H10" s="103"/>
      <c r="I10" s="61"/>
    </row>
    <row r="11" spans="1:9" ht="15" customHeight="1">
      <c r="A11" s="197" t="s">
        <v>9</v>
      </c>
      <c r="B11" s="102" t="str">
        <f>+'35　ノロウイルス関連情報 '!H72</f>
        <v>管理レベル「1」　</v>
      </c>
      <c r="C11" s="102"/>
      <c r="D11" s="102" t="s">
        <v>10</v>
      </c>
      <c r="E11" s="102"/>
      <c r="F11" s="104">
        <f>+'35　ノロウイルス関連情報 '!G73</f>
        <v>2.63</v>
      </c>
      <c r="G11" s="102" t="str">
        <f>+'35　ノロウイルス関連情報 '!H73</f>
        <v>　：先週より</v>
      </c>
      <c r="H11" s="225">
        <f>+'35　ノロウイルス関連情報 '!I73</f>
        <v>0.20999999999999996</v>
      </c>
      <c r="I11" s="61"/>
    </row>
    <row r="12" spans="1:9" s="69" customFormat="1" ht="15" customHeight="1">
      <c r="A12" s="106" t="s">
        <v>11</v>
      </c>
      <c r="B12" s="603" t="str">
        <f>+'35　食品表示'!A2</f>
        <v xml:space="preserve">8年間で約4割から約6割に増加！～機能性表示に関するアンケート調査（2024年版） - 時事通信 </v>
      </c>
      <c r="C12" s="603"/>
      <c r="D12" s="603"/>
      <c r="E12" s="603"/>
      <c r="F12" s="603"/>
      <c r="G12" s="603"/>
      <c r="H12" s="107"/>
      <c r="I12" s="68"/>
    </row>
    <row r="13" spans="1:9" ht="15" customHeight="1">
      <c r="A13" s="101" t="s">
        <v>12</v>
      </c>
      <c r="B13" s="603" t="str">
        <f>+'35残留農薬など'!A2</f>
        <v>有機農業ニュースクリップ on X: "【残留農薬】友盛貿易（横浜市）は中国産緑豆から残留基準値 ... X.com</v>
      </c>
      <c r="C13" s="603"/>
      <c r="D13" s="603"/>
      <c r="E13" s="603"/>
      <c r="F13" s="603"/>
      <c r="G13" s="603"/>
      <c r="H13" s="103"/>
      <c r="I13" s="61"/>
    </row>
    <row r="14" spans="1:9" ht="15" customHeight="1">
      <c r="A14" s="101" t="s">
        <v>13</v>
      </c>
      <c r="B14" s="103" t="str">
        <f>+'35 海外情報'!A2</f>
        <v xml:space="preserve">【速報】香港の国際日本酒コンクール「Oriental Sake Awards 2024」のメダル受賞酒が発表され ... SAKETIMES </v>
      </c>
      <c r="D14" s="103"/>
      <c r="E14" s="103"/>
      <c r="F14" s="103"/>
      <c r="G14" s="103"/>
      <c r="H14" s="103"/>
      <c r="I14" s="61"/>
    </row>
    <row r="15" spans="1:9" ht="15" customHeight="1">
      <c r="A15" s="108" t="s">
        <v>14</v>
      </c>
      <c r="B15" s="109" t="str">
        <f>+'35 海外情報'!A5</f>
        <v xml:space="preserve">食材を流通する企業が先を争って外食業の社長攻略に積極的に参入している。 国内の食材流通 ... mk.co.kr </v>
      </c>
      <c r="C15" s="600" t="s">
        <v>15</v>
      </c>
      <c r="D15" s="600"/>
      <c r="E15" s="600"/>
      <c r="F15" s="600"/>
      <c r="G15" s="600"/>
      <c r="H15" s="601"/>
      <c r="I15" s="61"/>
    </row>
    <row r="16" spans="1:9" ht="15" customHeight="1">
      <c r="A16" s="101" t="s">
        <v>16</v>
      </c>
      <c r="B16" s="102" t="str">
        <f>+'34　感染症情報'!B2</f>
        <v>2024年第34週（8月19日〜8月25日）</v>
      </c>
      <c r="C16" s="103"/>
      <c r="D16" s="102" t="s">
        <v>17</v>
      </c>
      <c r="E16" s="103"/>
      <c r="F16" s="103"/>
      <c r="G16" s="103"/>
      <c r="H16" s="103"/>
      <c r="I16" s="61"/>
    </row>
    <row r="17" spans="1:16" ht="15" customHeight="1">
      <c r="A17" s="101" t="s">
        <v>18</v>
      </c>
      <c r="B17" s="602" t="str">
        <f>+'34　感染症情報'!B2</f>
        <v>2024年第34週（8月19日〜8月25日）</v>
      </c>
      <c r="C17" s="602"/>
      <c r="D17" s="602"/>
      <c r="E17" s="602"/>
      <c r="F17" s="602"/>
      <c r="G17" s="602"/>
      <c r="H17" s="103"/>
      <c r="I17" s="61"/>
    </row>
    <row r="18" spans="1:16" ht="15" customHeight="1">
      <c r="A18" s="101" t="s">
        <v>19</v>
      </c>
      <c r="B18" s="165" t="str">
        <f>+'35  衛生訓話 '!A2</f>
        <v>今週のお題　(食品衛生の基本は冷蔵庫の清掃から)</v>
      </c>
      <c r="C18" s="103"/>
      <c r="D18" s="103"/>
      <c r="E18" s="103"/>
      <c r="F18" s="110"/>
      <c r="G18" s="103"/>
      <c r="H18" s="103"/>
      <c r="I18" s="61"/>
    </row>
    <row r="19" spans="1:16" ht="15" customHeight="1">
      <c r="A19" s="101" t="s">
        <v>20</v>
      </c>
      <c r="B19" s="165" t="s">
        <v>216</v>
      </c>
      <c r="C19" s="103"/>
      <c r="D19" s="103"/>
      <c r="E19" s="103"/>
      <c r="F19" s="103" t="s">
        <v>17</v>
      </c>
      <c r="G19" s="103"/>
      <c r="H19" s="103"/>
      <c r="I19" s="61"/>
      <c r="P19" t="s">
        <v>21</v>
      </c>
    </row>
    <row r="20" spans="1:16" ht="15" customHeight="1">
      <c r="A20" s="101" t="s">
        <v>17</v>
      </c>
      <c r="C20" s="103"/>
      <c r="D20" s="103"/>
      <c r="E20" s="103"/>
      <c r="F20" s="103"/>
      <c r="G20" s="103"/>
      <c r="H20" s="103"/>
      <c r="I20" s="61"/>
      <c r="L20" t="s">
        <v>15</v>
      </c>
    </row>
    <row r="21" spans="1:16">
      <c r="A21" s="90" t="s">
        <v>7</v>
      </c>
      <c r="B21" s="91"/>
      <c r="C21" s="91"/>
      <c r="D21" s="91"/>
      <c r="E21" s="91"/>
      <c r="F21" s="91"/>
      <c r="G21" s="91"/>
      <c r="H21" s="91"/>
      <c r="I21" s="61"/>
    </row>
    <row r="22" spans="1:16">
      <c r="A22" s="88" t="s">
        <v>17</v>
      </c>
      <c r="B22" s="89"/>
      <c r="C22" s="89"/>
      <c r="D22" s="89"/>
      <c r="E22" s="89"/>
      <c r="F22" s="89"/>
      <c r="G22" s="89"/>
      <c r="H22" s="89"/>
      <c r="I22" s="61"/>
    </row>
    <row r="23" spans="1:16">
      <c r="A23" s="62" t="s">
        <v>22</v>
      </c>
      <c r="I23" s="61"/>
    </row>
    <row r="24" spans="1:16">
      <c r="A24" s="61"/>
      <c r="I24" s="61"/>
    </row>
    <row r="25" spans="1:16">
      <c r="A25" s="61"/>
      <c r="I25" s="61"/>
    </row>
    <row r="26" spans="1:16">
      <c r="A26" s="61"/>
      <c r="I26" s="61"/>
    </row>
    <row r="27" spans="1:16">
      <c r="A27" s="61"/>
      <c r="I27" s="61"/>
    </row>
    <row r="28" spans="1:16">
      <c r="A28" s="61"/>
      <c r="I28" s="61"/>
    </row>
    <row r="29" spans="1:16">
      <c r="A29" s="61"/>
      <c r="I29" s="61"/>
    </row>
    <row r="30" spans="1:16">
      <c r="A30" s="61"/>
      <c r="H30" t="s">
        <v>23</v>
      </c>
      <c r="I30" s="61"/>
    </row>
    <row r="31" spans="1:16">
      <c r="A31" s="61"/>
      <c r="I31" s="61"/>
    </row>
    <row r="32" spans="1:16">
      <c r="A32" s="61"/>
      <c r="I32" s="61"/>
    </row>
    <row r="33" spans="1:9">
      <c r="A33" s="61"/>
      <c r="I33" s="61"/>
    </row>
    <row r="34" spans="1:9" ht="13.8" thickBot="1">
      <c r="A34" s="63"/>
      <c r="B34" s="64"/>
      <c r="C34" s="64"/>
      <c r="D34" s="64"/>
      <c r="E34" s="64"/>
      <c r="F34" s="64"/>
      <c r="G34" s="64"/>
      <c r="H34" s="64"/>
      <c r="I34" s="61"/>
    </row>
    <row r="35" spans="1:9" ht="13.8" thickTop="1"/>
    <row r="38" spans="1:9" ht="24.6">
      <c r="A38" s="71" t="s">
        <v>24</v>
      </c>
    </row>
    <row r="39" spans="1:9" ht="40.5" customHeight="1">
      <c r="A39" s="604" t="s">
        <v>25</v>
      </c>
      <c r="B39" s="604"/>
      <c r="C39" s="604"/>
      <c r="D39" s="604"/>
      <c r="E39" s="604"/>
      <c r="F39" s="604"/>
      <c r="G39" s="604"/>
    </row>
    <row r="40" spans="1:9" ht="30.75" customHeight="1">
      <c r="A40" s="608" t="s">
        <v>26</v>
      </c>
      <c r="B40" s="608"/>
      <c r="C40" s="608"/>
      <c r="D40" s="608"/>
      <c r="E40" s="608"/>
      <c r="F40" s="608"/>
      <c r="G40" s="608"/>
    </row>
    <row r="41" spans="1:9" ht="15">
      <c r="A41" s="72"/>
    </row>
    <row r="42" spans="1:9" ht="69.75" customHeight="1">
      <c r="A42" s="606" t="s">
        <v>27</v>
      </c>
      <c r="B42" s="606"/>
      <c r="C42" s="606"/>
      <c r="D42" s="606"/>
      <c r="E42" s="606"/>
      <c r="F42" s="606"/>
      <c r="G42" s="606"/>
    </row>
    <row r="43" spans="1:9" ht="35.25" customHeight="1">
      <c r="A43" s="608" t="s">
        <v>28</v>
      </c>
      <c r="B43" s="608"/>
      <c r="C43" s="608"/>
      <c r="D43" s="608"/>
      <c r="E43" s="608"/>
      <c r="F43" s="608"/>
      <c r="G43" s="608"/>
    </row>
    <row r="44" spans="1:9" ht="59.25" customHeight="1">
      <c r="A44" s="606" t="s">
        <v>29</v>
      </c>
      <c r="B44" s="606"/>
      <c r="C44" s="606"/>
      <c r="D44" s="606"/>
      <c r="E44" s="606"/>
      <c r="F44" s="606"/>
      <c r="G44" s="606"/>
    </row>
    <row r="45" spans="1:9" ht="15">
      <c r="A45" s="73"/>
    </row>
    <row r="46" spans="1:9" ht="27.75" customHeight="1">
      <c r="A46" s="607" t="s">
        <v>30</v>
      </c>
      <c r="B46" s="607"/>
      <c r="C46" s="607"/>
      <c r="D46" s="607"/>
      <c r="E46" s="607"/>
      <c r="F46" s="607"/>
      <c r="G46" s="607"/>
    </row>
    <row r="47" spans="1:9" ht="53.25" customHeight="1">
      <c r="A47" s="605" t="s">
        <v>31</v>
      </c>
      <c r="B47" s="606"/>
      <c r="C47" s="606"/>
      <c r="D47" s="606"/>
      <c r="E47" s="606"/>
      <c r="F47" s="606"/>
      <c r="G47" s="606"/>
    </row>
    <row r="48" spans="1:9" ht="15">
      <c r="A48" s="73"/>
    </row>
    <row r="49" spans="1:7" ht="32.25" customHeight="1">
      <c r="A49" s="607" t="s">
        <v>32</v>
      </c>
      <c r="B49" s="607"/>
      <c r="C49" s="607"/>
      <c r="D49" s="607"/>
      <c r="E49" s="607"/>
      <c r="F49" s="607"/>
      <c r="G49" s="607"/>
    </row>
    <row r="50" spans="1:7" ht="15">
      <c r="A50" s="72"/>
    </row>
    <row r="51" spans="1:7" ht="87" customHeight="1">
      <c r="A51" s="605" t="s">
        <v>33</v>
      </c>
      <c r="B51" s="606"/>
      <c r="C51" s="606"/>
      <c r="D51" s="606"/>
      <c r="E51" s="606"/>
      <c r="F51" s="606"/>
      <c r="G51" s="606"/>
    </row>
    <row r="52" spans="1:7" ht="15">
      <c r="A52" s="73"/>
    </row>
    <row r="53" spans="1:7" ht="32.25" customHeight="1">
      <c r="A53" s="607" t="s">
        <v>34</v>
      </c>
      <c r="B53" s="607"/>
      <c r="C53" s="607"/>
      <c r="D53" s="607"/>
      <c r="E53" s="607"/>
      <c r="F53" s="607"/>
      <c r="G53" s="607"/>
    </row>
    <row r="54" spans="1:7" ht="29.25" customHeight="1">
      <c r="A54" s="606" t="s">
        <v>35</v>
      </c>
      <c r="B54" s="606"/>
      <c r="C54" s="606"/>
      <c r="D54" s="606"/>
      <c r="E54" s="606"/>
      <c r="F54" s="606"/>
      <c r="G54" s="606"/>
    </row>
    <row r="55" spans="1:7" ht="15">
      <c r="A55" s="73"/>
    </row>
    <row r="56" spans="1:7" s="69" customFormat="1" ht="110.25" customHeight="1">
      <c r="A56" s="609" t="s">
        <v>36</v>
      </c>
      <c r="B56" s="610"/>
      <c r="C56" s="610"/>
      <c r="D56" s="610"/>
      <c r="E56" s="610"/>
      <c r="F56" s="610"/>
      <c r="G56" s="610"/>
    </row>
    <row r="57" spans="1:7" ht="34.5" customHeight="1">
      <c r="A57" s="608" t="s">
        <v>37</v>
      </c>
      <c r="B57" s="608"/>
      <c r="C57" s="608"/>
      <c r="D57" s="608"/>
      <c r="E57" s="608"/>
      <c r="F57" s="608"/>
      <c r="G57" s="608"/>
    </row>
    <row r="58" spans="1:7" ht="114" customHeight="1">
      <c r="A58" s="605" t="s">
        <v>38</v>
      </c>
      <c r="B58" s="606"/>
      <c r="C58" s="606"/>
      <c r="D58" s="606"/>
      <c r="E58" s="606"/>
      <c r="F58" s="606"/>
      <c r="G58" s="606"/>
    </row>
    <row r="59" spans="1:7" ht="109.5" customHeight="1">
      <c r="A59" s="606"/>
      <c r="B59" s="606"/>
      <c r="C59" s="606"/>
      <c r="D59" s="606"/>
      <c r="E59" s="606"/>
      <c r="F59" s="606"/>
      <c r="G59" s="606"/>
    </row>
    <row r="60" spans="1:7" ht="15">
      <c r="A60" s="73"/>
    </row>
    <row r="61" spans="1:7" s="70" customFormat="1" ht="57.75" customHeight="1">
      <c r="A61" s="606"/>
      <c r="B61" s="606"/>
      <c r="C61" s="606"/>
      <c r="D61" s="606"/>
      <c r="E61" s="606"/>
      <c r="F61" s="606"/>
      <c r="G61" s="606"/>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DE2-1344-4366-A123-9BB84F5F343F}">
  <sheetPr codeName="Sheet13"/>
  <dimension ref="A1:Z24"/>
  <sheetViews>
    <sheetView topLeftCell="C1" workbookViewId="0">
      <selection activeCell="U19" sqref="U19"/>
    </sheetView>
  </sheetViews>
  <sheetFormatPr defaultRowHeight="13.2"/>
  <cols>
    <col min="4" max="9" width="7.21875" customWidth="1"/>
    <col min="14" max="14" width="9.44140625" bestFit="1" customWidth="1"/>
  </cols>
  <sheetData>
    <row r="1" spans="1:26">
      <c r="A1" s="293"/>
      <c r="D1" t="s">
        <v>191</v>
      </c>
      <c r="E1" s="271" t="s">
        <v>192</v>
      </c>
      <c r="F1" t="s">
        <v>193</v>
      </c>
      <c r="G1" t="s">
        <v>194</v>
      </c>
      <c r="H1" t="s">
        <v>195</v>
      </c>
      <c r="I1" t="s">
        <v>196</v>
      </c>
      <c r="J1" t="s">
        <v>197</v>
      </c>
    </row>
    <row r="2" spans="1:26">
      <c r="E2" t="s">
        <v>223</v>
      </c>
    </row>
    <row r="3" spans="1:26">
      <c r="D3" s="447">
        <v>11</v>
      </c>
      <c r="E3" s="447">
        <v>9</v>
      </c>
      <c r="F3" s="448">
        <v>1</v>
      </c>
      <c r="G3" s="449">
        <v>7</v>
      </c>
      <c r="H3" s="448">
        <v>3</v>
      </c>
      <c r="I3" s="448">
        <v>3</v>
      </c>
      <c r="J3" s="448">
        <v>7</v>
      </c>
      <c r="L3" s="272"/>
      <c r="M3">
        <f>SUM(D3:L3)</f>
        <v>41</v>
      </c>
    </row>
    <row r="4" spans="1:26">
      <c r="D4" s="450">
        <f>+D3/$M$3</f>
        <v>0.26829268292682928</v>
      </c>
      <c r="E4" s="450">
        <f t="shared" ref="E4:J4" si="0">+E3/$M$3</f>
        <v>0.21951219512195122</v>
      </c>
      <c r="F4" s="451">
        <f t="shared" si="0"/>
        <v>2.4390243902439025E-2</v>
      </c>
      <c r="G4" s="452">
        <f t="shared" si="0"/>
        <v>0.17073170731707318</v>
      </c>
      <c r="H4" s="451">
        <f t="shared" si="0"/>
        <v>7.3170731707317069E-2</v>
      </c>
      <c r="I4" s="451">
        <f t="shared" si="0"/>
        <v>7.3170731707317069E-2</v>
      </c>
      <c r="J4" s="451">
        <f t="shared" si="0"/>
        <v>0.17073170731707318</v>
      </c>
    </row>
    <row r="7" spans="1:26" ht="13.8" thickBot="1"/>
    <row r="8" spans="1:26" ht="13.8" thickBot="1">
      <c r="N8" s="765" t="s">
        <v>225</v>
      </c>
      <c r="O8" s="766"/>
      <c r="P8" s="174"/>
      <c r="Q8" s="174"/>
      <c r="R8" s="174"/>
      <c r="S8" s="174"/>
    </row>
    <row r="9" spans="1:26" ht="13.8" thickBot="1">
      <c r="N9" s="767" t="s">
        <v>198</v>
      </c>
      <c r="O9" s="768"/>
      <c r="P9" s="769"/>
      <c r="Q9" s="770" t="s">
        <v>199</v>
      </c>
      <c r="R9" s="771"/>
      <c r="S9" s="772"/>
    </row>
    <row r="10" spans="1:26" ht="13.8" thickBot="1">
      <c r="N10" s="311" t="s">
        <v>200</v>
      </c>
      <c r="O10" s="273" t="s">
        <v>200</v>
      </c>
      <c r="P10" s="275" t="s">
        <v>200</v>
      </c>
      <c r="Q10" s="311" t="s">
        <v>200</v>
      </c>
      <c r="R10" s="273" t="s">
        <v>200</v>
      </c>
      <c r="S10" s="274" t="s">
        <v>200</v>
      </c>
    </row>
    <row r="11" spans="1:26" ht="13.8" thickTop="1">
      <c r="N11" s="279" t="s">
        <v>201</v>
      </c>
      <c r="O11" s="280" t="s">
        <v>202</v>
      </c>
      <c r="P11" s="282" t="s">
        <v>203</v>
      </c>
      <c r="Q11" s="279" t="s">
        <v>201</v>
      </c>
      <c r="R11" s="280" t="s">
        <v>202</v>
      </c>
      <c r="S11" s="281" t="s">
        <v>203</v>
      </c>
    </row>
    <row r="12" spans="1:26" ht="13.8" thickBot="1">
      <c r="N12" s="453">
        <f>+U12</f>
        <v>1275</v>
      </c>
      <c r="O12" s="454">
        <f t="shared" ref="O12:S12" si="1">+V12</f>
        <v>651</v>
      </c>
      <c r="P12" s="455">
        <f t="shared" si="1"/>
        <v>624</v>
      </c>
      <c r="Q12" s="453">
        <f t="shared" si="1"/>
        <v>39295</v>
      </c>
      <c r="R12" s="454">
        <f t="shared" si="1"/>
        <v>18610</v>
      </c>
      <c r="S12" s="456">
        <f t="shared" si="1"/>
        <v>20685</v>
      </c>
      <c r="U12">
        <v>1275</v>
      </c>
      <c r="V12">
        <v>651</v>
      </c>
      <c r="W12">
        <v>624</v>
      </c>
      <c r="X12">
        <v>39295</v>
      </c>
      <c r="Y12">
        <v>18610</v>
      </c>
      <c r="Z12">
        <v>20685</v>
      </c>
    </row>
    <row r="14" spans="1:26" ht="13.8" thickBot="1"/>
    <row r="15" spans="1:26" ht="13.8" thickBot="1">
      <c r="N15" s="765" t="s">
        <v>324</v>
      </c>
      <c r="O15" s="766"/>
      <c r="P15" s="174"/>
      <c r="Q15" s="174"/>
      <c r="R15" s="174"/>
      <c r="S15" s="174"/>
    </row>
    <row r="16" spans="1:26" ht="13.8" thickBot="1">
      <c r="N16" s="767" t="s">
        <v>198</v>
      </c>
      <c r="O16" s="768"/>
      <c r="P16" s="769"/>
      <c r="Q16" s="770" t="s">
        <v>199</v>
      </c>
      <c r="R16" s="771"/>
      <c r="S16" s="772"/>
    </row>
    <row r="17" spans="14:26" ht="13.8" thickBot="1">
      <c r="N17" s="311" t="s">
        <v>200</v>
      </c>
      <c r="O17" s="273" t="s">
        <v>200</v>
      </c>
      <c r="P17" s="275" t="s">
        <v>200</v>
      </c>
      <c r="Q17" s="311" t="s">
        <v>200</v>
      </c>
      <c r="R17" s="273" t="s">
        <v>200</v>
      </c>
      <c r="S17" s="274" t="s">
        <v>200</v>
      </c>
    </row>
    <row r="18" spans="14:26" ht="13.8" thickTop="1">
      <c r="N18" s="279" t="s">
        <v>201</v>
      </c>
      <c r="O18" s="280" t="s">
        <v>202</v>
      </c>
      <c r="P18" s="282" t="s">
        <v>203</v>
      </c>
      <c r="Q18" s="279" t="s">
        <v>201</v>
      </c>
      <c r="R18" s="280" t="s">
        <v>202</v>
      </c>
      <c r="S18" s="281" t="s">
        <v>203</v>
      </c>
    </row>
    <row r="19" spans="14:26" ht="13.8" thickBot="1">
      <c r="N19" s="453">
        <f t="shared" ref="N19:S19" si="2">+U19</f>
        <v>1445</v>
      </c>
      <c r="O19" s="454">
        <f t="shared" si="2"/>
        <v>729</v>
      </c>
      <c r="P19" s="455">
        <f t="shared" si="2"/>
        <v>716</v>
      </c>
      <c r="Q19" s="453">
        <f t="shared" si="2"/>
        <v>43267</v>
      </c>
      <c r="R19" s="454">
        <f t="shared" si="2"/>
        <v>21133</v>
      </c>
      <c r="S19" s="456">
        <f t="shared" si="2"/>
        <v>22134</v>
      </c>
      <c r="U19">
        <v>1445</v>
      </c>
      <c r="V19">
        <v>729</v>
      </c>
      <c r="W19">
        <v>716</v>
      </c>
      <c r="X19">
        <v>43267</v>
      </c>
      <c r="Y19">
        <v>21133</v>
      </c>
      <c r="Z19">
        <v>22134</v>
      </c>
    </row>
    <row r="21" spans="14:26" ht="13.8" thickBot="1"/>
    <row r="22" spans="14:26" ht="13.8" thickBot="1">
      <c r="N22" s="760" t="s">
        <v>198</v>
      </c>
      <c r="O22" s="761"/>
      <c r="P22" s="761"/>
      <c r="Q22" s="762" t="s">
        <v>199</v>
      </c>
      <c r="R22" s="763"/>
      <c r="S22" s="764"/>
    </row>
    <row r="23" spans="14:26">
      <c r="N23" s="312" t="s">
        <v>201</v>
      </c>
      <c r="O23" s="276" t="s">
        <v>202</v>
      </c>
      <c r="P23" s="277" t="s">
        <v>203</v>
      </c>
      <c r="Q23" s="312" t="s">
        <v>201</v>
      </c>
      <c r="R23" s="276" t="s">
        <v>202</v>
      </c>
      <c r="S23" s="278" t="s">
        <v>203</v>
      </c>
    </row>
    <row r="24" spans="14:26" ht="13.8" thickBot="1">
      <c r="N24" s="457">
        <f t="shared" ref="N24:S24" si="3">(N19-N12)/N19</f>
        <v>0.11764705882352941</v>
      </c>
      <c r="O24" s="458">
        <f t="shared" si="3"/>
        <v>0.10699588477366255</v>
      </c>
      <c r="P24" s="459">
        <f t="shared" si="3"/>
        <v>0.12849162011173185</v>
      </c>
      <c r="Q24" s="457">
        <f t="shared" si="3"/>
        <v>9.1802066239859481E-2</v>
      </c>
      <c r="R24" s="458">
        <f t="shared" si="3"/>
        <v>0.11938674111579047</v>
      </c>
      <c r="S24" s="460">
        <f t="shared" si="3"/>
        <v>6.546489563567362E-2</v>
      </c>
    </row>
  </sheetData>
  <mergeCells count="8">
    <mergeCell ref="N22:P22"/>
    <mergeCell ref="Q22:S22"/>
    <mergeCell ref="N8:O8"/>
    <mergeCell ref="N15:O15"/>
    <mergeCell ref="N9:P9"/>
    <mergeCell ref="Q9:S9"/>
    <mergeCell ref="N16:P16"/>
    <mergeCell ref="Q16:S16"/>
  </mergeCells>
  <phoneticPr fontId="8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1"/>
  <sheetViews>
    <sheetView view="pageBreakPreview" zoomScale="83" zoomScaleNormal="75" zoomScaleSheetLayoutView="83" workbookViewId="0">
      <selection activeCell="C23" sqref="C23"/>
    </sheetView>
  </sheetViews>
  <sheetFormatPr defaultColWidth="9" defaultRowHeight="14.4"/>
  <cols>
    <col min="1" max="1" width="225.33203125" style="4" customWidth="1"/>
    <col min="2" max="2" width="33.109375" style="2" hidden="1" customWidth="1"/>
    <col min="3" max="3" width="23.88671875" style="3" customWidth="1"/>
    <col min="4" max="16384" width="9" style="1"/>
  </cols>
  <sheetData>
    <row r="1" spans="1:3" s="28" customFormat="1" ht="46.2" customHeight="1" thickBot="1">
      <c r="A1" s="472" t="s">
        <v>236</v>
      </c>
      <c r="B1" s="461" t="s">
        <v>124</v>
      </c>
      <c r="C1" s="482" t="s">
        <v>126</v>
      </c>
    </row>
    <row r="2" spans="1:3" ht="46.95" customHeight="1">
      <c r="A2" s="177" t="s">
        <v>427</v>
      </c>
      <c r="B2" s="478"/>
      <c r="C2" s="775">
        <v>45541</v>
      </c>
    </row>
    <row r="3" spans="1:3" ht="278.39999999999998" customHeight="1">
      <c r="A3" s="463" t="s">
        <v>428</v>
      </c>
      <c r="B3" s="479"/>
      <c r="C3" s="774"/>
    </row>
    <row r="4" spans="1:3" ht="34.950000000000003" customHeight="1" thickBot="1">
      <c r="A4" s="462" t="s">
        <v>429</v>
      </c>
      <c r="B4" s="1"/>
      <c r="C4" s="483"/>
    </row>
    <row r="5" spans="1:3" ht="46.95" customHeight="1">
      <c r="A5" s="177" t="s">
        <v>431</v>
      </c>
      <c r="B5" s="478"/>
      <c r="C5" s="775">
        <v>45540</v>
      </c>
    </row>
    <row r="6" spans="1:3" ht="234.6" customHeight="1">
      <c r="A6" s="463" t="s">
        <v>430</v>
      </c>
      <c r="B6" s="479"/>
      <c r="C6" s="774"/>
    </row>
    <row r="7" spans="1:3" ht="34.950000000000003" customHeight="1" thickBot="1">
      <c r="A7" s="462" t="s">
        <v>432</v>
      </c>
      <c r="B7" s="1"/>
      <c r="C7" s="483"/>
    </row>
    <row r="8" spans="1:3" ht="49.2" customHeight="1">
      <c r="A8" s="232" t="s">
        <v>433</v>
      </c>
      <c r="B8" s="478"/>
      <c r="C8" s="775">
        <v>45541</v>
      </c>
    </row>
    <row r="9" spans="1:3" ht="121.8" customHeight="1">
      <c r="A9" s="224" t="s">
        <v>434</v>
      </c>
      <c r="B9" s="479"/>
      <c r="C9" s="774"/>
    </row>
    <row r="10" spans="1:3" ht="38.4" customHeight="1" thickBot="1">
      <c r="A10" s="299" t="s">
        <v>435</v>
      </c>
      <c r="B10" s="1"/>
      <c r="C10" s="484"/>
    </row>
    <row r="11" spans="1:3" ht="43.2" customHeight="1">
      <c r="A11" s="533" t="s">
        <v>436</v>
      </c>
      <c r="B11" s="480"/>
      <c r="C11" s="775">
        <v>45540</v>
      </c>
    </row>
    <row r="12" spans="1:3" ht="122.4" customHeight="1">
      <c r="A12" s="550" t="s">
        <v>437</v>
      </c>
      <c r="B12" s="481"/>
      <c r="C12" s="774"/>
    </row>
    <row r="13" spans="1:3" ht="36" customHeight="1" thickBot="1">
      <c r="A13" s="530" t="s">
        <v>438</v>
      </c>
      <c r="B13" s="531"/>
      <c r="C13" s="532"/>
    </row>
    <row r="14" spans="1:3" s="194" customFormat="1" ht="49.8" customHeight="1">
      <c r="A14" s="528" t="s">
        <v>439</v>
      </c>
      <c r="B14" s="529"/>
      <c r="C14" s="773">
        <v>45539</v>
      </c>
    </row>
    <row r="15" spans="1:3" ht="100.2" customHeight="1" thickBot="1">
      <c r="A15" s="464" t="s">
        <v>440</v>
      </c>
      <c r="B15" s="465"/>
      <c r="C15" s="774"/>
    </row>
    <row r="16" spans="1:3" s="196" customFormat="1" ht="40.200000000000003" customHeight="1" thickBot="1">
      <c r="A16" s="195" t="s">
        <v>441</v>
      </c>
      <c r="B16" s="300"/>
      <c r="C16" s="484"/>
    </row>
    <row r="17" spans="1:3" ht="38.4" customHeight="1">
      <c r="A17" s="247" t="s">
        <v>442</v>
      </c>
      <c r="B17" s="1"/>
      <c r="C17" s="552"/>
    </row>
    <row r="18" spans="1:3" ht="85.2" customHeight="1" thickBot="1">
      <c r="A18" s="466" t="s">
        <v>443</v>
      </c>
      <c r="B18" s="1"/>
      <c r="C18" s="773">
        <v>45540</v>
      </c>
    </row>
    <row r="19" spans="1:3" ht="35.4" customHeight="1">
      <c r="A19" s="551" t="s">
        <v>444</v>
      </c>
      <c r="B19" s="1"/>
      <c r="C19" s="774"/>
    </row>
    <row r="20" spans="1:3" ht="38.4" customHeight="1">
      <c r="A20" s="247" t="s">
        <v>445</v>
      </c>
      <c r="B20" s="1"/>
      <c r="C20" s="552"/>
    </row>
    <row r="21" spans="1:3" ht="209.4" customHeight="1" thickBot="1">
      <c r="A21" s="813" t="s">
        <v>446</v>
      </c>
      <c r="B21" s="814"/>
      <c r="C21" s="773">
        <v>45539</v>
      </c>
    </row>
    <row r="22" spans="1:3" ht="33" customHeight="1" thickBot="1">
      <c r="A22" s="815" t="s">
        <v>447</v>
      </c>
      <c r="B22" s="816"/>
      <c r="C22" s="817"/>
    </row>
    <row r="23" spans="1:3" ht="36.75" customHeight="1">
      <c r="A23" s="1" t="s">
        <v>204</v>
      </c>
    </row>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c r="A31" s="253"/>
    </row>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7">
    <mergeCell ref="C21:C22"/>
    <mergeCell ref="C18:C19"/>
    <mergeCell ref="C5:C6"/>
    <mergeCell ref="C8:C9"/>
    <mergeCell ref="C11:C12"/>
    <mergeCell ref="C2:C3"/>
    <mergeCell ref="C14:C15"/>
  </mergeCells>
  <phoneticPr fontId="84"/>
  <hyperlinks>
    <hyperlink ref="A4" r:id="rId1" xr:uid="{2AF4DBC2-734A-49A4-B94E-8367C3FDDBD2}"/>
    <hyperlink ref="A7" r:id="rId2" xr:uid="{C6D549DB-9534-4FCE-9C5E-F5A2E7A7A988}"/>
    <hyperlink ref="A10" r:id="rId3" xr:uid="{4811576D-6FB8-4BFE-B427-014FBE721C1F}"/>
    <hyperlink ref="A13" r:id="rId4" xr:uid="{C84703C6-ECCC-4A8A-BFBA-08C66E9FF7CD}"/>
    <hyperlink ref="A16" r:id="rId5" xr:uid="{B3A80DD9-CAB6-4C7C-A3EE-BD71DE739EEE}"/>
    <hyperlink ref="A19" r:id="rId6" xr:uid="{A768AAF8-3EEB-4261-A69E-D31EB17B2D8D}"/>
    <hyperlink ref="A22" r:id="rId7" xr:uid="{58B3FB55-3BC8-4C34-9011-AD0E54AD728F}"/>
  </hyperlinks>
  <pageMargins left="0" right="0" top="0.19685039370078741" bottom="0.39370078740157483" header="0" footer="0.19685039370078741"/>
  <pageSetup paperSize="9" scale="41" orientation="portrait" r:id="rId8"/>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zoomScale="89" zoomScaleNormal="100" zoomScaleSheetLayoutView="89" workbookViewId="0">
      <selection activeCell="M22" sqref="M22"/>
    </sheetView>
  </sheetViews>
  <sheetFormatPr defaultColWidth="9" defaultRowHeight="36" customHeight="1"/>
  <cols>
    <col min="1" max="13" width="9" style="1"/>
    <col min="14" max="14" width="104.6640625" style="1" customWidth="1"/>
    <col min="15" max="15" width="26.88671875" style="5" customWidth="1"/>
    <col min="16" max="16384" width="9" style="1"/>
  </cols>
  <sheetData>
    <row r="1" spans="1:16" ht="46.2" customHeight="1" thickBot="1">
      <c r="A1" s="803" t="s">
        <v>235</v>
      </c>
      <c r="B1" s="804"/>
      <c r="C1" s="804"/>
      <c r="D1" s="804"/>
      <c r="E1" s="804"/>
      <c r="F1" s="804"/>
      <c r="G1" s="804"/>
      <c r="H1" s="804"/>
      <c r="I1" s="804"/>
      <c r="J1" s="804"/>
      <c r="K1" s="804"/>
      <c r="L1" s="804"/>
      <c r="M1" s="804"/>
      <c r="N1" s="805"/>
    </row>
    <row r="2" spans="1:16" ht="40.200000000000003" customHeight="1">
      <c r="A2" s="786" t="s">
        <v>448</v>
      </c>
      <c r="B2" s="787"/>
      <c r="C2" s="787"/>
      <c r="D2" s="787"/>
      <c r="E2" s="787"/>
      <c r="F2" s="787"/>
      <c r="G2" s="787"/>
      <c r="H2" s="787"/>
      <c r="I2" s="787"/>
      <c r="J2" s="787"/>
      <c r="K2" s="787"/>
      <c r="L2" s="787"/>
      <c r="M2" s="787"/>
      <c r="N2" s="788"/>
    </row>
    <row r="3" spans="1:16" ht="384" customHeight="1" thickBot="1">
      <c r="A3" s="806" t="s">
        <v>449</v>
      </c>
      <c r="B3" s="807"/>
      <c r="C3" s="807"/>
      <c r="D3" s="807"/>
      <c r="E3" s="807"/>
      <c r="F3" s="807"/>
      <c r="G3" s="807"/>
      <c r="H3" s="807"/>
      <c r="I3" s="807"/>
      <c r="J3" s="807"/>
      <c r="K3" s="807"/>
      <c r="L3" s="807"/>
      <c r="M3" s="807"/>
      <c r="N3" s="808"/>
      <c r="P3" s="173"/>
    </row>
    <row r="4" spans="1:16" ht="36" customHeight="1" thickBot="1">
      <c r="A4" s="780" t="s">
        <v>450</v>
      </c>
      <c r="B4" s="781"/>
      <c r="C4" s="781"/>
      <c r="D4" s="781"/>
      <c r="E4" s="781"/>
      <c r="F4" s="781"/>
      <c r="G4" s="781"/>
      <c r="H4" s="781"/>
      <c r="I4" s="781"/>
      <c r="J4" s="781"/>
      <c r="K4" s="781"/>
      <c r="L4" s="781"/>
      <c r="M4" s="781"/>
      <c r="N4" s="782"/>
      <c r="O4" s="31"/>
    </row>
    <row r="5" spans="1:16" ht="230.4" customHeight="1" thickBot="1">
      <c r="A5" s="783" t="s">
        <v>451</v>
      </c>
      <c r="B5" s="784"/>
      <c r="C5" s="784"/>
      <c r="D5" s="784"/>
      <c r="E5" s="784"/>
      <c r="F5" s="784"/>
      <c r="G5" s="784"/>
      <c r="H5" s="784"/>
      <c r="I5" s="784"/>
      <c r="J5" s="784"/>
      <c r="K5" s="784"/>
      <c r="L5" s="784"/>
      <c r="M5" s="784"/>
      <c r="N5" s="785"/>
      <c r="O5" s="31"/>
    </row>
    <row r="6" spans="1:16" ht="41.4" customHeight="1" thickBot="1">
      <c r="A6" s="818" t="s">
        <v>452</v>
      </c>
      <c r="B6" s="819"/>
      <c r="C6" s="819"/>
      <c r="D6" s="819"/>
      <c r="E6" s="819"/>
      <c r="F6" s="819"/>
      <c r="G6" s="819"/>
      <c r="H6" s="819"/>
      <c r="I6" s="819"/>
      <c r="J6" s="819"/>
      <c r="K6" s="819"/>
      <c r="L6" s="819"/>
      <c r="M6" s="819"/>
      <c r="N6" s="820"/>
    </row>
    <row r="7" spans="1:16" ht="168.6" customHeight="1" thickBot="1">
      <c r="A7" s="809" t="s">
        <v>453</v>
      </c>
      <c r="B7" s="810"/>
      <c r="C7" s="810"/>
      <c r="D7" s="810"/>
      <c r="E7" s="810"/>
      <c r="F7" s="810"/>
      <c r="G7" s="810"/>
      <c r="H7" s="810"/>
      <c r="I7" s="810"/>
      <c r="J7" s="810"/>
      <c r="K7" s="810"/>
      <c r="L7" s="810"/>
      <c r="M7" s="810"/>
      <c r="N7" s="811"/>
      <c r="O7" s="30"/>
    </row>
    <row r="8" spans="1:16" ht="47.4" hidden="1" customHeight="1" thickBot="1">
      <c r="A8" s="797"/>
      <c r="B8" s="798"/>
      <c r="C8" s="798"/>
      <c r="D8" s="798"/>
      <c r="E8" s="798"/>
      <c r="F8" s="798"/>
      <c r="G8" s="798"/>
      <c r="H8" s="798"/>
      <c r="I8" s="798"/>
      <c r="J8" s="798"/>
      <c r="K8" s="798"/>
      <c r="L8" s="798"/>
      <c r="M8" s="798"/>
      <c r="N8" s="799"/>
    </row>
    <row r="9" spans="1:16" ht="370.8" hidden="1" customHeight="1" thickBot="1">
      <c r="A9" s="800"/>
      <c r="B9" s="801"/>
      <c r="C9" s="801"/>
      <c r="D9" s="801"/>
      <c r="E9" s="801"/>
      <c r="F9" s="801"/>
      <c r="G9" s="801"/>
      <c r="H9" s="801"/>
      <c r="I9" s="801"/>
      <c r="J9" s="801"/>
      <c r="K9" s="801"/>
      <c r="L9" s="801"/>
      <c r="M9" s="801"/>
      <c r="N9" s="802"/>
    </row>
    <row r="10" spans="1:16" ht="47.4" hidden="1" customHeight="1">
      <c r="A10" s="786"/>
      <c r="B10" s="787"/>
      <c r="C10" s="787"/>
      <c r="D10" s="787"/>
      <c r="E10" s="787"/>
      <c r="F10" s="787"/>
      <c r="G10" s="787"/>
      <c r="H10" s="787"/>
      <c r="I10" s="787"/>
      <c r="J10" s="787"/>
      <c r="K10" s="787"/>
      <c r="L10" s="787"/>
      <c r="M10" s="787"/>
      <c r="N10" s="788"/>
    </row>
    <row r="11" spans="1:16" ht="54" hidden="1" customHeight="1" thickBot="1">
      <c r="A11" s="789"/>
      <c r="B11" s="790"/>
      <c r="C11" s="790"/>
      <c r="D11" s="790"/>
      <c r="E11" s="790"/>
      <c r="F11" s="790"/>
      <c r="G11" s="790"/>
      <c r="H11" s="790"/>
      <c r="I11" s="790"/>
      <c r="J11" s="790"/>
      <c r="K11" s="790"/>
      <c r="L11" s="790"/>
      <c r="M11" s="790"/>
      <c r="N11" s="791"/>
      <c r="P11" s="173"/>
    </row>
    <row r="12" spans="1:16" ht="45.6" hidden="1" customHeight="1">
      <c r="A12" s="797"/>
      <c r="B12" s="798"/>
      <c r="C12" s="798"/>
      <c r="D12" s="798"/>
      <c r="E12" s="798"/>
      <c r="F12" s="798"/>
      <c r="G12" s="798"/>
      <c r="H12" s="798"/>
      <c r="I12" s="798"/>
      <c r="J12" s="798"/>
      <c r="K12" s="798"/>
      <c r="L12" s="798"/>
      <c r="M12" s="798"/>
      <c r="N12" s="799"/>
      <c r="O12" s="1"/>
      <c r="P12" s="256"/>
    </row>
    <row r="13" spans="1:16" ht="146.4" hidden="1" customHeight="1" thickBot="1">
      <c r="A13" s="800"/>
      <c r="B13" s="801"/>
      <c r="C13" s="801"/>
      <c r="D13" s="801"/>
      <c r="E13" s="801"/>
      <c r="F13" s="801"/>
      <c r="G13" s="801"/>
      <c r="H13" s="801"/>
      <c r="I13" s="801"/>
      <c r="J13" s="801"/>
      <c r="K13" s="801"/>
      <c r="L13" s="801"/>
      <c r="M13" s="801"/>
      <c r="N13" s="802"/>
      <c r="O13" s="1"/>
      <c r="P13" s="256"/>
    </row>
    <row r="14" spans="1:16" ht="45.6" hidden="1" customHeight="1">
      <c r="A14" s="786"/>
      <c r="B14" s="792"/>
      <c r="C14" s="792"/>
      <c r="D14" s="792"/>
      <c r="E14" s="792"/>
      <c r="F14" s="792"/>
      <c r="G14" s="792"/>
      <c r="H14" s="792"/>
      <c r="I14" s="792"/>
      <c r="J14" s="792"/>
      <c r="K14" s="792"/>
      <c r="L14" s="792"/>
      <c r="M14" s="792"/>
      <c r="N14" s="793"/>
      <c r="O14" s="1"/>
      <c r="P14" s="256"/>
    </row>
    <row r="15" spans="1:16" ht="58.8" hidden="1" customHeight="1" thickBot="1">
      <c r="A15" s="794"/>
      <c r="B15" s="795"/>
      <c r="C15" s="795"/>
      <c r="D15" s="795"/>
      <c r="E15" s="795"/>
      <c r="F15" s="795"/>
      <c r="G15" s="795"/>
      <c r="H15" s="795"/>
      <c r="I15" s="795"/>
      <c r="J15" s="795"/>
      <c r="K15" s="795"/>
      <c r="L15" s="795"/>
      <c r="M15" s="795"/>
      <c r="N15" s="796"/>
      <c r="O15" s="1"/>
      <c r="P15" s="256"/>
    </row>
    <row r="16" spans="1:16" ht="36" customHeight="1">
      <c r="A16" s="778"/>
      <c r="B16" s="779"/>
      <c r="C16" s="779"/>
      <c r="D16" s="779"/>
      <c r="E16" s="779"/>
      <c r="F16" s="779"/>
      <c r="G16" s="779"/>
      <c r="H16" s="779"/>
      <c r="I16" s="779"/>
      <c r="J16" s="779"/>
      <c r="K16" s="779"/>
      <c r="L16" s="779"/>
      <c r="M16" s="779"/>
      <c r="N16" s="779"/>
    </row>
    <row r="17" spans="1:14" ht="36" customHeight="1">
      <c r="A17" s="776" t="s">
        <v>190</v>
      </c>
      <c r="B17" s="777"/>
      <c r="C17" s="777"/>
      <c r="D17" s="777"/>
      <c r="E17" s="777"/>
      <c r="F17" s="777"/>
      <c r="G17" s="777"/>
      <c r="H17" s="777"/>
      <c r="I17" s="777"/>
      <c r="J17" s="777"/>
      <c r="K17" s="777"/>
      <c r="L17" s="777"/>
      <c r="M17" s="777"/>
      <c r="N17" s="777"/>
    </row>
  </sheetData>
  <mergeCells count="17">
    <mergeCell ref="A1:N1"/>
    <mergeCell ref="A2:N2"/>
    <mergeCell ref="A8:N8"/>
    <mergeCell ref="A9:N9"/>
    <mergeCell ref="A3:N3"/>
    <mergeCell ref="A6:N6"/>
    <mergeCell ref="A7:N7"/>
    <mergeCell ref="A17:N17"/>
    <mergeCell ref="A16:N16"/>
    <mergeCell ref="A4:N4"/>
    <mergeCell ref="A5:N5"/>
    <mergeCell ref="A10:N10"/>
    <mergeCell ref="A11:N11"/>
    <mergeCell ref="A14:N14"/>
    <mergeCell ref="A15:N15"/>
    <mergeCell ref="A12:N12"/>
    <mergeCell ref="A13:N13"/>
  </mergeCells>
  <phoneticPr fontId="15"/>
  <pageMargins left="0.7" right="0.7" top="0.75" bottom="0.75" header="0.3" footer="0.3"/>
  <pageSetup paperSize="9" scale="4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6D59-1E8E-4D06-8920-92D8533A60A1}">
  <dimension ref="A1:AB31"/>
  <sheetViews>
    <sheetView view="pageBreakPreview" zoomScale="45" zoomScaleNormal="100" zoomScaleSheetLayoutView="45" workbookViewId="0">
      <selection activeCell="AZ72" sqref="AZ72"/>
    </sheetView>
  </sheetViews>
  <sheetFormatPr defaultRowHeight="13.2"/>
  <cols>
    <col min="11" max="11" width="4.21875" customWidth="1"/>
    <col min="12" max="12" width="5.33203125" customWidth="1"/>
    <col min="13" max="15" width="8.88671875" customWidth="1"/>
    <col min="16" max="16" width="0.21875" customWidth="1"/>
    <col min="17" max="17" width="9.33203125" customWidth="1"/>
  </cols>
  <sheetData>
    <row r="1" spans="1:28">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row>
    <row r="2" spans="1:28">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row>
    <row r="3" spans="1:28">
      <c r="A3" s="66"/>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8">
      <c r="A4" s="66"/>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8">
      <c r="A5" s="66"/>
      <c r="B5" s="66"/>
      <c r="C5" s="66"/>
      <c r="D5" s="66"/>
      <c r="E5" s="66"/>
      <c r="F5" s="66"/>
      <c r="G5" s="66"/>
      <c r="H5" s="66"/>
      <c r="I5" s="66"/>
      <c r="J5" s="66"/>
      <c r="K5" s="66"/>
      <c r="L5" s="66"/>
      <c r="M5" s="66"/>
      <c r="N5" s="66"/>
      <c r="O5" s="66"/>
      <c r="P5" s="66"/>
      <c r="Q5" s="66"/>
    </row>
    <row r="6" spans="1:28">
      <c r="A6" s="66"/>
      <c r="B6" s="66"/>
      <c r="C6" s="66"/>
      <c r="D6" s="66"/>
      <c r="E6" s="66"/>
      <c r="F6" s="66"/>
      <c r="G6" s="66"/>
      <c r="H6" s="66"/>
      <c r="I6" s="66"/>
      <c r="J6" s="66"/>
      <c r="K6" s="66"/>
      <c r="L6" s="66"/>
      <c r="M6" s="66"/>
      <c r="N6" s="66"/>
      <c r="O6" s="66"/>
      <c r="P6" s="66"/>
      <c r="Q6" s="66"/>
    </row>
    <row r="7" spans="1:28">
      <c r="A7" s="66"/>
      <c r="B7" s="66"/>
      <c r="C7" s="66"/>
      <c r="D7" s="66"/>
      <c r="E7" s="66"/>
      <c r="F7" s="66"/>
      <c r="G7" s="66"/>
      <c r="H7" s="66"/>
      <c r="I7" s="66"/>
      <c r="J7" s="66"/>
      <c r="K7" s="66"/>
      <c r="L7" s="66"/>
      <c r="M7" s="66"/>
      <c r="N7" s="66"/>
      <c r="O7" s="66"/>
      <c r="P7" s="66"/>
      <c r="Q7" s="66"/>
    </row>
    <row r="8" spans="1:28">
      <c r="A8" s="66"/>
      <c r="B8" s="66"/>
      <c r="C8" s="66"/>
      <c r="D8" s="66"/>
      <c r="E8" s="66"/>
      <c r="F8" s="66"/>
      <c r="G8" s="66"/>
      <c r="H8" s="66"/>
      <c r="I8" s="66"/>
      <c r="J8" s="66"/>
      <c r="K8" s="66"/>
      <c r="L8" s="66"/>
      <c r="M8" s="66"/>
      <c r="N8" s="66"/>
      <c r="O8" s="66"/>
      <c r="P8" s="66"/>
      <c r="Q8" s="66"/>
    </row>
    <row r="9" spans="1:28">
      <c r="A9" s="66"/>
      <c r="B9" s="66"/>
      <c r="C9" s="66"/>
      <c r="D9" s="66"/>
      <c r="E9" s="66"/>
      <c r="F9" s="66"/>
      <c r="G9" s="66"/>
      <c r="H9" s="66"/>
      <c r="I9" s="66"/>
      <c r="J9" s="66"/>
      <c r="K9" s="66"/>
      <c r="L9" s="66"/>
      <c r="M9" s="66"/>
      <c r="N9" s="66"/>
      <c r="O9" s="66"/>
      <c r="P9" s="66"/>
      <c r="Q9" s="66"/>
    </row>
    <row r="10" spans="1:28">
      <c r="A10" s="66"/>
      <c r="B10" s="66"/>
      <c r="C10" s="66"/>
      <c r="D10" s="66"/>
      <c r="E10" s="66"/>
      <c r="F10" s="66"/>
      <c r="G10" s="66"/>
      <c r="H10" s="66"/>
      <c r="I10" s="66"/>
      <c r="J10" s="66"/>
      <c r="K10" s="66"/>
      <c r="L10" s="66"/>
      <c r="M10" s="66"/>
      <c r="N10" s="66"/>
      <c r="O10" s="66"/>
      <c r="P10" s="66"/>
      <c r="Q10" s="66"/>
    </row>
    <row r="11" spans="1:28">
      <c r="A11" s="66"/>
      <c r="B11" s="66"/>
      <c r="C11" s="66"/>
      <c r="D11" s="66"/>
      <c r="E11" s="66"/>
      <c r="F11" s="66"/>
      <c r="G11" s="66"/>
      <c r="H11" s="66"/>
      <c r="I11" s="66"/>
      <c r="J11" s="66"/>
      <c r="K11" s="66"/>
      <c r="L11" s="66"/>
      <c r="M11" s="66"/>
      <c r="N11" s="66"/>
      <c r="O11" s="66"/>
      <c r="P11" s="66"/>
      <c r="Q11" s="66"/>
    </row>
    <row r="12" spans="1:28">
      <c r="A12" s="66"/>
      <c r="B12" s="66"/>
      <c r="C12" s="66"/>
      <c r="D12" s="66"/>
      <c r="E12" s="66"/>
      <c r="F12" s="66"/>
      <c r="G12" s="66"/>
      <c r="H12" s="66"/>
      <c r="I12" s="66"/>
      <c r="J12" s="66"/>
      <c r="K12" s="66"/>
      <c r="L12" s="66"/>
      <c r="M12" s="66"/>
      <c r="N12" s="66"/>
      <c r="O12" s="66"/>
      <c r="P12" s="66"/>
      <c r="Q12" s="66"/>
    </row>
    <row r="13" spans="1:28">
      <c r="A13" s="66"/>
      <c r="B13" s="66"/>
      <c r="C13" s="66"/>
      <c r="D13" s="66"/>
      <c r="E13" s="66"/>
      <c r="F13" s="66"/>
      <c r="G13" s="66"/>
      <c r="H13" s="66"/>
      <c r="I13" s="66"/>
      <c r="J13" s="66"/>
      <c r="K13" s="66"/>
      <c r="L13" s="66"/>
      <c r="M13" s="66"/>
      <c r="N13" s="66"/>
      <c r="O13" s="66"/>
      <c r="P13" s="66"/>
      <c r="Q13" s="66"/>
    </row>
    <row r="14" spans="1:28">
      <c r="A14" s="66"/>
      <c r="B14" s="66"/>
      <c r="C14" s="66"/>
      <c r="D14" s="66"/>
      <c r="E14" s="66"/>
      <c r="F14" s="66"/>
      <c r="G14" s="66"/>
      <c r="H14" s="66"/>
      <c r="I14" s="66"/>
      <c r="J14" s="66"/>
      <c r="K14" s="66"/>
      <c r="L14" s="66"/>
      <c r="M14" s="66"/>
      <c r="N14" s="66"/>
      <c r="O14" s="66"/>
      <c r="P14" s="66"/>
      <c r="Q14" s="66"/>
    </row>
    <row r="15" spans="1:28">
      <c r="A15" s="66"/>
      <c r="B15" s="66"/>
      <c r="C15" s="66"/>
      <c r="D15" s="66"/>
      <c r="E15" s="66"/>
      <c r="F15" s="66"/>
      <c r="G15" s="66"/>
      <c r="H15" s="66"/>
      <c r="I15" s="66"/>
      <c r="J15" s="66"/>
      <c r="K15" s="66"/>
    </row>
    <row r="16" spans="1:28">
      <c r="A16" s="66"/>
      <c r="B16" s="66"/>
      <c r="C16" s="66"/>
      <c r="D16" s="66"/>
      <c r="E16" s="66"/>
      <c r="F16" s="66"/>
      <c r="G16" s="66"/>
      <c r="H16" s="66"/>
      <c r="I16" s="66"/>
      <c r="J16" s="66"/>
      <c r="K16" s="66"/>
    </row>
    <row r="17" spans="1:11">
      <c r="A17" s="66"/>
      <c r="B17" s="66"/>
      <c r="C17" s="66"/>
      <c r="D17" s="66"/>
      <c r="E17" s="66"/>
      <c r="F17" s="66"/>
      <c r="G17" s="66"/>
      <c r="H17" s="66"/>
      <c r="I17" s="66"/>
      <c r="J17" s="66"/>
      <c r="K17" s="66"/>
    </row>
    <row r="18" spans="1:11">
      <c r="A18" s="66"/>
      <c r="B18" s="66"/>
      <c r="C18" s="66"/>
      <c r="D18" s="66"/>
      <c r="E18" s="66"/>
      <c r="F18" s="66"/>
      <c r="G18" s="66"/>
      <c r="H18" s="66"/>
      <c r="I18" s="66"/>
      <c r="J18" s="66"/>
      <c r="K18" s="66"/>
    </row>
    <row r="19" spans="1:11">
      <c r="A19" s="66"/>
      <c r="B19" s="66"/>
      <c r="C19" s="66"/>
      <c r="D19" s="66"/>
      <c r="E19" s="66"/>
      <c r="F19" s="66"/>
      <c r="G19" s="66"/>
      <c r="H19" s="66"/>
      <c r="I19" s="66"/>
      <c r="J19" s="66"/>
      <c r="K19" s="66"/>
    </row>
    <row r="20" spans="1:11">
      <c r="A20" s="66"/>
      <c r="B20" s="66"/>
      <c r="C20" s="66"/>
      <c r="D20" s="66"/>
      <c r="E20" s="66"/>
      <c r="F20" s="66"/>
      <c r="G20" s="66"/>
      <c r="H20" s="66"/>
      <c r="I20" s="66"/>
      <c r="J20" s="66"/>
      <c r="K20" s="66"/>
    </row>
    <row r="21" spans="1:11">
      <c r="A21" s="66"/>
      <c r="B21" s="66"/>
      <c r="C21" s="66"/>
      <c r="D21" s="66"/>
      <c r="E21" s="66"/>
      <c r="F21" s="66"/>
      <c r="G21" s="66"/>
      <c r="H21" s="66"/>
      <c r="I21" s="66"/>
      <c r="J21" s="66"/>
      <c r="K21" s="66"/>
    </row>
    <row r="22" spans="1:11">
      <c r="A22" s="66"/>
      <c r="B22" s="66"/>
      <c r="C22" s="66"/>
      <c r="D22" s="66"/>
      <c r="E22" s="66"/>
      <c r="F22" s="66"/>
      <c r="G22" s="66"/>
      <c r="H22" s="66"/>
      <c r="I22" s="66"/>
      <c r="J22" s="66"/>
      <c r="K22" s="66"/>
    </row>
    <row r="23" spans="1:11">
      <c r="A23" s="66"/>
      <c r="B23" s="66"/>
      <c r="C23" s="66"/>
      <c r="D23" s="66"/>
      <c r="E23" s="66"/>
      <c r="F23" s="66"/>
      <c r="G23" s="66"/>
      <c r="H23" s="66"/>
      <c r="I23" s="66"/>
      <c r="J23" s="66"/>
      <c r="K23" s="66"/>
    </row>
    <row r="24" spans="1:11">
      <c r="A24" s="66"/>
      <c r="B24" s="66"/>
      <c r="C24" s="66"/>
      <c r="D24" s="66"/>
      <c r="E24" s="66"/>
      <c r="F24" s="66"/>
      <c r="G24" s="66"/>
      <c r="H24" s="66"/>
      <c r="I24" s="66"/>
      <c r="J24" s="66"/>
      <c r="K24" s="66"/>
    </row>
    <row r="25" spans="1:11">
      <c r="A25" s="66"/>
      <c r="B25" s="66"/>
      <c r="C25" s="66"/>
      <c r="D25" s="66"/>
      <c r="E25" s="66"/>
      <c r="F25" s="66"/>
      <c r="G25" s="66"/>
      <c r="H25" s="66"/>
      <c r="I25" s="66"/>
      <c r="J25" s="66"/>
      <c r="K25" s="66"/>
    </row>
    <row r="26" spans="1:11">
      <c r="A26" s="66"/>
      <c r="B26" s="66"/>
      <c r="C26" s="66"/>
      <c r="D26" s="66"/>
      <c r="E26" s="66"/>
      <c r="F26" s="66"/>
      <c r="G26" s="66"/>
      <c r="H26" s="66"/>
      <c r="I26" s="66"/>
      <c r="J26" s="66"/>
      <c r="K26" s="66"/>
    </row>
    <row r="27" spans="1:11">
      <c r="A27" s="66"/>
      <c r="B27" s="66"/>
      <c r="C27" s="66"/>
      <c r="D27" s="66"/>
      <c r="E27" s="66"/>
      <c r="F27" s="66"/>
      <c r="G27" s="66"/>
      <c r="H27" s="66"/>
      <c r="I27" s="66"/>
      <c r="J27" s="66"/>
      <c r="K27" s="66"/>
    </row>
    <row r="28" spans="1:11">
      <c r="A28" s="66"/>
      <c r="B28" s="66"/>
      <c r="C28" s="66"/>
      <c r="D28" s="66"/>
      <c r="E28" s="66"/>
      <c r="F28" s="66"/>
      <c r="G28" s="66"/>
      <c r="H28" s="66"/>
      <c r="I28" s="66"/>
      <c r="J28" s="66"/>
      <c r="K28" s="66"/>
    </row>
    <row r="29" spans="1:11">
      <c r="A29" s="66"/>
      <c r="B29" s="66"/>
      <c r="C29" s="66"/>
      <c r="D29" s="66"/>
      <c r="E29" s="66"/>
      <c r="F29" s="66"/>
      <c r="G29" s="66"/>
      <c r="H29" s="66"/>
      <c r="I29" s="66"/>
      <c r="J29" s="66"/>
      <c r="K29" s="66"/>
    </row>
    <row r="30" spans="1:11">
      <c r="A30" s="66"/>
      <c r="B30" s="66"/>
      <c r="C30" s="66"/>
      <c r="D30" s="66"/>
      <c r="E30" s="66"/>
      <c r="F30" s="66"/>
      <c r="G30" s="66"/>
      <c r="H30" s="66"/>
      <c r="I30" s="66"/>
      <c r="J30" s="66"/>
      <c r="K30" s="66"/>
    </row>
    <row r="31" spans="1:11">
      <c r="A31" s="66"/>
      <c r="B31" s="66"/>
      <c r="C31" s="66"/>
      <c r="D31" s="66"/>
      <c r="E31" s="66"/>
      <c r="F31" s="66"/>
      <c r="G31" s="66"/>
      <c r="H31" s="66"/>
      <c r="I31" s="66"/>
      <c r="J31" s="66"/>
      <c r="K31" s="66"/>
    </row>
  </sheetData>
  <sheetProtection formatCells="0" formatColumns="0" formatRows="0" insertColumns="0" insertRows="0" insertHyperlinks="0" deleteColumns="0" deleteRows="0" sort="0" autoFilter="0" pivotTables="0"/>
  <phoneticPr fontId="84"/>
  <pageMargins left="0.7" right="0.7" top="0.75"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N7" sqref="N7"/>
    </sheetView>
  </sheetViews>
  <sheetFormatPr defaultColWidth="9" defaultRowHeight="13.2"/>
  <cols>
    <col min="1" max="1" width="12.77734375" style="37" customWidth="1"/>
    <col min="2" max="2" width="5.109375" style="37" customWidth="1"/>
    <col min="3" max="3" width="3.77734375" style="37" customWidth="1"/>
    <col min="4" max="4" width="6.88671875" style="37" customWidth="1"/>
    <col min="5" max="5" width="13.109375" style="37" customWidth="1"/>
    <col min="6" max="6" width="13.109375" style="57" customWidth="1"/>
    <col min="7" max="7" width="11.33203125" style="37" customWidth="1"/>
    <col min="8" max="8" width="26.6640625" style="49" customWidth="1"/>
    <col min="9" max="9" width="13" style="42" customWidth="1"/>
    <col min="10" max="10" width="16.109375" style="42" customWidth="1"/>
    <col min="11" max="11" width="13.44140625" style="57" customWidth="1"/>
    <col min="12" max="12" width="22.44140625" style="57" customWidth="1"/>
    <col min="13" max="13" width="13.44140625" style="47" customWidth="1"/>
    <col min="14" max="14" width="22.44140625" style="37" customWidth="1"/>
    <col min="15" max="15" width="9" style="38"/>
    <col min="16" max="16384" width="9" style="37"/>
  </cols>
  <sheetData>
    <row r="1" spans="1:16" ht="26.25" customHeight="1" thickTop="1">
      <c r="A1" s="32" t="s">
        <v>39</v>
      </c>
      <c r="B1" s="33"/>
      <c r="C1" s="33"/>
      <c r="D1" s="34"/>
      <c r="E1" s="34"/>
      <c r="F1" s="35"/>
      <c r="G1" s="36"/>
      <c r="H1" s="198"/>
      <c r="I1" s="199" t="s">
        <v>40</v>
      </c>
      <c r="J1" s="200"/>
      <c r="K1" s="201"/>
      <c r="L1" s="202"/>
      <c r="M1" s="203"/>
    </row>
    <row r="2" spans="1:16" ht="17.399999999999999">
      <c r="A2" s="39"/>
      <c r="B2" s="113"/>
      <c r="C2" s="113"/>
      <c r="D2" s="113"/>
      <c r="E2" s="113"/>
      <c r="F2" s="113"/>
      <c r="G2" s="40"/>
      <c r="H2" s="204"/>
      <c r="I2" s="614" t="s">
        <v>214</v>
      </c>
      <c r="J2" s="614"/>
      <c r="K2" s="614"/>
      <c r="L2" s="614"/>
      <c r="M2" s="614"/>
      <c r="N2" s="97"/>
      <c r="P2" s="74"/>
    </row>
    <row r="3" spans="1:16" ht="17.399999999999999">
      <c r="A3" s="295" t="s">
        <v>41</v>
      </c>
      <c r="B3" s="114"/>
      <c r="D3" s="115"/>
      <c r="E3" s="115"/>
      <c r="F3" s="115"/>
      <c r="G3" s="41"/>
      <c r="H3" s="66"/>
      <c r="I3" s="207"/>
      <c r="J3" s="208"/>
      <c r="K3" s="209"/>
      <c r="L3" s="201"/>
      <c r="M3" s="210"/>
    </row>
    <row r="4" spans="1:16" ht="17.399999999999999">
      <c r="A4" s="43"/>
      <c r="B4" s="114"/>
      <c r="C4" s="57"/>
      <c r="D4" s="115"/>
      <c r="E4" s="115"/>
      <c r="F4" s="116"/>
      <c r="G4" s="44"/>
      <c r="H4" s="211"/>
      <c r="I4" s="211"/>
      <c r="J4" s="200"/>
      <c r="K4" s="209"/>
      <c r="L4" s="201"/>
      <c r="M4" s="210"/>
      <c r="N4" s="149"/>
    </row>
    <row r="5" spans="1:16">
      <c r="A5" s="117"/>
      <c r="D5" s="115"/>
      <c r="E5" s="45"/>
      <c r="F5" s="118"/>
      <c r="G5" s="46"/>
      <c r="H5"/>
      <c r="I5" s="212"/>
      <c r="J5" s="200"/>
      <c r="K5" s="209"/>
      <c r="L5" s="209"/>
      <c r="M5" s="210"/>
    </row>
    <row r="6" spans="1:16">
      <c r="A6" s="117"/>
      <c r="D6" s="115"/>
      <c r="E6" s="118"/>
      <c r="F6" s="118"/>
      <c r="G6" s="46"/>
      <c r="H6"/>
      <c r="I6" s="213"/>
      <c r="J6" s="200"/>
      <c r="K6" s="209"/>
      <c r="L6" s="209"/>
      <c r="M6" s="210"/>
    </row>
    <row r="7" spans="1:16">
      <c r="A7" s="117"/>
      <c r="D7" s="115"/>
      <c r="E7" s="118"/>
      <c r="F7" s="118"/>
      <c r="G7" s="46"/>
      <c r="H7" s="214"/>
      <c r="I7" s="212"/>
      <c r="J7" s="200"/>
      <c r="K7" s="209"/>
      <c r="L7" s="209"/>
      <c r="M7" s="210"/>
    </row>
    <row r="8" spans="1:16">
      <c r="A8" s="117"/>
      <c r="D8" s="115"/>
      <c r="E8" s="118"/>
      <c r="F8" s="118"/>
      <c r="G8" s="46"/>
      <c r="H8" s="205"/>
      <c r="I8" s="215"/>
      <c r="J8" s="215"/>
      <c r="K8" s="215"/>
      <c r="L8" s="209"/>
      <c r="M8" s="216"/>
    </row>
    <row r="9" spans="1:16">
      <c r="A9" s="117"/>
      <c r="D9" s="115"/>
      <c r="E9" s="118"/>
      <c r="F9" s="118"/>
      <c r="G9" s="46"/>
      <c r="H9" s="215"/>
      <c r="I9" s="215"/>
      <c r="J9" s="215"/>
      <c r="K9" s="215"/>
      <c r="L9" s="209"/>
      <c r="M9" s="216"/>
      <c r="N9" s="48"/>
    </row>
    <row r="10" spans="1:16">
      <c r="A10" s="117"/>
      <c r="D10" s="115"/>
      <c r="E10" s="118"/>
      <c r="F10" s="118"/>
      <c r="G10" s="46"/>
      <c r="H10" s="215"/>
      <c r="I10" s="215"/>
      <c r="J10" s="215"/>
      <c r="K10" s="215"/>
      <c r="L10" s="209"/>
      <c r="M10" s="216"/>
      <c r="N10" s="48" t="s">
        <v>42</v>
      </c>
    </row>
    <row r="11" spans="1:16">
      <c r="A11" s="117"/>
      <c r="D11" s="115"/>
      <c r="E11" s="118"/>
      <c r="F11" s="118"/>
      <c r="G11" s="46"/>
      <c r="H11" s="215"/>
      <c r="I11" s="215"/>
      <c r="J11" s="215"/>
      <c r="K11" s="215"/>
      <c r="L11" s="209"/>
      <c r="M11" s="216"/>
    </row>
    <row r="12" spans="1:16">
      <c r="A12" s="117"/>
      <c r="D12" s="115"/>
      <c r="E12" s="118"/>
      <c r="F12" s="118"/>
      <c r="G12" s="46"/>
      <c r="H12" s="215"/>
      <c r="I12" s="215"/>
      <c r="J12" s="215"/>
      <c r="K12" s="215"/>
      <c r="L12" s="209"/>
      <c r="M12" s="216"/>
      <c r="N12" s="48" t="s">
        <v>43</v>
      </c>
      <c r="O12" s="164"/>
    </row>
    <row r="13" spans="1:16">
      <c r="A13" s="117"/>
      <c r="D13" s="115"/>
      <c r="E13" s="118"/>
      <c r="F13" s="118"/>
      <c r="G13" s="46"/>
      <c r="H13" s="215"/>
      <c r="I13" s="215"/>
      <c r="J13" s="215"/>
      <c r="K13" s="215"/>
      <c r="L13" s="209"/>
      <c r="M13" s="216"/>
    </row>
    <row r="14" spans="1:16">
      <c r="A14" s="117"/>
      <c r="D14" s="115"/>
      <c r="E14" s="118"/>
      <c r="F14" s="118"/>
      <c r="G14" s="46"/>
      <c r="H14" s="215"/>
      <c r="I14" s="215"/>
      <c r="J14" s="215"/>
      <c r="K14" s="215"/>
      <c r="L14" s="209"/>
      <c r="M14" s="216"/>
      <c r="N14" s="183" t="s">
        <v>44</v>
      </c>
    </row>
    <row r="15" spans="1:16">
      <c r="A15" s="117"/>
      <c r="D15" s="115"/>
      <c r="E15" s="115" t="s">
        <v>17</v>
      </c>
      <c r="F15" s="116"/>
      <c r="G15" s="41"/>
      <c r="H15" s="214"/>
      <c r="I15" s="212"/>
      <c r="J15" s="205"/>
      <c r="K15" s="209"/>
      <c r="L15" s="209"/>
      <c r="M15" s="216"/>
    </row>
    <row r="16" spans="1:16">
      <c r="A16" s="117"/>
      <c r="D16" s="115"/>
      <c r="E16" s="115"/>
      <c r="F16" s="116"/>
      <c r="G16" s="41"/>
      <c r="H16" s="200"/>
      <c r="I16" s="212"/>
      <c r="J16" s="200"/>
      <c r="K16" s="209"/>
      <c r="L16" s="209"/>
      <c r="M16" s="216"/>
      <c r="N16" s="150" t="s">
        <v>45</v>
      </c>
    </row>
    <row r="17" spans="1:19" ht="20.25" customHeight="1" thickBot="1">
      <c r="A17" s="677" t="s">
        <v>229</v>
      </c>
      <c r="B17" s="678"/>
      <c r="C17" s="678"/>
      <c r="D17" s="120"/>
      <c r="E17" s="121"/>
      <c r="F17" s="679" t="s">
        <v>230</v>
      </c>
      <c r="G17" s="680"/>
      <c r="H17" s="214"/>
      <c r="I17" s="212"/>
      <c r="J17" s="205"/>
      <c r="K17" s="209"/>
      <c r="L17" s="206"/>
      <c r="M17" s="210"/>
      <c r="N17" s="119" t="s">
        <v>46</v>
      </c>
    </row>
    <row r="18" spans="1:19" ht="39" customHeight="1" thickTop="1">
      <c r="A18" s="681" t="s">
        <v>47</v>
      </c>
      <c r="B18" s="682"/>
      <c r="C18" s="683"/>
      <c r="D18" s="122" t="s">
        <v>48</v>
      </c>
      <c r="E18" s="123"/>
      <c r="F18" s="684" t="s">
        <v>49</v>
      </c>
      <c r="G18" s="685"/>
      <c r="H18" s="200"/>
      <c r="I18" s="212"/>
      <c r="J18" s="200"/>
      <c r="K18" s="209"/>
      <c r="L18" s="209"/>
      <c r="M18" s="210"/>
      <c r="Q18" s="37" t="s">
        <v>3</v>
      </c>
      <c r="S18" s="37" t="s">
        <v>17</v>
      </c>
    </row>
    <row r="19" spans="1:19" ht="30" customHeight="1">
      <c r="A19" s="686" t="s">
        <v>215</v>
      </c>
      <c r="B19" s="686"/>
      <c r="C19" s="686"/>
      <c r="D19" s="686"/>
      <c r="E19" s="686"/>
      <c r="F19" s="686"/>
      <c r="G19" s="686"/>
      <c r="H19" s="217"/>
      <c r="I19" s="218" t="s">
        <v>50</v>
      </c>
      <c r="J19" s="218"/>
      <c r="K19" s="218"/>
      <c r="L19" s="206"/>
      <c r="M19" s="210"/>
    </row>
    <row r="20" spans="1:19" ht="17.399999999999999">
      <c r="E20" s="124" t="s">
        <v>51</v>
      </c>
      <c r="F20" s="125" t="s">
        <v>52</v>
      </c>
      <c r="H20" s="166" t="s">
        <v>41</v>
      </c>
      <c r="I20" s="212"/>
      <c r="J20" s="200" t="s">
        <v>17</v>
      </c>
      <c r="K20" s="219" t="s">
        <v>17</v>
      </c>
      <c r="L20" s="209"/>
      <c r="M20" s="210"/>
    </row>
    <row r="21" spans="1:19" ht="16.8" thickBot="1">
      <c r="A21" s="126"/>
      <c r="B21" s="687">
        <v>45543</v>
      </c>
      <c r="C21" s="688"/>
      <c r="D21" s="313" t="s">
        <v>53</v>
      </c>
      <c r="E21" s="689" t="s">
        <v>54</v>
      </c>
      <c r="F21" s="690"/>
      <c r="G21" s="42" t="s">
        <v>55</v>
      </c>
      <c r="H21" s="691" t="s">
        <v>231</v>
      </c>
      <c r="I21" s="692"/>
      <c r="J21" s="692"/>
      <c r="K21" s="692"/>
      <c r="L21" s="692"/>
      <c r="M21" s="220">
        <v>7</v>
      </c>
      <c r="N21" s="222"/>
    </row>
    <row r="22" spans="1:19" ht="36" customHeight="1" thickTop="1" thickBot="1">
      <c r="A22" s="314" t="s">
        <v>56</v>
      </c>
      <c r="B22" s="693" t="s">
        <v>57</v>
      </c>
      <c r="C22" s="694"/>
      <c r="D22" s="695"/>
      <c r="E22" s="315" t="s">
        <v>217</v>
      </c>
      <c r="F22" s="315" t="s">
        <v>218</v>
      </c>
      <c r="G22" s="316" t="s">
        <v>58</v>
      </c>
      <c r="H22" s="696" t="s">
        <v>59</v>
      </c>
      <c r="I22" s="697"/>
      <c r="J22" s="697"/>
      <c r="K22" s="697"/>
      <c r="L22" s="698"/>
      <c r="M22" s="221" t="s">
        <v>60</v>
      </c>
      <c r="N22" s="223" t="s">
        <v>61</v>
      </c>
      <c r="R22" s="37" t="s">
        <v>3</v>
      </c>
    </row>
    <row r="23" spans="1:19" ht="85.2" customHeight="1" thickBot="1">
      <c r="A23" s="235" t="s">
        <v>62</v>
      </c>
      <c r="B23" s="615" t="str">
        <f>IF(G23&gt;5,"☆☆☆☆",IF(AND(G23&gt;=2.39,G23&lt;5),"☆☆☆",IF(AND(G23&gt;=1.39,G23&lt;2.4),"☆☆",IF(AND(G23&gt;0,G23&lt;1.4),"☆",IF(AND(G23&gt;=-1.39,G23&lt;0),"★",IF(AND(G23&gt;=-2.39,G23&lt;-1.4),"★★",IF(AND(G23&gt;=-3.39,G23&lt;-2.4),"★★★")))))))</f>
        <v>★</v>
      </c>
      <c r="C23" s="616"/>
      <c r="D23" s="617"/>
      <c r="E23" s="192">
        <v>1.02</v>
      </c>
      <c r="F23" s="192">
        <v>0.96</v>
      </c>
      <c r="G23" s="168">
        <f>F23-E23</f>
        <v>-6.0000000000000053E-2</v>
      </c>
      <c r="H23" s="699"/>
      <c r="I23" s="700"/>
      <c r="J23" s="700"/>
      <c r="K23" s="700"/>
      <c r="L23" s="701"/>
      <c r="M23" s="473"/>
      <c r="N23" s="474"/>
      <c r="O23" s="157" t="s">
        <v>63</v>
      </c>
    </row>
    <row r="24" spans="1:19" ht="76.2" customHeight="1" thickBot="1">
      <c r="A24" s="127" t="s">
        <v>64</v>
      </c>
      <c r="B24" s="615" t="str">
        <f>IF(G24&gt;5,"☆☆☆☆",IF(AND(G24&gt;=2.39,G24&lt;5),"☆☆☆",IF(AND(G24&gt;=1.39,G24&lt;2.4),"☆☆",IF(AND(G24&gt;0,G24&lt;1.4),"☆",IF(AND(G24&gt;=-1.39,G24&lt;0),"★",IF(AND(G24&gt;=-2.39,G24&lt;-1.4),"★★",IF(AND(G24&gt;=-3.39,G24&lt;-2.4),"★★★")))))))</f>
        <v>☆</v>
      </c>
      <c r="C24" s="616"/>
      <c r="D24" s="617"/>
      <c r="E24" s="192">
        <v>1.08</v>
      </c>
      <c r="F24" s="192">
        <v>1.3</v>
      </c>
      <c r="G24" s="168">
        <f t="shared" ref="G24:G70" si="0">F24-E24</f>
        <v>0.21999999999999997</v>
      </c>
      <c r="H24" s="702"/>
      <c r="I24" s="703"/>
      <c r="J24" s="703"/>
      <c r="K24" s="703"/>
      <c r="L24" s="704"/>
      <c r="M24" s="317"/>
      <c r="N24" s="318"/>
      <c r="O24" s="157" t="s">
        <v>64</v>
      </c>
      <c r="Q24" s="37" t="s">
        <v>3</v>
      </c>
    </row>
    <row r="25" spans="1:19" ht="81" customHeight="1" thickBot="1">
      <c r="A25" s="319" t="s">
        <v>65</v>
      </c>
      <c r="B25" s="615" t="str">
        <f t="shared" ref="B25:B70" si="1">IF(G25&gt;5,"☆☆☆☆",IF(AND(G25&gt;=2.39,G25&lt;5),"☆☆☆",IF(AND(G25&gt;=1.39,G25&lt;2.4),"☆☆",IF(AND(G25&gt;0,G25&lt;1.4),"☆",IF(AND(G25&gt;=-1.39,G25&lt;0),"★",IF(AND(G25&gt;=-2.39,G25&lt;-1.4),"★★",IF(AND(G25&gt;=-3.39,G25&lt;-2.4),"★★★")))))))</f>
        <v>☆</v>
      </c>
      <c r="C25" s="616"/>
      <c r="D25" s="617"/>
      <c r="E25" s="192">
        <v>2.58</v>
      </c>
      <c r="F25" s="76">
        <v>3.65</v>
      </c>
      <c r="G25" s="168">
        <f t="shared" si="0"/>
        <v>1.0699999999999998</v>
      </c>
      <c r="H25" s="611"/>
      <c r="I25" s="612"/>
      <c r="J25" s="612"/>
      <c r="K25" s="612"/>
      <c r="L25" s="613"/>
      <c r="M25" s="485"/>
      <c r="N25" s="318"/>
      <c r="O25" s="157" t="s">
        <v>65</v>
      </c>
    </row>
    <row r="26" spans="1:19" ht="83.25" customHeight="1" thickBot="1">
      <c r="A26" s="319" t="s">
        <v>66</v>
      </c>
      <c r="B26" s="615" t="str">
        <f t="shared" si="1"/>
        <v>☆</v>
      </c>
      <c r="C26" s="616"/>
      <c r="D26" s="617"/>
      <c r="E26" s="192">
        <v>2.04</v>
      </c>
      <c r="F26" s="192">
        <v>2.25</v>
      </c>
      <c r="G26" s="168">
        <f t="shared" si="0"/>
        <v>0.20999999999999996</v>
      </c>
      <c r="H26" s="611"/>
      <c r="I26" s="612"/>
      <c r="J26" s="612"/>
      <c r="K26" s="612"/>
      <c r="L26" s="613"/>
      <c r="M26" s="317"/>
      <c r="N26" s="318"/>
      <c r="O26" s="157" t="s">
        <v>66</v>
      </c>
    </row>
    <row r="27" spans="1:19" ht="78.599999999999994" customHeight="1" thickBot="1">
      <c r="A27" s="319" t="s">
        <v>67</v>
      </c>
      <c r="B27" s="615" t="str">
        <f t="shared" si="1"/>
        <v>☆</v>
      </c>
      <c r="C27" s="616"/>
      <c r="D27" s="617"/>
      <c r="E27" s="192">
        <v>1.1200000000000001</v>
      </c>
      <c r="F27" s="192">
        <v>1.36</v>
      </c>
      <c r="G27" s="168">
        <f t="shared" si="0"/>
        <v>0.24</v>
      </c>
      <c r="H27" s="611"/>
      <c r="I27" s="612"/>
      <c r="J27" s="612"/>
      <c r="K27" s="612"/>
      <c r="L27" s="613"/>
      <c r="M27" s="317"/>
      <c r="N27" s="320"/>
      <c r="O27" s="157" t="s">
        <v>67</v>
      </c>
    </row>
    <row r="28" spans="1:19" ht="87" customHeight="1" thickBot="1">
      <c r="A28" s="319" t="s">
        <v>68</v>
      </c>
      <c r="B28" s="615" t="str">
        <f t="shared" si="1"/>
        <v>☆</v>
      </c>
      <c r="C28" s="616"/>
      <c r="D28" s="617"/>
      <c r="E28" s="192">
        <v>2.64</v>
      </c>
      <c r="F28" s="192">
        <v>2.93</v>
      </c>
      <c r="G28" s="168">
        <f t="shared" si="0"/>
        <v>0.29000000000000004</v>
      </c>
      <c r="H28" s="611"/>
      <c r="I28" s="612"/>
      <c r="J28" s="612"/>
      <c r="K28" s="612"/>
      <c r="L28" s="613"/>
      <c r="M28" s="317"/>
      <c r="N28" s="318"/>
      <c r="O28" s="157" t="s">
        <v>68</v>
      </c>
    </row>
    <row r="29" spans="1:19" ht="81" customHeight="1" thickBot="1">
      <c r="A29" s="319" t="s">
        <v>69</v>
      </c>
      <c r="B29" s="615" t="str">
        <f t="shared" si="1"/>
        <v>☆</v>
      </c>
      <c r="C29" s="616"/>
      <c r="D29" s="617"/>
      <c r="E29" s="192">
        <v>1.55</v>
      </c>
      <c r="F29" s="192">
        <v>2.1800000000000002</v>
      </c>
      <c r="G29" s="168">
        <f t="shared" si="0"/>
        <v>0.63000000000000012</v>
      </c>
      <c r="H29" s="611"/>
      <c r="I29" s="612"/>
      <c r="J29" s="612"/>
      <c r="K29" s="612"/>
      <c r="L29" s="613"/>
      <c r="M29" s="317"/>
      <c r="N29" s="318"/>
      <c r="O29" s="157" t="s">
        <v>69</v>
      </c>
    </row>
    <row r="30" spans="1:19" ht="73.5" customHeight="1" thickBot="1">
      <c r="A30" s="319" t="s">
        <v>70</v>
      </c>
      <c r="B30" s="615" t="str">
        <f t="shared" si="1"/>
        <v>☆</v>
      </c>
      <c r="C30" s="616"/>
      <c r="D30" s="617"/>
      <c r="E30" s="192">
        <v>1.8</v>
      </c>
      <c r="F30" s="192">
        <v>2.31</v>
      </c>
      <c r="G30" s="168">
        <f t="shared" si="0"/>
        <v>0.51</v>
      </c>
      <c r="H30" s="611"/>
      <c r="I30" s="612"/>
      <c r="J30" s="612"/>
      <c r="K30" s="612"/>
      <c r="L30" s="613"/>
      <c r="M30" s="286"/>
      <c r="N30" s="318"/>
      <c r="O30" s="157" t="s">
        <v>70</v>
      </c>
    </row>
    <row r="31" spans="1:19" ht="75.75" customHeight="1" thickBot="1">
      <c r="A31" s="319" t="s">
        <v>71</v>
      </c>
      <c r="B31" s="615" t="str">
        <f t="shared" si="1"/>
        <v>☆</v>
      </c>
      <c r="C31" s="616"/>
      <c r="D31" s="617"/>
      <c r="E31" s="192">
        <v>1.42</v>
      </c>
      <c r="F31" s="192">
        <v>1.47</v>
      </c>
      <c r="G31" s="168">
        <f t="shared" si="0"/>
        <v>5.0000000000000044E-2</v>
      </c>
      <c r="H31" s="611"/>
      <c r="I31" s="612"/>
      <c r="J31" s="612"/>
      <c r="K31" s="612"/>
      <c r="L31" s="613"/>
      <c r="M31" s="317"/>
      <c r="N31" s="318"/>
      <c r="O31" s="157" t="s">
        <v>71</v>
      </c>
    </row>
    <row r="32" spans="1:19" ht="75" customHeight="1" thickBot="1">
      <c r="A32" s="321" t="s">
        <v>72</v>
      </c>
      <c r="B32" s="615" t="str">
        <f t="shared" si="1"/>
        <v>☆</v>
      </c>
      <c r="C32" s="616"/>
      <c r="D32" s="617"/>
      <c r="E32" s="76">
        <v>3.42</v>
      </c>
      <c r="F32" s="76">
        <v>3.81</v>
      </c>
      <c r="G32" s="168">
        <f t="shared" si="0"/>
        <v>0.39000000000000012</v>
      </c>
      <c r="H32" s="611"/>
      <c r="I32" s="612"/>
      <c r="J32" s="612"/>
      <c r="K32" s="612"/>
      <c r="L32" s="613"/>
      <c r="M32" s="317"/>
      <c r="N32" s="322"/>
      <c r="O32" s="157" t="s">
        <v>72</v>
      </c>
    </row>
    <row r="33" spans="1:16" ht="74.400000000000006" customHeight="1" thickBot="1">
      <c r="A33" s="323" t="s">
        <v>73</v>
      </c>
      <c r="B33" s="615" t="str">
        <f t="shared" si="1"/>
        <v>★</v>
      </c>
      <c r="C33" s="616"/>
      <c r="D33" s="617"/>
      <c r="E33" s="76">
        <v>3.09</v>
      </c>
      <c r="F33" s="192">
        <v>2.93</v>
      </c>
      <c r="G33" s="168">
        <f t="shared" si="0"/>
        <v>-0.1599999999999997</v>
      </c>
      <c r="H33" s="611"/>
      <c r="I33" s="612"/>
      <c r="J33" s="612"/>
      <c r="K33" s="612"/>
      <c r="L33" s="613"/>
      <c r="M33" s="317"/>
      <c r="N33" s="318"/>
      <c r="O33" s="157" t="s">
        <v>73</v>
      </c>
    </row>
    <row r="34" spans="1:16" ht="93" customHeight="1" thickBot="1">
      <c r="A34" s="127" t="s">
        <v>74</v>
      </c>
      <c r="B34" s="615" t="str">
        <f t="shared" si="1"/>
        <v>☆</v>
      </c>
      <c r="C34" s="616"/>
      <c r="D34" s="617"/>
      <c r="E34" s="192">
        <v>2.77</v>
      </c>
      <c r="F34" s="192">
        <v>2.98</v>
      </c>
      <c r="G34" s="168">
        <f t="shared" si="0"/>
        <v>0.20999999999999996</v>
      </c>
      <c r="H34" s="672"/>
      <c r="I34" s="673"/>
      <c r="J34" s="673"/>
      <c r="K34" s="673"/>
      <c r="L34" s="674"/>
      <c r="M34" s="288"/>
      <c r="N34" s="324"/>
      <c r="O34" s="157" t="s">
        <v>74</v>
      </c>
    </row>
    <row r="35" spans="1:16" ht="78.599999999999994" customHeight="1" thickBot="1">
      <c r="A35" s="325" t="s">
        <v>75</v>
      </c>
      <c r="B35" s="615" t="str">
        <f t="shared" si="1"/>
        <v>☆</v>
      </c>
      <c r="C35" s="616"/>
      <c r="D35" s="617"/>
      <c r="E35" s="192">
        <v>2.4900000000000002</v>
      </c>
      <c r="F35" s="192">
        <v>2.78</v>
      </c>
      <c r="G35" s="168">
        <f t="shared" si="0"/>
        <v>0.28999999999999959</v>
      </c>
      <c r="H35" s="672"/>
      <c r="I35" s="673"/>
      <c r="J35" s="673"/>
      <c r="K35" s="673"/>
      <c r="L35" s="674"/>
      <c r="M35" s="326"/>
      <c r="N35" s="486"/>
      <c r="O35" s="157" t="s">
        <v>75</v>
      </c>
    </row>
    <row r="36" spans="1:16" ht="92.4" customHeight="1" thickBot="1">
      <c r="A36" s="327" t="s">
        <v>76</v>
      </c>
      <c r="B36" s="615" t="str">
        <f t="shared" si="1"/>
        <v>☆</v>
      </c>
      <c r="C36" s="616"/>
      <c r="D36" s="617"/>
      <c r="E36" s="192">
        <v>2.14</v>
      </c>
      <c r="F36" s="192">
        <v>2.52</v>
      </c>
      <c r="G36" s="168">
        <f t="shared" si="0"/>
        <v>0.37999999999999989</v>
      </c>
      <c r="H36" s="611"/>
      <c r="I36" s="612"/>
      <c r="J36" s="612"/>
      <c r="K36" s="612"/>
      <c r="L36" s="613"/>
      <c r="M36" s="326"/>
      <c r="N36" s="320"/>
      <c r="O36" s="157" t="s">
        <v>76</v>
      </c>
    </row>
    <row r="37" spans="1:16" ht="87.75" customHeight="1" thickBot="1">
      <c r="A37" s="319" t="s">
        <v>77</v>
      </c>
      <c r="B37" s="615" t="str">
        <f t="shared" si="1"/>
        <v>☆</v>
      </c>
      <c r="C37" s="616"/>
      <c r="D37" s="617"/>
      <c r="E37" s="192">
        <v>1.76</v>
      </c>
      <c r="F37" s="192">
        <v>2.2400000000000002</v>
      </c>
      <c r="G37" s="168">
        <f t="shared" si="0"/>
        <v>0.4800000000000002</v>
      </c>
      <c r="H37" s="611"/>
      <c r="I37" s="612"/>
      <c r="J37" s="612"/>
      <c r="K37" s="612"/>
      <c r="L37" s="613"/>
      <c r="M37" s="317"/>
      <c r="N37" s="318"/>
      <c r="O37" s="157" t="s">
        <v>77</v>
      </c>
    </row>
    <row r="38" spans="1:16" ht="75.75" customHeight="1" thickBot="1">
      <c r="A38" s="319" t="s">
        <v>78</v>
      </c>
      <c r="B38" s="615" t="str">
        <f t="shared" si="1"/>
        <v>☆</v>
      </c>
      <c r="C38" s="616"/>
      <c r="D38" s="617"/>
      <c r="E38" s="192">
        <v>2.52</v>
      </c>
      <c r="F38" s="76">
        <v>3.38</v>
      </c>
      <c r="G38" s="168">
        <f t="shared" si="0"/>
        <v>0.85999999999999988</v>
      </c>
      <c r="H38" s="611"/>
      <c r="I38" s="612"/>
      <c r="J38" s="612"/>
      <c r="K38" s="612"/>
      <c r="L38" s="613"/>
      <c r="M38" s="317"/>
      <c r="N38" s="318"/>
      <c r="O38" s="157" t="s">
        <v>78</v>
      </c>
    </row>
    <row r="39" spans="1:16" ht="90" customHeight="1" thickBot="1">
      <c r="A39" s="319" t="s">
        <v>79</v>
      </c>
      <c r="B39" s="615" t="str">
        <f t="shared" si="1"/>
        <v>☆</v>
      </c>
      <c r="C39" s="616"/>
      <c r="D39" s="617"/>
      <c r="E39" s="76">
        <v>3.24</v>
      </c>
      <c r="F39" s="76">
        <v>4.55</v>
      </c>
      <c r="G39" s="168">
        <f t="shared" si="0"/>
        <v>1.3099999999999996</v>
      </c>
      <c r="H39" s="611" t="s">
        <v>226</v>
      </c>
      <c r="I39" s="612"/>
      <c r="J39" s="612"/>
      <c r="K39" s="612"/>
      <c r="L39" s="613"/>
      <c r="M39" s="326" t="s">
        <v>227</v>
      </c>
      <c r="N39" s="320">
        <v>45531</v>
      </c>
      <c r="O39" s="157" t="s">
        <v>79</v>
      </c>
    </row>
    <row r="40" spans="1:16" ht="78.75" customHeight="1" thickBot="1">
      <c r="A40" s="319" t="s">
        <v>80</v>
      </c>
      <c r="B40" s="615" t="str">
        <f t="shared" si="1"/>
        <v>☆</v>
      </c>
      <c r="C40" s="616"/>
      <c r="D40" s="617"/>
      <c r="E40" s="76">
        <v>4.5199999999999996</v>
      </c>
      <c r="F40" s="76">
        <v>5.28</v>
      </c>
      <c r="G40" s="168">
        <f t="shared" si="0"/>
        <v>0.76000000000000068</v>
      </c>
      <c r="H40" s="611"/>
      <c r="I40" s="612"/>
      <c r="J40" s="612"/>
      <c r="K40" s="612"/>
      <c r="L40" s="613"/>
      <c r="M40" s="317"/>
      <c r="N40" s="318"/>
      <c r="O40" s="157" t="s">
        <v>80</v>
      </c>
    </row>
    <row r="41" spans="1:16" ht="66" customHeight="1" thickBot="1">
      <c r="A41" s="319" t="s">
        <v>81</v>
      </c>
      <c r="B41" s="615" t="str">
        <f t="shared" si="1"/>
        <v>★</v>
      </c>
      <c r="C41" s="616"/>
      <c r="D41" s="617"/>
      <c r="E41" s="192">
        <v>2.17</v>
      </c>
      <c r="F41" s="192">
        <v>2.04</v>
      </c>
      <c r="G41" s="168">
        <f t="shared" si="0"/>
        <v>-0.12999999999999989</v>
      </c>
      <c r="H41" s="200"/>
      <c r="I41" s="207"/>
      <c r="J41" s="207"/>
      <c r="K41" s="209"/>
      <c r="L41" s="209"/>
      <c r="M41" s="317"/>
      <c r="N41" s="318"/>
      <c r="O41" s="157" t="s">
        <v>81</v>
      </c>
    </row>
    <row r="42" spans="1:16" ht="77.25" customHeight="1" thickBot="1">
      <c r="A42" s="319" t="s">
        <v>82</v>
      </c>
      <c r="B42" s="615" t="str">
        <f t="shared" si="1"/>
        <v>☆</v>
      </c>
      <c r="C42" s="616"/>
      <c r="D42" s="617"/>
      <c r="E42" s="192">
        <v>1.76</v>
      </c>
      <c r="F42" s="192">
        <v>1.91</v>
      </c>
      <c r="G42" s="168">
        <f t="shared" si="0"/>
        <v>0.14999999999999991</v>
      </c>
      <c r="H42" s="611"/>
      <c r="I42" s="612"/>
      <c r="J42" s="612"/>
      <c r="K42" s="612"/>
      <c r="L42" s="613"/>
      <c r="M42" s="326"/>
      <c r="N42" s="318"/>
      <c r="O42" s="157" t="s">
        <v>82</v>
      </c>
      <c r="P42" s="37" t="s">
        <v>41</v>
      </c>
    </row>
    <row r="43" spans="1:16" ht="93" customHeight="1" thickBot="1">
      <c r="A43" s="319" t="s">
        <v>83</v>
      </c>
      <c r="B43" s="615" t="str">
        <f t="shared" si="1"/>
        <v>★</v>
      </c>
      <c r="C43" s="616"/>
      <c r="D43" s="617"/>
      <c r="E43" s="192">
        <v>1.74</v>
      </c>
      <c r="F43" s="192">
        <v>1.42</v>
      </c>
      <c r="G43" s="168">
        <f t="shared" si="0"/>
        <v>-0.32000000000000006</v>
      </c>
      <c r="H43" s="611"/>
      <c r="I43" s="612"/>
      <c r="J43" s="612"/>
      <c r="K43" s="612"/>
      <c r="L43" s="613"/>
      <c r="M43" s="258"/>
      <c r="N43" s="318"/>
      <c r="O43" s="157" t="s">
        <v>83</v>
      </c>
    </row>
    <row r="44" spans="1:16" ht="77.25" customHeight="1" thickBot="1">
      <c r="A44" s="328" t="s">
        <v>84</v>
      </c>
      <c r="B44" s="615" t="str">
        <f t="shared" ref="B44:B45" si="2">IF(G44&gt;5,"☆☆☆☆",IF(AND(G44&gt;=2.39,G44&lt;5),"☆☆☆",IF(AND(G44&gt;=1.39,G44&lt;2.4),"☆☆",IF(AND(G44&gt;0,G44&lt;1.4),"☆",IF(AND(G44&gt;=-1.39,G44&lt;0),"★",IF(AND(G44&gt;=-2.39,G44&lt;-1.4),"★★",IF(AND(G44&gt;=-3.39,G44&lt;-2.4),"★★★")))))))</f>
        <v>☆</v>
      </c>
      <c r="C44" s="616"/>
      <c r="D44" s="617"/>
      <c r="E44" s="192">
        <v>1.52</v>
      </c>
      <c r="F44" s="192">
        <v>1.75</v>
      </c>
      <c r="G44" s="168">
        <f t="shared" si="0"/>
        <v>0.22999999999999998</v>
      </c>
      <c r="H44" s="675"/>
      <c r="I44" s="676"/>
      <c r="J44" s="676"/>
      <c r="K44" s="676"/>
      <c r="L44" s="676"/>
      <c r="M44" s="329"/>
      <c r="N44" s="330"/>
      <c r="O44" s="37"/>
    </row>
    <row r="45" spans="1:16" ht="81.75" customHeight="1" thickBot="1">
      <c r="A45" s="319" t="s">
        <v>85</v>
      </c>
      <c r="B45" s="615" t="str">
        <f t="shared" si="2"/>
        <v>★</v>
      </c>
      <c r="C45" s="616"/>
      <c r="D45" s="617"/>
      <c r="E45" s="192">
        <v>2.0499999999999998</v>
      </c>
      <c r="F45" s="192">
        <v>2.02</v>
      </c>
      <c r="G45" s="168">
        <f t="shared" si="0"/>
        <v>-2.9999999999999805E-2</v>
      </c>
      <c r="H45" s="669"/>
      <c r="I45" s="670"/>
      <c r="J45" s="670"/>
      <c r="K45" s="670"/>
      <c r="L45" s="671"/>
      <c r="M45" s="317"/>
      <c r="N45" s="322"/>
      <c r="O45" s="157" t="s">
        <v>85</v>
      </c>
    </row>
    <row r="46" spans="1:16" ht="81" customHeight="1" thickBot="1">
      <c r="A46" s="319" t="s">
        <v>86</v>
      </c>
      <c r="B46" s="615" t="str">
        <f t="shared" si="1"/>
        <v>★</v>
      </c>
      <c r="C46" s="616"/>
      <c r="D46" s="617"/>
      <c r="E46" s="76">
        <v>3.68</v>
      </c>
      <c r="F46" s="192">
        <v>2.87</v>
      </c>
      <c r="G46" s="168">
        <f t="shared" si="0"/>
        <v>-0.81</v>
      </c>
      <c r="H46" s="611"/>
      <c r="I46" s="612"/>
      <c r="J46" s="612"/>
      <c r="K46" s="612"/>
      <c r="L46" s="613"/>
      <c r="M46" s="317"/>
      <c r="N46" s="318"/>
      <c r="O46" s="157" t="s">
        <v>86</v>
      </c>
    </row>
    <row r="47" spans="1:16" ht="88.2" customHeight="1" thickBot="1">
      <c r="A47" s="319" t="s">
        <v>87</v>
      </c>
      <c r="B47" s="615" t="str">
        <f t="shared" si="1"/>
        <v>★</v>
      </c>
      <c r="C47" s="616"/>
      <c r="D47" s="617"/>
      <c r="E47" s="192">
        <v>2.06</v>
      </c>
      <c r="F47" s="192">
        <v>1.67</v>
      </c>
      <c r="G47" s="168">
        <f t="shared" si="0"/>
        <v>-0.39000000000000012</v>
      </c>
      <c r="H47" s="611"/>
      <c r="I47" s="612"/>
      <c r="J47" s="612"/>
      <c r="K47" s="612"/>
      <c r="L47" s="613"/>
      <c r="M47" s="317"/>
      <c r="N47" s="318"/>
      <c r="O47" s="157" t="s">
        <v>87</v>
      </c>
    </row>
    <row r="48" spans="1:16" ht="78.75" customHeight="1" thickBot="1">
      <c r="A48" s="319" t="s">
        <v>88</v>
      </c>
      <c r="B48" s="615" t="str">
        <f t="shared" si="1"/>
        <v>★</v>
      </c>
      <c r="C48" s="616"/>
      <c r="D48" s="617"/>
      <c r="E48" s="192">
        <v>1.57</v>
      </c>
      <c r="F48" s="192">
        <v>1.53</v>
      </c>
      <c r="G48" s="168">
        <f t="shared" si="0"/>
        <v>-4.0000000000000036E-2</v>
      </c>
      <c r="H48" s="618"/>
      <c r="I48" s="619"/>
      <c r="J48" s="619"/>
      <c r="K48" s="619"/>
      <c r="L48" s="620"/>
      <c r="M48" s="317"/>
      <c r="N48" s="318"/>
      <c r="O48" s="157" t="s">
        <v>88</v>
      </c>
    </row>
    <row r="49" spans="1:15" ht="74.25" customHeight="1" thickBot="1">
      <c r="A49" s="319" t="s">
        <v>89</v>
      </c>
      <c r="B49" s="615" t="str">
        <f t="shared" si="1"/>
        <v>☆</v>
      </c>
      <c r="C49" s="616"/>
      <c r="D49" s="617"/>
      <c r="E49" s="192">
        <v>2.59</v>
      </c>
      <c r="F49" s="192">
        <v>2.88</v>
      </c>
      <c r="G49" s="168">
        <f t="shared" si="0"/>
        <v>0.29000000000000004</v>
      </c>
      <c r="H49" s="611"/>
      <c r="I49" s="612"/>
      <c r="J49" s="612"/>
      <c r="K49" s="612"/>
      <c r="L49" s="613"/>
      <c r="M49" s="317"/>
      <c r="N49" s="318"/>
      <c r="O49" s="157" t="s">
        <v>89</v>
      </c>
    </row>
    <row r="50" spans="1:15" ht="73.2" customHeight="1" thickBot="1">
      <c r="A50" s="319" t="s">
        <v>90</v>
      </c>
      <c r="B50" s="615" t="str">
        <f t="shared" si="1"/>
        <v>☆</v>
      </c>
      <c r="C50" s="616"/>
      <c r="D50" s="617"/>
      <c r="E50" s="76">
        <v>3.22</v>
      </c>
      <c r="F50" s="76">
        <v>3.36</v>
      </c>
      <c r="G50" s="168">
        <f t="shared" si="0"/>
        <v>0.13999999999999968</v>
      </c>
      <c r="H50" s="618"/>
      <c r="I50" s="619"/>
      <c r="J50" s="619"/>
      <c r="K50" s="619"/>
      <c r="L50" s="620"/>
      <c r="M50" s="317"/>
      <c r="N50" s="331"/>
      <c r="O50" s="157" t="s">
        <v>90</v>
      </c>
    </row>
    <row r="51" spans="1:15" ht="73.5" customHeight="1" thickBot="1">
      <c r="A51" s="319" t="s">
        <v>91</v>
      </c>
      <c r="B51" s="615" t="str">
        <f t="shared" si="1"/>
        <v>☆</v>
      </c>
      <c r="C51" s="616"/>
      <c r="D51" s="617"/>
      <c r="E51" s="192">
        <v>2.21</v>
      </c>
      <c r="F51" s="192">
        <v>2.79</v>
      </c>
      <c r="G51" s="168">
        <f t="shared" si="0"/>
        <v>0.58000000000000007</v>
      </c>
      <c r="H51" s="611"/>
      <c r="I51" s="612"/>
      <c r="J51" s="612"/>
      <c r="K51" s="612"/>
      <c r="L51" s="613"/>
      <c r="M51" s="317"/>
      <c r="N51" s="318"/>
      <c r="O51" s="157" t="s">
        <v>91</v>
      </c>
    </row>
    <row r="52" spans="1:15" ht="91.95" customHeight="1" thickBot="1">
      <c r="A52" s="319" t="s">
        <v>92</v>
      </c>
      <c r="B52" s="615" t="str">
        <f t="shared" si="1"/>
        <v>★</v>
      </c>
      <c r="C52" s="616"/>
      <c r="D52" s="617"/>
      <c r="E52" s="192">
        <v>2.13</v>
      </c>
      <c r="F52" s="192">
        <v>2.0699999999999998</v>
      </c>
      <c r="G52" s="168">
        <f t="shared" si="0"/>
        <v>-6.0000000000000053E-2</v>
      </c>
      <c r="H52" s="611"/>
      <c r="I52" s="612"/>
      <c r="J52" s="612"/>
      <c r="K52" s="612"/>
      <c r="L52" s="613"/>
      <c r="M52" s="317"/>
      <c r="N52" s="318"/>
      <c r="O52" s="157" t="s">
        <v>92</v>
      </c>
    </row>
    <row r="53" spans="1:15" ht="77.25" customHeight="1" thickBot="1">
      <c r="A53" s="319" t="s">
        <v>93</v>
      </c>
      <c r="B53" s="615" t="str">
        <f t="shared" si="1"/>
        <v>☆</v>
      </c>
      <c r="C53" s="616"/>
      <c r="D53" s="617"/>
      <c r="E53" s="192">
        <v>2.58</v>
      </c>
      <c r="F53" s="76">
        <v>3.21</v>
      </c>
      <c r="G53" s="168">
        <f t="shared" si="0"/>
        <v>0.62999999999999989</v>
      </c>
      <c r="H53" s="611"/>
      <c r="I53" s="612"/>
      <c r="J53" s="612"/>
      <c r="K53" s="612"/>
      <c r="L53" s="613"/>
      <c r="M53" s="289"/>
      <c r="N53" s="318"/>
      <c r="O53" s="157" t="s">
        <v>93</v>
      </c>
    </row>
    <row r="54" spans="1:15" ht="78" customHeight="1" thickBot="1">
      <c r="A54" s="319" t="s">
        <v>94</v>
      </c>
      <c r="B54" s="615" t="str">
        <f t="shared" si="1"/>
        <v>☆☆</v>
      </c>
      <c r="C54" s="616"/>
      <c r="D54" s="617"/>
      <c r="E54" s="192">
        <v>1.74</v>
      </c>
      <c r="F54" s="76">
        <v>3.43</v>
      </c>
      <c r="G54" s="168">
        <f t="shared" si="0"/>
        <v>1.6900000000000002</v>
      </c>
      <c r="H54" s="611"/>
      <c r="I54" s="612"/>
      <c r="J54" s="612"/>
      <c r="K54" s="612"/>
      <c r="L54" s="613"/>
      <c r="M54" s="317"/>
      <c r="N54" s="318"/>
      <c r="O54" s="157" t="s">
        <v>94</v>
      </c>
    </row>
    <row r="55" spans="1:15" ht="69" customHeight="1" thickBot="1">
      <c r="A55" s="319" t="s">
        <v>95</v>
      </c>
      <c r="B55" s="615" t="str">
        <f t="shared" si="1"/>
        <v>☆</v>
      </c>
      <c r="C55" s="616"/>
      <c r="D55" s="617"/>
      <c r="E55" s="192">
        <v>2.2599999999999998</v>
      </c>
      <c r="F55" s="192">
        <v>2.52</v>
      </c>
      <c r="G55" s="168">
        <f t="shared" si="0"/>
        <v>0.26000000000000023</v>
      </c>
      <c r="H55" s="611"/>
      <c r="I55" s="612"/>
      <c r="J55" s="612"/>
      <c r="K55" s="612"/>
      <c r="L55" s="613"/>
      <c r="M55" s="317"/>
      <c r="N55" s="318"/>
      <c r="O55" s="157" t="s">
        <v>95</v>
      </c>
    </row>
    <row r="56" spans="1:15" ht="77.400000000000006" customHeight="1" thickBot="1">
      <c r="A56" s="319" t="s">
        <v>96</v>
      </c>
      <c r="B56" s="615" t="str">
        <f t="shared" si="1"/>
        <v>☆</v>
      </c>
      <c r="C56" s="616"/>
      <c r="D56" s="617"/>
      <c r="E56" s="192">
        <v>2.25</v>
      </c>
      <c r="F56" s="192">
        <v>2.77</v>
      </c>
      <c r="G56" s="168">
        <f t="shared" si="0"/>
        <v>0.52</v>
      </c>
      <c r="H56" s="611" t="s">
        <v>41</v>
      </c>
      <c r="I56" s="612"/>
      <c r="J56" s="612"/>
      <c r="K56" s="612"/>
      <c r="L56" s="613"/>
      <c r="M56" s="317"/>
      <c r="N56" s="318"/>
      <c r="O56" s="157" t="s">
        <v>96</v>
      </c>
    </row>
    <row r="57" spans="1:15" ht="63.75" customHeight="1" thickBot="1">
      <c r="A57" s="319" t="s">
        <v>97</v>
      </c>
      <c r="B57" s="615" t="str">
        <f t="shared" si="1"/>
        <v>★</v>
      </c>
      <c r="C57" s="616"/>
      <c r="D57" s="617"/>
      <c r="E57" s="192">
        <v>2.37</v>
      </c>
      <c r="F57" s="192">
        <v>1.91</v>
      </c>
      <c r="G57" s="168">
        <f t="shared" si="0"/>
        <v>-0.46000000000000019</v>
      </c>
      <c r="H57" s="618"/>
      <c r="I57" s="619"/>
      <c r="J57" s="619"/>
      <c r="K57" s="619"/>
      <c r="L57" s="620"/>
      <c r="M57" s="317"/>
      <c r="N57" s="318"/>
      <c r="O57" s="157" t="s">
        <v>97</v>
      </c>
    </row>
    <row r="58" spans="1:15" ht="69.75" customHeight="1" thickBot="1">
      <c r="A58" s="319" t="s">
        <v>98</v>
      </c>
      <c r="B58" s="615" t="str">
        <f t="shared" si="1"/>
        <v>☆</v>
      </c>
      <c r="C58" s="616"/>
      <c r="D58" s="617"/>
      <c r="E58" s="76">
        <v>3.17</v>
      </c>
      <c r="F58" s="76">
        <v>3.39</v>
      </c>
      <c r="G58" s="168">
        <f t="shared" si="0"/>
        <v>0.2200000000000002</v>
      </c>
      <c r="H58" s="611"/>
      <c r="I58" s="612"/>
      <c r="J58" s="612"/>
      <c r="K58" s="612"/>
      <c r="L58" s="613"/>
      <c r="M58" s="317"/>
      <c r="N58" s="318"/>
      <c r="O58" s="157" t="s">
        <v>98</v>
      </c>
    </row>
    <row r="59" spans="1:15" ht="76.2" customHeight="1" thickBot="1">
      <c r="A59" s="319" t="s">
        <v>99</v>
      </c>
      <c r="B59" s="615" t="str">
        <f t="shared" si="1"/>
        <v>★</v>
      </c>
      <c r="C59" s="616"/>
      <c r="D59" s="617"/>
      <c r="E59" s="76">
        <v>4.21</v>
      </c>
      <c r="F59" s="76">
        <v>3.21</v>
      </c>
      <c r="G59" s="168">
        <f t="shared" si="0"/>
        <v>-1</v>
      </c>
      <c r="H59" s="611"/>
      <c r="I59" s="612"/>
      <c r="J59" s="612"/>
      <c r="K59" s="612"/>
      <c r="L59" s="613"/>
      <c r="M59" s="317"/>
      <c r="N59" s="318"/>
      <c r="O59" s="157" t="s">
        <v>99</v>
      </c>
    </row>
    <row r="60" spans="1:15" ht="73.95" customHeight="1" thickBot="1">
      <c r="A60" s="319" t="s">
        <v>100</v>
      </c>
      <c r="B60" s="615" t="str">
        <f t="shared" si="1"/>
        <v>☆</v>
      </c>
      <c r="C60" s="616"/>
      <c r="D60" s="617"/>
      <c r="E60" s="76">
        <v>3.27</v>
      </c>
      <c r="F60" s="76">
        <v>4.1399999999999997</v>
      </c>
      <c r="G60" s="168">
        <f t="shared" si="0"/>
        <v>0.86999999999999966</v>
      </c>
      <c r="H60" s="611"/>
      <c r="I60" s="612"/>
      <c r="J60" s="612"/>
      <c r="K60" s="612"/>
      <c r="L60" s="613"/>
      <c r="M60" s="317"/>
      <c r="N60" s="318"/>
      <c r="O60" s="157" t="s">
        <v>100</v>
      </c>
    </row>
    <row r="61" spans="1:15" ht="81" customHeight="1" thickBot="1">
      <c r="A61" s="319" t="s">
        <v>101</v>
      </c>
      <c r="B61" s="615" t="str">
        <f t="shared" si="1"/>
        <v>☆</v>
      </c>
      <c r="C61" s="616"/>
      <c r="D61" s="617"/>
      <c r="E61" s="192">
        <v>1.84</v>
      </c>
      <c r="F61" s="192">
        <v>2.04</v>
      </c>
      <c r="G61" s="168">
        <f t="shared" si="0"/>
        <v>0.19999999999999996</v>
      </c>
      <c r="H61" s="611"/>
      <c r="I61" s="612"/>
      <c r="J61" s="612"/>
      <c r="K61" s="612"/>
      <c r="L61" s="613"/>
      <c r="M61" s="317"/>
      <c r="N61" s="318"/>
      <c r="O61" s="157" t="s">
        <v>101</v>
      </c>
    </row>
    <row r="62" spans="1:15" ht="78.599999999999994" customHeight="1" thickBot="1">
      <c r="A62" s="319" t="s">
        <v>102</v>
      </c>
      <c r="B62" s="615" t="str">
        <f t="shared" si="1"/>
        <v>☆</v>
      </c>
      <c r="C62" s="616"/>
      <c r="D62" s="617"/>
      <c r="E62" s="76">
        <v>3.53</v>
      </c>
      <c r="F62" s="76">
        <v>3.64</v>
      </c>
      <c r="G62" s="168">
        <f t="shared" si="0"/>
        <v>0.11000000000000032</v>
      </c>
      <c r="H62" s="611"/>
      <c r="I62" s="612"/>
      <c r="J62" s="612"/>
      <c r="K62" s="612"/>
      <c r="L62" s="613"/>
      <c r="M62" s="475"/>
      <c r="N62" s="318"/>
      <c r="O62" s="157" t="s">
        <v>102</v>
      </c>
    </row>
    <row r="63" spans="1:15" ht="87" customHeight="1" thickBot="1">
      <c r="A63" s="319" t="s">
        <v>103</v>
      </c>
      <c r="B63" s="615" t="str">
        <f t="shared" si="1"/>
        <v>★</v>
      </c>
      <c r="C63" s="616"/>
      <c r="D63" s="617"/>
      <c r="E63" s="192">
        <v>1.35</v>
      </c>
      <c r="F63" s="192">
        <v>0.91</v>
      </c>
      <c r="G63" s="168">
        <f t="shared" si="0"/>
        <v>-0.44000000000000006</v>
      </c>
      <c r="H63" s="611"/>
      <c r="I63" s="612"/>
      <c r="J63" s="612"/>
      <c r="K63" s="612"/>
      <c r="L63" s="613"/>
      <c r="M63" s="258"/>
      <c r="N63" s="318"/>
      <c r="O63" s="157" t="s">
        <v>103</v>
      </c>
    </row>
    <row r="64" spans="1:15" ht="73.2" customHeight="1" thickBot="1">
      <c r="A64" s="319" t="s">
        <v>104</v>
      </c>
      <c r="B64" s="615" t="str">
        <f t="shared" si="1"/>
        <v>☆</v>
      </c>
      <c r="C64" s="616"/>
      <c r="D64" s="617"/>
      <c r="E64" s="192">
        <v>0.98</v>
      </c>
      <c r="F64" s="192">
        <v>1.25</v>
      </c>
      <c r="G64" s="168">
        <f t="shared" si="0"/>
        <v>0.27</v>
      </c>
      <c r="H64" s="621"/>
      <c r="I64" s="622"/>
      <c r="J64" s="622"/>
      <c r="K64" s="622"/>
      <c r="L64" s="623"/>
      <c r="M64" s="317"/>
      <c r="N64" s="318"/>
      <c r="O64" s="157" t="s">
        <v>104</v>
      </c>
    </row>
    <row r="65" spans="1:18" ht="80.25" customHeight="1" thickBot="1">
      <c r="A65" s="319" t="s">
        <v>105</v>
      </c>
      <c r="B65" s="615" t="str">
        <f t="shared" si="1"/>
        <v>☆</v>
      </c>
      <c r="C65" s="616"/>
      <c r="D65" s="617"/>
      <c r="E65" s="76">
        <v>4</v>
      </c>
      <c r="F65" s="76">
        <v>4.0999999999999996</v>
      </c>
      <c r="G65" s="168">
        <f t="shared" si="0"/>
        <v>9.9999999999999645E-2</v>
      </c>
      <c r="H65" s="627" t="s">
        <v>327</v>
      </c>
      <c r="I65" s="628"/>
      <c r="J65" s="628"/>
      <c r="K65" s="628"/>
      <c r="L65" s="629"/>
      <c r="M65" s="593" t="s">
        <v>328</v>
      </c>
      <c r="N65" s="594">
        <v>45538</v>
      </c>
      <c r="O65" s="157" t="s">
        <v>105</v>
      </c>
    </row>
    <row r="66" spans="1:18" ht="88.5" customHeight="1" thickBot="1">
      <c r="A66" s="319" t="s">
        <v>106</v>
      </c>
      <c r="B66" s="615" t="str">
        <f t="shared" si="1"/>
        <v>☆</v>
      </c>
      <c r="C66" s="616"/>
      <c r="D66" s="617"/>
      <c r="E66" s="233">
        <v>6.69</v>
      </c>
      <c r="F66" s="233">
        <v>6.97</v>
      </c>
      <c r="G66" s="168">
        <f t="shared" si="0"/>
        <v>0.27999999999999936</v>
      </c>
      <c r="H66" s="624"/>
      <c r="I66" s="625"/>
      <c r="J66" s="625"/>
      <c r="K66" s="625"/>
      <c r="L66" s="626"/>
      <c r="M66" s="534"/>
      <c r="N66" s="535"/>
      <c r="O66" s="157" t="s">
        <v>106</v>
      </c>
    </row>
    <row r="67" spans="1:18" ht="78.75" customHeight="1" thickBot="1">
      <c r="A67" s="319" t="s">
        <v>107</v>
      </c>
      <c r="B67" s="615" t="str">
        <f t="shared" si="1"/>
        <v>★</v>
      </c>
      <c r="C67" s="616"/>
      <c r="D67" s="617"/>
      <c r="E67" s="76">
        <v>3.81</v>
      </c>
      <c r="F67" s="76">
        <v>3.69</v>
      </c>
      <c r="G67" s="168">
        <f t="shared" si="0"/>
        <v>-0.12000000000000011</v>
      </c>
      <c r="H67" s="611"/>
      <c r="I67" s="612"/>
      <c r="J67" s="612"/>
      <c r="K67" s="612"/>
      <c r="L67" s="613"/>
      <c r="M67" s="317"/>
      <c r="N67" s="318"/>
      <c r="O67" s="157" t="s">
        <v>107</v>
      </c>
    </row>
    <row r="68" spans="1:18" ht="73.95" customHeight="1" thickBot="1">
      <c r="A68" s="327" t="s">
        <v>108</v>
      </c>
      <c r="B68" s="615" t="str">
        <f t="shared" si="1"/>
        <v>☆</v>
      </c>
      <c r="C68" s="616"/>
      <c r="D68" s="617"/>
      <c r="E68" s="192">
        <v>2.5299999999999998</v>
      </c>
      <c r="F68" s="192">
        <v>2.98</v>
      </c>
      <c r="G68" s="168">
        <f t="shared" si="0"/>
        <v>0.45000000000000018</v>
      </c>
      <c r="H68" s="611"/>
      <c r="I68" s="612"/>
      <c r="J68" s="612"/>
      <c r="K68" s="612"/>
      <c r="L68" s="613"/>
      <c r="M68" s="332"/>
      <c r="N68" s="318"/>
      <c r="O68" s="157" t="s">
        <v>108</v>
      </c>
    </row>
    <row r="69" spans="1:18" ht="72.75" customHeight="1" thickBot="1">
      <c r="A69" s="321" t="s">
        <v>109</v>
      </c>
      <c r="B69" s="615" t="str">
        <f t="shared" si="1"/>
        <v>☆</v>
      </c>
      <c r="C69" s="616"/>
      <c r="D69" s="617"/>
      <c r="E69" s="239">
        <v>1.87</v>
      </c>
      <c r="F69" s="239">
        <v>2.19</v>
      </c>
      <c r="G69" s="168">
        <f t="shared" si="0"/>
        <v>0.31999999999999984</v>
      </c>
      <c r="H69" s="618" t="s">
        <v>41</v>
      </c>
      <c r="I69" s="619"/>
      <c r="J69" s="619"/>
      <c r="K69" s="619"/>
      <c r="L69" s="620"/>
      <c r="M69" s="317"/>
      <c r="N69" s="318"/>
      <c r="O69" s="157" t="s">
        <v>109</v>
      </c>
    </row>
    <row r="70" spans="1:18" ht="58.5" customHeight="1" thickBot="1">
      <c r="A70" s="333" t="s">
        <v>110</v>
      </c>
      <c r="B70" s="615" t="str">
        <f t="shared" si="1"/>
        <v>☆</v>
      </c>
      <c r="C70" s="616"/>
      <c r="D70" s="617"/>
      <c r="E70" s="297">
        <v>2.42</v>
      </c>
      <c r="F70" s="297">
        <v>2.63</v>
      </c>
      <c r="G70" s="168">
        <f t="shared" si="0"/>
        <v>0.20999999999999996</v>
      </c>
      <c r="H70" s="611"/>
      <c r="I70" s="612"/>
      <c r="J70" s="612"/>
      <c r="K70" s="612"/>
      <c r="L70" s="613"/>
      <c r="M70" s="334"/>
      <c r="N70" s="318"/>
      <c r="O70" s="157"/>
    </row>
    <row r="71" spans="1:18" ht="42.75" customHeight="1" thickBot="1">
      <c r="A71" s="128"/>
      <c r="B71" s="128"/>
      <c r="C71" s="128"/>
      <c r="D71" s="128"/>
      <c r="E71" s="660"/>
      <c r="F71" s="660"/>
      <c r="G71" s="660"/>
      <c r="H71" s="660"/>
      <c r="I71" s="660"/>
      <c r="J71" s="660"/>
      <c r="K71" s="660"/>
      <c r="L71" s="660"/>
      <c r="M71" s="38">
        <f>COUNTIF(E24:E70,"&gt;=10")</f>
        <v>0</v>
      </c>
      <c r="N71" s="38">
        <f>COUNTIF(F24:F70,"&gt;=10")</f>
        <v>0</v>
      </c>
      <c r="O71" s="38" t="s">
        <v>3</v>
      </c>
    </row>
    <row r="72" spans="1:18" ht="36.75" customHeight="1" thickBot="1">
      <c r="A72" s="335" t="s">
        <v>17</v>
      </c>
      <c r="B72" s="336"/>
      <c r="C72" s="337"/>
      <c r="D72" s="337"/>
      <c r="E72" s="661" t="s">
        <v>111</v>
      </c>
      <c r="F72" s="661"/>
      <c r="G72" s="661"/>
      <c r="H72" s="662" t="s">
        <v>112</v>
      </c>
      <c r="I72" s="663"/>
      <c r="J72" s="336"/>
      <c r="K72" s="338"/>
      <c r="L72" s="338"/>
      <c r="M72" s="339"/>
      <c r="N72" s="340"/>
    </row>
    <row r="73" spans="1:18" ht="36.75" customHeight="1" thickBot="1">
      <c r="A73" s="50"/>
      <c r="B73" s="129"/>
      <c r="C73" s="666" t="s">
        <v>113</v>
      </c>
      <c r="D73" s="667"/>
      <c r="E73" s="667"/>
      <c r="F73" s="668"/>
      <c r="G73" s="341">
        <f>+F70</f>
        <v>2.63</v>
      </c>
      <c r="H73" s="342" t="s">
        <v>114</v>
      </c>
      <c r="I73" s="664">
        <f>+G70</f>
        <v>0.20999999999999996</v>
      </c>
      <c r="J73" s="665"/>
      <c r="K73" s="130"/>
      <c r="L73" s="130"/>
      <c r="M73" s="131"/>
      <c r="N73" s="51"/>
    </row>
    <row r="74" spans="1:18" ht="36.75" customHeight="1" thickBot="1">
      <c r="A74" s="50"/>
      <c r="B74" s="129"/>
      <c r="C74" s="630" t="s">
        <v>115</v>
      </c>
      <c r="D74" s="631"/>
      <c r="E74" s="631"/>
      <c r="F74" s="632"/>
      <c r="G74" s="343">
        <f>+F35</f>
        <v>2.78</v>
      </c>
      <c r="H74" s="344" t="s">
        <v>116</v>
      </c>
      <c r="I74" s="633">
        <f>+G35</f>
        <v>0.28999999999999959</v>
      </c>
      <c r="J74" s="634"/>
      <c r="K74" s="130"/>
      <c r="L74" s="130"/>
      <c r="M74" s="131"/>
      <c r="N74" s="51"/>
      <c r="R74" s="345" t="s">
        <v>17</v>
      </c>
    </row>
    <row r="75" spans="1:18" ht="36.75" customHeight="1" thickBot="1">
      <c r="A75" s="50"/>
      <c r="B75" s="129"/>
      <c r="C75" s="635" t="s">
        <v>117</v>
      </c>
      <c r="D75" s="636"/>
      <c r="E75" s="636"/>
      <c r="F75" s="346" t="str">
        <f>VLOOKUP(G75,F:P,10,0)</f>
        <v>大分県</v>
      </c>
      <c r="G75" s="347">
        <f>MAX(F23:F69)</f>
        <v>6.97</v>
      </c>
      <c r="H75" s="637" t="s">
        <v>118</v>
      </c>
      <c r="I75" s="638"/>
      <c r="J75" s="638"/>
      <c r="K75" s="348">
        <f>+N71</f>
        <v>0</v>
      </c>
      <c r="L75" s="349" t="s">
        <v>119</v>
      </c>
      <c r="M75" s="350">
        <f>N71-M71</f>
        <v>0</v>
      </c>
      <c r="N75" s="51"/>
      <c r="R75" s="147"/>
    </row>
    <row r="76" spans="1:18" ht="36.75" customHeight="1" thickBot="1">
      <c r="A76" s="52"/>
      <c r="B76" s="53"/>
      <c r="C76" s="53"/>
      <c r="D76" s="53"/>
      <c r="E76" s="53"/>
      <c r="F76" s="53"/>
      <c r="G76" s="53"/>
      <c r="H76" s="53"/>
      <c r="I76" s="53"/>
      <c r="J76" s="53"/>
      <c r="K76" s="54"/>
      <c r="L76" s="54"/>
      <c r="M76" s="55"/>
      <c r="N76" s="56"/>
      <c r="R76" s="147"/>
    </row>
    <row r="77" spans="1:18" ht="30.75" customHeight="1">
      <c r="A77" s="67"/>
      <c r="B77" s="67"/>
      <c r="C77" s="67"/>
      <c r="D77" s="67"/>
      <c r="E77" s="67"/>
      <c r="F77" s="67"/>
      <c r="G77" s="67"/>
      <c r="H77" s="67"/>
      <c r="I77" s="67"/>
      <c r="J77" s="67"/>
      <c r="K77" s="132"/>
      <c r="L77" s="132"/>
      <c r="M77" s="133"/>
      <c r="N77" s="134"/>
      <c r="R77" s="148"/>
    </row>
    <row r="78" spans="1:18" ht="30.75" customHeight="1" thickBot="1">
      <c r="A78" s="135"/>
      <c r="B78" s="135"/>
      <c r="C78" s="135"/>
      <c r="D78" s="135"/>
      <c r="E78" s="135"/>
      <c r="F78" s="135"/>
      <c r="G78" s="135"/>
      <c r="H78" s="135"/>
      <c r="I78" s="135"/>
      <c r="J78" s="135"/>
      <c r="K78" s="136"/>
      <c r="L78" s="136"/>
      <c r="M78" s="259"/>
      <c r="N78" s="135"/>
    </row>
    <row r="79" spans="1:18" ht="24.75" customHeight="1" thickTop="1">
      <c r="A79" s="639">
        <v>1</v>
      </c>
      <c r="B79" s="642" t="s">
        <v>120</v>
      </c>
      <c r="C79" s="643"/>
      <c r="D79" s="643"/>
      <c r="E79" s="643"/>
      <c r="F79" s="644"/>
      <c r="G79" s="651" t="s">
        <v>121</v>
      </c>
      <c r="H79" s="652"/>
      <c r="I79" s="652"/>
      <c r="J79" s="652"/>
      <c r="K79" s="652"/>
      <c r="L79" s="652"/>
      <c r="M79" s="652"/>
      <c r="N79" s="653"/>
    </row>
    <row r="80" spans="1:18" ht="24.75" customHeight="1">
      <c r="A80" s="640"/>
      <c r="B80" s="645"/>
      <c r="C80" s="646"/>
      <c r="D80" s="646"/>
      <c r="E80" s="646"/>
      <c r="F80" s="647"/>
      <c r="G80" s="654"/>
      <c r="H80" s="655"/>
      <c r="I80" s="655"/>
      <c r="J80" s="655"/>
      <c r="K80" s="655"/>
      <c r="L80" s="655"/>
      <c r="M80" s="655"/>
      <c r="N80" s="656"/>
      <c r="O80" s="137" t="s">
        <v>3</v>
      </c>
      <c r="P80" s="137"/>
    </row>
    <row r="81" spans="1:16" ht="24.75" customHeight="1">
      <c r="A81" s="640"/>
      <c r="B81" s="645"/>
      <c r="C81" s="646"/>
      <c r="D81" s="646"/>
      <c r="E81" s="646"/>
      <c r="F81" s="647"/>
      <c r="G81" s="654"/>
      <c r="H81" s="655"/>
      <c r="I81" s="655"/>
      <c r="J81" s="655"/>
      <c r="K81" s="655"/>
      <c r="L81" s="655"/>
      <c r="M81" s="655"/>
      <c r="N81" s="656"/>
      <c r="O81" s="137" t="s">
        <v>17</v>
      </c>
      <c r="P81" s="137" t="s">
        <v>122</v>
      </c>
    </row>
    <row r="82" spans="1:16" ht="24.75" customHeight="1">
      <c r="A82" s="640"/>
      <c r="B82" s="645"/>
      <c r="C82" s="646"/>
      <c r="D82" s="646"/>
      <c r="E82" s="646"/>
      <c r="F82" s="647"/>
      <c r="G82" s="654"/>
      <c r="H82" s="655"/>
      <c r="I82" s="655"/>
      <c r="J82" s="655"/>
      <c r="K82" s="655"/>
      <c r="L82" s="655"/>
      <c r="M82" s="655"/>
      <c r="N82" s="656"/>
      <c r="O82" s="138"/>
      <c r="P82" s="137"/>
    </row>
    <row r="83" spans="1:16" ht="46.2" customHeight="1" thickBot="1">
      <c r="A83" s="641"/>
      <c r="B83" s="648"/>
      <c r="C83" s="649"/>
      <c r="D83" s="649"/>
      <c r="E83" s="649"/>
      <c r="F83" s="650"/>
      <c r="G83" s="657"/>
      <c r="H83" s="658"/>
      <c r="I83" s="658"/>
      <c r="J83" s="658"/>
      <c r="K83" s="658"/>
      <c r="L83" s="658"/>
      <c r="M83" s="658"/>
      <c r="N83" s="659"/>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s>
  <phoneticPr fontId="84"/>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3B7E6-4C84-479F-B3E0-96C224B0EC24}">
  <sheetPr>
    <pageSetUpPr fitToPage="1"/>
  </sheetPr>
  <dimension ref="A1:R25"/>
  <sheetViews>
    <sheetView zoomScaleNormal="100" zoomScaleSheetLayoutView="95" workbookViewId="0">
      <selection activeCell="S7" sqref="S7"/>
    </sheetView>
  </sheetViews>
  <sheetFormatPr defaultColWidth="9" defaultRowHeight="13.2"/>
  <cols>
    <col min="1" max="1" width="4.88671875" style="260" customWidth="1"/>
    <col min="2" max="8" width="9" style="260"/>
    <col min="9" max="9" width="14" style="260" customWidth="1"/>
    <col min="10" max="10" width="16" style="260" customWidth="1"/>
    <col min="11" max="11" width="9" style="260"/>
    <col min="12" max="12" width="22.33203125" style="260" customWidth="1"/>
    <col min="13" max="13" width="4.21875" style="260" customWidth="1"/>
    <col min="14" max="14" width="3.44140625" style="260" customWidth="1"/>
    <col min="15" max="16384" width="9" style="260"/>
  </cols>
  <sheetData>
    <row r="1" spans="1:18" ht="23.4">
      <c r="A1" s="835" t="s">
        <v>123</v>
      </c>
      <c r="B1" s="835"/>
      <c r="C1" s="835"/>
      <c r="D1" s="835"/>
      <c r="E1" s="835"/>
      <c r="F1" s="835"/>
      <c r="G1" s="835"/>
      <c r="H1" s="835"/>
      <c r="I1" s="835"/>
      <c r="J1" s="746"/>
      <c r="K1" s="746"/>
      <c r="L1" s="746"/>
      <c r="M1" s="746"/>
    </row>
    <row r="2" spans="1:18" ht="19.2">
      <c r="A2" s="834" t="s">
        <v>455</v>
      </c>
      <c r="B2" s="834"/>
      <c r="C2" s="834"/>
      <c r="D2" s="834"/>
      <c r="E2" s="834"/>
      <c r="F2" s="834"/>
      <c r="G2" s="834"/>
      <c r="H2" s="834"/>
      <c r="I2" s="834"/>
      <c r="J2" s="833"/>
      <c r="K2" s="833"/>
      <c r="L2" s="833"/>
      <c r="M2" s="833"/>
      <c r="N2" s="832"/>
      <c r="P2" s="1"/>
    </row>
    <row r="3" spans="1:18" ht="24.75" customHeight="1">
      <c r="A3" s="848" t="s">
        <v>454</v>
      </c>
      <c r="B3" s="848"/>
      <c r="C3" s="848"/>
      <c r="D3" s="848"/>
      <c r="E3" s="848"/>
      <c r="F3" s="848"/>
      <c r="G3" s="848"/>
      <c r="H3" s="848"/>
      <c r="I3" s="848"/>
      <c r="J3" s="849"/>
      <c r="K3" s="849"/>
      <c r="L3" s="849"/>
      <c r="M3" s="849"/>
      <c r="N3" s="826"/>
      <c r="P3" s="1"/>
    </row>
    <row r="4" spans="1:18" ht="17.399999999999999">
      <c r="A4" s="831" t="s">
        <v>228</v>
      </c>
      <c r="B4" s="831"/>
      <c r="C4" s="831"/>
      <c r="D4" s="831"/>
      <c r="E4" s="831"/>
      <c r="F4" s="831"/>
      <c r="G4" s="831"/>
      <c r="H4" s="831"/>
      <c r="I4" s="831"/>
      <c r="J4" s="830"/>
      <c r="K4" s="830"/>
      <c r="L4" s="830"/>
      <c r="M4" s="830"/>
      <c r="N4" s="826"/>
      <c r="P4" s="1"/>
      <c r="Q4" s="825"/>
    </row>
    <row r="5" spans="1:18" ht="17.399999999999999">
      <c r="A5" s="829"/>
      <c r="B5" s="828"/>
      <c r="C5" s="821"/>
      <c r="D5" s="821"/>
      <c r="E5" s="821"/>
      <c r="F5" s="821"/>
      <c r="G5" s="821"/>
      <c r="H5" s="821"/>
      <c r="I5" s="821"/>
      <c r="J5" s="821"/>
      <c r="K5" s="821"/>
      <c r="L5" s="821"/>
      <c r="M5" s="821"/>
      <c r="N5" s="826"/>
      <c r="O5" s="825"/>
      <c r="P5" s="1"/>
    </row>
    <row r="6" spans="1:18" ht="21.75" customHeight="1">
      <c r="A6" s="821"/>
      <c r="B6" s="850"/>
      <c r="C6" s="851"/>
      <c r="D6" s="851"/>
      <c r="E6" s="851"/>
      <c r="F6" s="821"/>
      <c r="G6" s="821" t="s">
        <v>17</v>
      </c>
      <c r="H6" s="827" t="s">
        <v>456</v>
      </c>
      <c r="I6" s="822"/>
      <c r="J6" s="822"/>
      <c r="K6" s="822"/>
      <c r="L6" s="822"/>
      <c r="M6" s="821"/>
      <c r="N6" s="826"/>
      <c r="O6" s="825"/>
      <c r="P6" s="1"/>
      <c r="R6" s="825"/>
    </row>
    <row r="7" spans="1:18" ht="21.75" customHeight="1">
      <c r="A7" s="821"/>
      <c r="B7" s="851"/>
      <c r="C7" s="851"/>
      <c r="D7" s="851"/>
      <c r="E7" s="851"/>
      <c r="F7" s="821"/>
      <c r="G7" s="821"/>
      <c r="H7" s="822"/>
      <c r="I7" s="822"/>
      <c r="J7" s="822"/>
      <c r="K7" s="822"/>
      <c r="L7" s="822"/>
      <c r="M7" s="821"/>
      <c r="N7" s="826"/>
      <c r="P7" s="1"/>
    </row>
    <row r="8" spans="1:18" ht="21.75" customHeight="1">
      <c r="A8" s="821"/>
      <c r="B8" s="851"/>
      <c r="C8" s="851"/>
      <c r="D8" s="851"/>
      <c r="E8" s="851"/>
      <c r="F8" s="821"/>
      <c r="G8" s="821"/>
      <c r="H8" s="822"/>
      <c r="I8" s="822"/>
      <c r="J8" s="822"/>
      <c r="K8" s="822"/>
      <c r="L8" s="822"/>
      <c r="M8" s="821"/>
      <c r="O8" s="825"/>
      <c r="P8" s="1"/>
    </row>
    <row r="9" spans="1:18" ht="21.75" customHeight="1">
      <c r="A9" s="821"/>
      <c r="B9" s="851"/>
      <c r="C9" s="851"/>
      <c r="D9" s="851"/>
      <c r="E9" s="851"/>
      <c r="F9" s="821"/>
      <c r="G9" s="821"/>
      <c r="H9" s="822"/>
      <c r="I9" s="822"/>
      <c r="J9" s="822"/>
      <c r="K9" s="822"/>
      <c r="L9" s="822"/>
      <c r="M9" s="821"/>
      <c r="O9" s="173"/>
      <c r="P9" s="1"/>
    </row>
    <row r="10" spans="1:18" ht="21.75" customHeight="1">
      <c r="A10" s="821"/>
      <c r="B10" s="851"/>
      <c r="C10" s="851"/>
      <c r="D10" s="851"/>
      <c r="E10" s="851"/>
      <c r="F10" s="821"/>
      <c r="G10" s="821"/>
      <c r="H10" s="822"/>
      <c r="I10" s="822"/>
      <c r="J10" s="822"/>
      <c r="K10" s="822"/>
      <c r="L10" s="822"/>
      <c r="M10" s="821"/>
      <c r="O10" s="825"/>
      <c r="P10" s="1"/>
    </row>
    <row r="11" spans="1:18" ht="21.75" customHeight="1">
      <c r="A11" s="821"/>
      <c r="B11" s="851"/>
      <c r="C11" s="851"/>
      <c r="D11" s="851"/>
      <c r="E11" s="851"/>
      <c r="F11" s="824"/>
      <c r="G11" s="824"/>
      <c r="H11" s="822"/>
      <c r="I11" s="822"/>
      <c r="J11" s="822"/>
      <c r="K11" s="822"/>
      <c r="L11" s="822"/>
      <c r="M11" s="821"/>
      <c r="P11" s="1"/>
    </row>
    <row r="12" spans="1:18" ht="21.75" customHeight="1">
      <c r="A12" s="821"/>
      <c r="B12" s="851"/>
      <c r="C12" s="851"/>
      <c r="D12" s="851"/>
      <c r="E12" s="851"/>
      <c r="F12" s="823"/>
      <c r="G12" s="823"/>
      <c r="H12" s="822"/>
      <c r="I12" s="822"/>
      <c r="J12" s="822"/>
      <c r="K12" s="822"/>
      <c r="L12" s="822"/>
      <c r="M12" s="821"/>
      <c r="P12" s="1"/>
    </row>
    <row r="13" spans="1:18" ht="31.8" customHeight="1">
      <c r="A13" s="821"/>
      <c r="B13" s="852"/>
      <c r="C13" s="852"/>
      <c r="D13" s="852"/>
      <c r="E13" s="852"/>
      <c r="F13" s="823"/>
      <c r="G13" s="823"/>
      <c r="H13" s="822"/>
      <c r="I13" s="822"/>
      <c r="J13" s="822"/>
      <c r="K13" s="822"/>
      <c r="L13" s="822"/>
      <c r="M13" s="821"/>
      <c r="P13" s="1"/>
    </row>
    <row r="14" spans="1:18" ht="16.8" thickBot="1">
      <c r="A14" s="846"/>
      <c r="B14" s="847"/>
      <c r="C14" s="845"/>
      <c r="D14" s="845"/>
      <c r="E14" s="845"/>
      <c r="F14" s="845"/>
      <c r="G14" s="845"/>
      <c r="H14" s="845"/>
      <c r="I14" s="845"/>
      <c r="J14" s="845"/>
      <c r="K14" s="845"/>
      <c r="L14" s="845"/>
      <c r="M14" s="845"/>
      <c r="P14" s="1"/>
    </row>
    <row r="15" spans="1:18" ht="14.25" customHeight="1" thickTop="1">
      <c r="A15" s="845"/>
      <c r="B15" s="836" t="s">
        <v>457</v>
      </c>
      <c r="C15" s="837"/>
      <c r="D15" s="837"/>
      <c r="E15" s="837"/>
      <c r="F15" s="837"/>
      <c r="G15" s="837"/>
      <c r="H15" s="837"/>
      <c r="I15" s="837"/>
      <c r="J15" s="837"/>
      <c r="K15" s="837"/>
      <c r="L15" s="838"/>
      <c r="M15" s="845" t="s">
        <v>17</v>
      </c>
      <c r="P15" s="1"/>
    </row>
    <row r="16" spans="1:18" ht="13.5" customHeight="1">
      <c r="A16" s="845"/>
      <c r="B16" s="839"/>
      <c r="C16" s="840"/>
      <c r="D16" s="840"/>
      <c r="E16" s="840"/>
      <c r="F16" s="840"/>
      <c r="G16" s="840"/>
      <c r="H16" s="840"/>
      <c r="I16" s="840"/>
      <c r="J16" s="840"/>
      <c r="K16" s="840"/>
      <c r="L16" s="841"/>
      <c r="M16" s="845"/>
      <c r="P16" s="1"/>
    </row>
    <row r="17" spans="1:16" ht="13.5" customHeight="1">
      <c r="A17" s="845"/>
      <c r="B17" s="839"/>
      <c r="C17" s="840"/>
      <c r="D17" s="840"/>
      <c r="E17" s="840"/>
      <c r="F17" s="840"/>
      <c r="G17" s="840"/>
      <c r="H17" s="840"/>
      <c r="I17" s="840"/>
      <c r="J17" s="840"/>
      <c r="K17" s="840"/>
      <c r="L17" s="841"/>
      <c r="M17" s="845"/>
      <c r="P17" s="1"/>
    </row>
    <row r="18" spans="1:16" ht="13.5" customHeight="1">
      <c r="A18" s="845"/>
      <c r="B18" s="839"/>
      <c r="C18" s="840"/>
      <c r="D18" s="840"/>
      <c r="E18" s="840"/>
      <c r="F18" s="840"/>
      <c r="G18" s="840"/>
      <c r="H18" s="840"/>
      <c r="I18" s="840"/>
      <c r="J18" s="840"/>
      <c r="K18" s="840"/>
      <c r="L18" s="841"/>
      <c r="M18" s="845"/>
      <c r="P18" s="1"/>
    </row>
    <row r="19" spans="1:16" ht="13.5" customHeight="1">
      <c r="A19" s="845"/>
      <c r="B19" s="839"/>
      <c r="C19" s="840"/>
      <c r="D19" s="840"/>
      <c r="E19" s="840"/>
      <c r="F19" s="840"/>
      <c r="G19" s="840"/>
      <c r="H19" s="840"/>
      <c r="I19" s="840"/>
      <c r="J19" s="840"/>
      <c r="K19" s="840"/>
      <c r="L19" s="841"/>
      <c r="M19" s="845"/>
      <c r="P19" s="1"/>
    </row>
    <row r="20" spans="1:16" ht="13.5" customHeight="1">
      <c r="A20" s="845"/>
      <c r="B20" s="839"/>
      <c r="C20" s="840"/>
      <c r="D20" s="840"/>
      <c r="E20" s="840"/>
      <c r="F20" s="840"/>
      <c r="G20" s="840"/>
      <c r="H20" s="840"/>
      <c r="I20" s="840"/>
      <c r="J20" s="840"/>
      <c r="K20" s="840"/>
      <c r="L20" s="841"/>
      <c r="M20" s="845"/>
      <c r="P20" s="1"/>
    </row>
    <row r="21" spans="1:16" ht="13.5" customHeight="1">
      <c r="A21" s="845"/>
      <c r="B21" s="839"/>
      <c r="C21" s="840"/>
      <c r="D21" s="840"/>
      <c r="E21" s="840"/>
      <c r="F21" s="840"/>
      <c r="G21" s="840"/>
      <c r="H21" s="840"/>
      <c r="I21" s="840"/>
      <c r="J21" s="840"/>
      <c r="K21" s="840"/>
      <c r="L21" s="841"/>
      <c r="M21" s="845"/>
      <c r="P21" s="1"/>
    </row>
    <row r="22" spans="1:16" ht="13.5" customHeight="1">
      <c r="A22" s="845"/>
      <c r="B22" s="839"/>
      <c r="C22" s="840"/>
      <c r="D22" s="840"/>
      <c r="E22" s="840"/>
      <c r="F22" s="840"/>
      <c r="G22" s="840"/>
      <c r="H22" s="840"/>
      <c r="I22" s="840"/>
      <c r="J22" s="840"/>
      <c r="K22" s="840"/>
      <c r="L22" s="841"/>
      <c r="M22" s="845"/>
      <c r="P22" s="1"/>
    </row>
    <row r="23" spans="1:16" ht="30.6" customHeight="1" thickBot="1">
      <c r="A23" s="845"/>
      <c r="B23" s="842"/>
      <c r="C23" s="843"/>
      <c r="D23" s="843"/>
      <c r="E23" s="843"/>
      <c r="F23" s="843"/>
      <c r="G23" s="843"/>
      <c r="H23" s="843"/>
      <c r="I23" s="843"/>
      <c r="J23" s="843"/>
      <c r="K23" s="843"/>
      <c r="L23" s="844"/>
      <c r="M23" s="845"/>
    </row>
    <row r="24" spans="1:16" ht="13.8" thickTop="1">
      <c r="A24" s="845"/>
      <c r="B24" s="845" t="s">
        <v>17</v>
      </c>
      <c r="C24" s="845"/>
      <c r="D24" s="845"/>
      <c r="E24" s="845"/>
      <c r="F24" s="845"/>
      <c r="G24" s="845"/>
      <c r="H24" s="845"/>
      <c r="I24" s="845"/>
      <c r="J24" s="845"/>
      <c r="K24" s="845"/>
      <c r="L24" s="845"/>
      <c r="M24" s="845"/>
    </row>
    <row r="25" spans="1:16">
      <c r="A25" s="845"/>
      <c r="B25" s="845"/>
      <c r="C25" s="845"/>
      <c r="D25" s="845"/>
      <c r="E25" s="845"/>
      <c r="F25" s="845"/>
      <c r="G25" s="845"/>
      <c r="H25" s="845"/>
      <c r="I25" s="845"/>
      <c r="J25" s="845"/>
      <c r="K25" s="845"/>
      <c r="L25" s="845"/>
      <c r="M25" s="845"/>
    </row>
  </sheetData>
  <mergeCells count="7">
    <mergeCell ref="B15:L23"/>
    <mergeCell ref="A1:M1"/>
    <mergeCell ref="A2:M2"/>
    <mergeCell ref="A3:M3"/>
    <mergeCell ref="A4:M4"/>
    <mergeCell ref="B6:E13"/>
    <mergeCell ref="H6:L13"/>
  </mergeCells>
  <phoneticPr fontId="84"/>
  <pageMargins left="0.74803149606299213" right="0.74803149606299213" top="0.98425196850393704" bottom="0.98425196850393704" header="0.51181102362204722" footer="0.51181102362204722"/>
  <pageSetup paperSize="9" scale="9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9"/>
  <sheetViews>
    <sheetView showGridLines="0" view="pageBreakPreview" zoomScale="88" zoomScaleNormal="100" zoomScaleSheetLayoutView="88" workbookViewId="0">
      <selection activeCell="D40" sqref="D40"/>
    </sheetView>
  </sheetViews>
  <sheetFormatPr defaultColWidth="9" defaultRowHeight="31.2" customHeight="1"/>
  <cols>
    <col min="1" max="1" width="163.88671875" style="163" customWidth="1"/>
    <col min="2" max="2" width="11.21875" style="161" customWidth="1"/>
    <col min="3" max="3" width="22" style="161" customWidth="1"/>
    <col min="4" max="4" width="20.109375" style="162" customWidth="1"/>
    <col min="5" max="16384" width="9" style="1"/>
  </cols>
  <sheetData>
    <row r="1" spans="1:4" s="28" customFormat="1" ht="31.2" customHeight="1" thickBot="1">
      <c r="A1" s="351" t="s">
        <v>232</v>
      </c>
      <c r="B1" s="309" t="s">
        <v>124</v>
      </c>
      <c r="C1" s="99" t="s">
        <v>125</v>
      </c>
      <c r="D1" s="310" t="s">
        <v>126</v>
      </c>
    </row>
    <row r="2" spans="1:4" s="28" customFormat="1" ht="45.6" customHeight="1" thickTop="1">
      <c r="A2" s="262" t="s">
        <v>330</v>
      </c>
      <c r="B2" s="242"/>
      <c r="C2" s="226"/>
      <c r="D2" s="172"/>
    </row>
    <row r="3" spans="1:4" s="28" customFormat="1" ht="388.2" customHeight="1">
      <c r="A3" s="476" t="s">
        <v>331</v>
      </c>
      <c r="B3" s="296" t="s">
        <v>333</v>
      </c>
      <c r="C3" s="227" t="s">
        <v>334</v>
      </c>
      <c r="D3" s="246">
        <v>45542</v>
      </c>
    </row>
    <row r="4" spans="1:4" s="28" customFormat="1" ht="31.2" customHeight="1" thickBot="1">
      <c r="A4" s="302" t="s">
        <v>332</v>
      </c>
      <c r="B4" s="241"/>
      <c r="C4" s="227"/>
      <c r="D4" s="171"/>
    </row>
    <row r="5" spans="1:4" s="28" customFormat="1" ht="51" customHeight="1" thickTop="1">
      <c r="A5" s="488" t="s">
        <v>336</v>
      </c>
      <c r="B5" s="242"/>
      <c r="C5" s="226"/>
      <c r="D5" s="172"/>
    </row>
    <row r="6" spans="1:4" s="28" customFormat="1" ht="161.4" customHeight="1">
      <c r="A6" s="476" t="s">
        <v>337</v>
      </c>
      <c r="B6" s="296" t="s">
        <v>335</v>
      </c>
      <c r="C6" s="227" t="s">
        <v>338</v>
      </c>
      <c r="D6" s="246">
        <v>45541</v>
      </c>
    </row>
    <row r="7" spans="1:4" s="28" customFormat="1" ht="31.2" customHeight="1" thickBot="1">
      <c r="A7" s="302" t="s">
        <v>339</v>
      </c>
      <c r="B7" s="241"/>
      <c r="C7" s="227"/>
      <c r="D7" s="171"/>
    </row>
    <row r="8" spans="1:4" s="28" customFormat="1" ht="45.6" customHeight="1" thickTop="1">
      <c r="A8" s="547" t="s">
        <v>340</v>
      </c>
      <c r="B8" s="242"/>
      <c r="C8" s="226"/>
      <c r="D8" s="172"/>
    </row>
    <row r="9" spans="1:4" s="28" customFormat="1" ht="97.2" customHeight="1">
      <c r="A9" s="476" t="s">
        <v>341</v>
      </c>
      <c r="B9" s="548" t="s">
        <v>333</v>
      </c>
      <c r="C9" s="227" t="s">
        <v>342</v>
      </c>
      <c r="D9" s="246">
        <v>45542</v>
      </c>
    </row>
    <row r="10" spans="1:4" s="28" customFormat="1" ht="31.2" customHeight="1" thickBot="1">
      <c r="A10" s="302" t="s">
        <v>343</v>
      </c>
      <c r="B10" s="241"/>
      <c r="C10" s="227"/>
      <c r="D10" s="171"/>
    </row>
    <row r="11" spans="1:4" s="28" customFormat="1" ht="39.6" customHeight="1" thickTop="1">
      <c r="A11" s="262" t="s">
        <v>344</v>
      </c>
      <c r="B11" s="242"/>
      <c r="C11" s="226"/>
      <c r="D11" s="172"/>
    </row>
    <row r="12" spans="1:4" s="28" customFormat="1" ht="212.4" customHeight="1">
      <c r="A12" s="476" t="s">
        <v>345</v>
      </c>
      <c r="B12" s="296" t="s">
        <v>333</v>
      </c>
      <c r="C12" s="227" t="s">
        <v>347</v>
      </c>
      <c r="D12" s="246">
        <v>45541</v>
      </c>
    </row>
    <row r="13" spans="1:4" s="28" customFormat="1" ht="31.2" customHeight="1" thickBot="1">
      <c r="A13" s="302" t="s">
        <v>346</v>
      </c>
      <c r="B13" s="241"/>
      <c r="C13" s="227"/>
      <c r="D13" s="171"/>
    </row>
    <row r="14" spans="1:4" s="28" customFormat="1" ht="52.8" customHeight="1" thickTop="1">
      <c r="A14" s="262" t="s">
        <v>348</v>
      </c>
      <c r="B14" s="242"/>
      <c r="C14" s="226"/>
      <c r="D14" s="172"/>
    </row>
    <row r="15" spans="1:4" s="28" customFormat="1" ht="102.6" customHeight="1">
      <c r="A15" s="476" t="s">
        <v>349</v>
      </c>
      <c r="B15" s="548" t="s">
        <v>350</v>
      </c>
      <c r="C15" s="595" t="s">
        <v>351</v>
      </c>
      <c r="D15" s="246">
        <v>45541</v>
      </c>
    </row>
    <row r="16" spans="1:4" s="28" customFormat="1" ht="31.2" customHeight="1" thickBot="1">
      <c r="A16" s="302" t="s">
        <v>352</v>
      </c>
      <c r="B16" s="241"/>
      <c r="C16" s="227"/>
      <c r="D16" s="171"/>
    </row>
    <row r="17" spans="1:19" s="28" customFormat="1" ht="43.95" customHeight="1" thickTop="1">
      <c r="A17" s="352" t="s">
        <v>353</v>
      </c>
      <c r="B17" s="714" t="s">
        <v>354</v>
      </c>
      <c r="C17" s="705" t="s">
        <v>355</v>
      </c>
      <c r="D17" s="715">
        <v>45541</v>
      </c>
    </row>
    <row r="18" spans="1:19" s="28" customFormat="1" ht="165.6" customHeight="1">
      <c r="A18" s="301" t="s">
        <v>356</v>
      </c>
      <c r="B18" s="712"/>
      <c r="C18" s="707"/>
      <c r="D18" s="716"/>
    </row>
    <row r="19" spans="1:19" s="28" customFormat="1" ht="31.2" customHeight="1" thickBot="1">
      <c r="A19" s="303" t="s">
        <v>357</v>
      </c>
      <c r="B19" s="713"/>
      <c r="C19" s="708"/>
      <c r="D19" s="717"/>
    </row>
    <row r="20" spans="1:19" s="28" customFormat="1" ht="40.950000000000003" customHeight="1" thickTop="1">
      <c r="A20" s="353" t="s">
        <v>358</v>
      </c>
      <c r="B20" s="170"/>
      <c r="C20" s="705" t="s">
        <v>342</v>
      </c>
      <c r="D20" s="172" t="s">
        <v>329</v>
      </c>
    </row>
    <row r="21" spans="1:19" s="28" customFormat="1" ht="141.6" customHeight="1">
      <c r="A21" s="301" t="s">
        <v>365</v>
      </c>
      <c r="B21" s="238" t="s">
        <v>333</v>
      </c>
      <c r="C21" s="707"/>
      <c r="D21" s="246">
        <v>45542</v>
      </c>
    </row>
    <row r="22" spans="1:19" s="28" customFormat="1" ht="31.2" customHeight="1">
      <c r="A22" s="303" t="s">
        <v>359</v>
      </c>
      <c r="B22" s="169"/>
      <c r="C22" s="708"/>
      <c r="D22" s="171"/>
    </row>
    <row r="23" spans="1:19" s="28" customFormat="1" ht="40.950000000000003" customHeight="1">
      <c r="A23" s="596" t="s">
        <v>360</v>
      </c>
      <c r="B23" s="238"/>
      <c r="C23" s="712" t="s">
        <v>364</v>
      </c>
      <c r="D23" s="710">
        <v>45541</v>
      </c>
      <c r="S23" s="245"/>
    </row>
    <row r="24" spans="1:19" s="28" customFormat="1" ht="245.4" customHeight="1">
      <c r="A24" s="549" t="s">
        <v>361</v>
      </c>
      <c r="B24" s="298" t="s">
        <v>363</v>
      </c>
      <c r="C24" s="712"/>
      <c r="D24" s="710"/>
      <c r="S24" s="245"/>
    </row>
    <row r="25" spans="1:19" s="28" customFormat="1" ht="30.6" customHeight="1" thickBot="1">
      <c r="A25" s="304" t="s">
        <v>362</v>
      </c>
      <c r="B25" s="98"/>
      <c r="C25" s="713"/>
      <c r="D25" s="711"/>
    </row>
    <row r="26" spans="1:19" s="28" customFormat="1" ht="40.950000000000003" customHeight="1" thickTop="1">
      <c r="A26" s="352" t="s">
        <v>366</v>
      </c>
      <c r="B26" s="170"/>
      <c r="C26" s="709" t="s">
        <v>342</v>
      </c>
      <c r="D26" s="172"/>
    </row>
    <row r="27" spans="1:19" s="28" customFormat="1" ht="111" customHeight="1">
      <c r="A27" s="305" t="s">
        <v>367</v>
      </c>
      <c r="B27" s="238" t="s">
        <v>333</v>
      </c>
      <c r="C27" s="707"/>
      <c r="D27" s="246">
        <v>45540</v>
      </c>
    </row>
    <row r="28" spans="1:19" s="28" customFormat="1" ht="31.2" customHeight="1" thickBot="1">
      <c r="A28" s="306" t="s">
        <v>368</v>
      </c>
      <c r="B28" s="169"/>
      <c r="C28" s="708"/>
      <c r="D28" s="171"/>
    </row>
    <row r="29" spans="1:19" ht="42.6" customHeight="1" thickTop="1">
      <c r="A29" s="354" t="s">
        <v>369</v>
      </c>
      <c r="B29" s="170"/>
      <c r="C29" s="705" t="s">
        <v>373</v>
      </c>
      <c r="D29" s="172"/>
    </row>
    <row r="30" spans="1:19" ht="102" customHeight="1">
      <c r="A30" s="307" t="s">
        <v>371</v>
      </c>
      <c r="B30" s="285" t="s">
        <v>370</v>
      </c>
      <c r="C30" s="706"/>
      <c r="D30" s="246">
        <v>45539</v>
      </c>
    </row>
    <row r="31" spans="1:19" ht="31.2" customHeight="1" thickBot="1">
      <c r="A31" s="308" t="s">
        <v>372</v>
      </c>
      <c r="B31" s="264"/>
      <c r="C31" s="263"/>
      <c r="D31" s="171"/>
    </row>
    <row r="32" spans="1:19" ht="51.6" customHeight="1" thickTop="1">
      <c r="A32" s="487" t="s">
        <v>374</v>
      </c>
      <c r="B32" s="170"/>
      <c r="C32" s="705" t="s">
        <v>376</v>
      </c>
      <c r="D32" s="172"/>
    </row>
    <row r="33" spans="1:4" ht="100.2" customHeight="1">
      <c r="A33" s="307" t="s">
        <v>375</v>
      </c>
      <c r="B33" s="257" t="s">
        <v>377</v>
      </c>
      <c r="C33" s="706"/>
      <c r="D33" s="246">
        <v>45539</v>
      </c>
    </row>
    <row r="34" spans="1:4" ht="31.2" customHeight="1" thickBot="1">
      <c r="A34" s="477" t="s">
        <v>378</v>
      </c>
      <c r="B34" s="264"/>
      <c r="C34" s="263"/>
      <c r="D34" s="171"/>
    </row>
    <row r="35" spans="1:4" ht="54.6" customHeight="1" thickTop="1">
      <c r="A35" s="354" t="s">
        <v>379</v>
      </c>
      <c r="B35" s="170"/>
      <c r="C35" s="705" t="s">
        <v>382</v>
      </c>
      <c r="D35" s="172" t="s">
        <v>329</v>
      </c>
    </row>
    <row r="36" spans="1:4" ht="101.4" customHeight="1">
      <c r="A36" s="294" t="s">
        <v>380</v>
      </c>
      <c r="B36" s="257" t="s">
        <v>363</v>
      </c>
      <c r="C36" s="706"/>
      <c r="D36" s="246">
        <v>45538</v>
      </c>
    </row>
    <row r="37" spans="1:4" ht="37.200000000000003" customHeight="1" thickBot="1">
      <c r="A37" s="308" t="s">
        <v>381</v>
      </c>
      <c r="B37" s="264"/>
      <c r="C37" s="263"/>
      <c r="D37" s="171"/>
    </row>
    <row r="38" spans="1:4" ht="42" customHeight="1" thickTop="1">
      <c r="A38" s="354" t="s">
        <v>384</v>
      </c>
      <c r="B38" s="170"/>
      <c r="C38" s="705" t="s">
        <v>383</v>
      </c>
      <c r="D38" s="172"/>
    </row>
    <row r="39" spans="1:4" ht="100.2" customHeight="1">
      <c r="A39" s="307" t="s">
        <v>385</v>
      </c>
      <c r="B39" s="257" t="s">
        <v>350</v>
      </c>
      <c r="C39" s="706"/>
      <c r="D39" s="246">
        <v>45535</v>
      </c>
    </row>
    <row r="40" spans="1:4" ht="36.6" customHeight="1" thickBot="1">
      <c r="A40" s="308" t="s">
        <v>386</v>
      </c>
      <c r="B40" s="264"/>
      <c r="C40" s="263"/>
      <c r="D40" s="171"/>
    </row>
    <row r="41" spans="1:4" ht="31.2" hidden="1" customHeight="1" thickTop="1">
      <c r="A41" s="354"/>
      <c r="B41" s="170"/>
      <c r="C41" s="705"/>
      <c r="D41" s="172"/>
    </row>
    <row r="42" spans="1:4" ht="115.2" hidden="1" customHeight="1">
      <c r="A42" s="307"/>
      <c r="B42" s="285"/>
      <c r="C42" s="706"/>
      <c r="D42" s="246"/>
    </row>
    <row r="43" spans="1:4" ht="31.2" hidden="1" customHeight="1" thickBot="1">
      <c r="A43" s="308"/>
      <c r="B43" s="264"/>
      <c r="C43" s="263"/>
      <c r="D43" s="171"/>
    </row>
    <row r="44" spans="1:4" ht="44.4" hidden="1" customHeight="1" thickTop="1">
      <c r="A44" s="354"/>
      <c r="B44" s="170"/>
      <c r="C44" s="705"/>
      <c r="D44" s="172"/>
    </row>
    <row r="45" spans="1:4" ht="57.6" hidden="1" customHeight="1">
      <c r="A45" s="307"/>
      <c r="B45" s="285"/>
      <c r="C45" s="706"/>
      <c r="D45" s="246"/>
    </row>
    <row r="46" spans="1:4" ht="31.2" hidden="1" customHeight="1" thickBot="1">
      <c r="A46" s="308"/>
      <c r="B46" s="264"/>
      <c r="C46" s="263"/>
      <c r="D46" s="171"/>
    </row>
    <row r="47" spans="1:4" ht="40.200000000000003" hidden="1" customHeight="1" thickTop="1">
      <c r="A47" s="354"/>
      <c r="B47" s="170"/>
      <c r="C47" s="705"/>
      <c r="D47" s="172"/>
    </row>
    <row r="48" spans="1:4" ht="152.4" hidden="1" customHeight="1">
      <c r="A48" s="307"/>
      <c r="B48" s="285"/>
      <c r="C48" s="706"/>
      <c r="D48" s="246"/>
    </row>
    <row r="49" spans="1:4" ht="31.2" hidden="1" customHeight="1" thickBot="1">
      <c r="A49" s="308"/>
      <c r="B49" s="264"/>
      <c r="C49" s="263"/>
      <c r="D49" s="171"/>
    </row>
    <row r="50" spans="1:4" ht="36.6" hidden="1" customHeight="1" thickTop="1">
      <c r="A50" s="354"/>
      <c r="B50" s="170"/>
      <c r="C50" s="705"/>
      <c r="D50" s="172"/>
    </row>
    <row r="51" spans="1:4" ht="342" hidden="1" customHeight="1">
      <c r="A51" s="307"/>
      <c r="B51" s="257"/>
      <c r="C51" s="706"/>
      <c r="D51" s="246"/>
    </row>
    <row r="52" spans="1:4" ht="36.6" hidden="1" customHeight="1" thickBot="1">
      <c r="A52" s="308"/>
      <c r="B52" s="264"/>
      <c r="C52" s="263"/>
      <c r="D52" s="171"/>
    </row>
    <row r="53" spans="1:4" ht="48.6" hidden="1" customHeight="1" thickTop="1">
      <c r="A53" s="354"/>
      <c r="B53" s="170"/>
      <c r="C53" s="705"/>
      <c r="D53" s="172"/>
    </row>
    <row r="54" spans="1:4" ht="185.4" hidden="1" customHeight="1">
      <c r="A54" s="471"/>
      <c r="B54" s="257"/>
      <c r="C54" s="706"/>
      <c r="D54" s="246"/>
    </row>
    <row r="55" spans="1:4" ht="31.2" hidden="1" customHeight="1" thickBot="1">
      <c r="A55" s="308"/>
      <c r="B55" s="264"/>
      <c r="C55" s="263"/>
      <c r="D55" s="171"/>
    </row>
    <row r="56" spans="1:4" ht="36" hidden="1" customHeight="1" thickTop="1">
      <c r="A56" s="489"/>
      <c r="B56" s="170"/>
      <c r="C56" s="705"/>
      <c r="D56" s="172"/>
    </row>
    <row r="57" spans="1:4" ht="161.4" hidden="1" customHeight="1">
      <c r="A57" s="471"/>
      <c r="B57" s="257"/>
      <c r="C57" s="706"/>
      <c r="D57" s="246"/>
    </row>
    <row r="58" spans="1:4" ht="31.2" hidden="1" customHeight="1" thickBot="1">
      <c r="A58" s="308"/>
      <c r="B58" s="264"/>
      <c r="C58" s="263"/>
      <c r="D58" s="171"/>
    </row>
    <row r="59" spans="1:4" ht="31.2" customHeight="1" thickTop="1"/>
  </sheetData>
  <mergeCells count="17">
    <mergeCell ref="D23:D25"/>
    <mergeCell ref="C23:C25"/>
    <mergeCell ref="C50:C51"/>
    <mergeCell ref="C44:C45"/>
    <mergeCell ref="B17:B19"/>
    <mergeCell ref="D17:D19"/>
    <mergeCell ref="C41:C42"/>
    <mergeCell ref="C47:C48"/>
    <mergeCell ref="C29:C30"/>
    <mergeCell ref="C32:C33"/>
    <mergeCell ref="C35:C36"/>
    <mergeCell ref="C38:C39"/>
    <mergeCell ref="C56:C57"/>
    <mergeCell ref="C53:C54"/>
    <mergeCell ref="C17:C19"/>
    <mergeCell ref="C26:C28"/>
    <mergeCell ref="C20:C22"/>
  </mergeCells>
  <phoneticPr fontId="15"/>
  <hyperlinks>
    <hyperlink ref="A4" r:id="rId1" xr:uid="{7BC316DD-A501-44E3-B54C-BF0E83150BC4}"/>
    <hyperlink ref="A7" r:id="rId2" xr:uid="{C9A568EB-0488-4CC1-BF6D-B4F8F4BE2D57}"/>
    <hyperlink ref="A10" r:id="rId3" location=":~:text=%E5%8D%83%E8%91%89%E5%B8%82%E7%94%9F%E6%B4%BB%E8%A1%9B%E7%94%9F%E8%AA%B2,%E3%81%AE%E5%96%B6%E6%A5%AD%E5%81%9C%E6%AD%A2%E3%81%A8%E3%81%97%E3%81%9F%E3%80%82" xr:uid="{341CCE33-CE8E-4DED-823C-DA067531B731}"/>
    <hyperlink ref="A13" r:id="rId4" xr:uid="{52C675CA-D959-4E66-AAAE-B40B8116AB8A}"/>
    <hyperlink ref="A16" r:id="rId5" xr:uid="{3BE9097B-9C3B-4ED7-9F05-22A59763B77D}"/>
    <hyperlink ref="A19" r:id="rId6" xr:uid="{936F115B-56E9-44FC-B7C9-75B9D3D743E4}"/>
    <hyperlink ref="A22" r:id="rId7" xr:uid="{07317829-40F6-43F1-9B63-1C909F17855C}"/>
    <hyperlink ref="A25" r:id="rId8" xr:uid="{BFD43BFF-F366-4ACB-B8CD-0AC27D59C086}"/>
    <hyperlink ref="A28" r:id="rId9" xr:uid="{A4555E4B-1F95-466D-8C04-2F008F04B652}"/>
    <hyperlink ref="A31" r:id="rId10" xr:uid="{F11DD5F3-11E8-4BBF-8B76-C4464624AF68}"/>
    <hyperlink ref="A34" r:id="rId11" xr:uid="{0AE12A37-6F49-47AD-98FF-71CC4B5AA4EC}"/>
    <hyperlink ref="A37" r:id="rId12" xr:uid="{4CEC968B-6C7B-4C54-BE5B-29CE61137358}"/>
    <hyperlink ref="A40" r:id="rId13" xr:uid="{4BB18CEC-E75E-4884-A6B7-9A49B7A2D04C}"/>
  </hyperlinks>
  <pageMargins left="0" right="0" top="0.19685039370078741" bottom="0.39370078740157483" header="0" footer="0.19685039370078741"/>
  <pageSetup paperSize="8" scale="25" orientation="portrait" horizontalDpi="300" verticalDpi="300" r:id="rId14"/>
  <headerFooter alignWithMargins="0"/>
  <rowBreaks count="1" manualBreakCount="1">
    <brk id="4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6"/>
  <sheetViews>
    <sheetView defaultGridColor="0" view="pageBreakPreview" colorId="56" zoomScale="90" zoomScaleNormal="66" zoomScaleSheetLayoutView="90" workbookViewId="0">
      <selection activeCell="C3" sqref="C3"/>
    </sheetView>
  </sheetViews>
  <sheetFormatPr defaultColWidth="9" defaultRowHeight="40.200000000000003" customHeight="1"/>
  <cols>
    <col min="1" max="1" width="193.44140625" style="167" customWidth="1"/>
    <col min="2" max="2" width="18" style="81" customWidth="1"/>
    <col min="3" max="3" width="20.109375" style="82" customWidth="1"/>
    <col min="4" max="16384" width="9" style="24"/>
  </cols>
  <sheetData>
    <row r="1" spans="1:23" ht="40.200000000000003" customHeight="1" thickBot="1">
      <c r="A1" s="367" t="s">
        <v>233</v>
      </c>
      <c r="B1" s="368" t="s">
        <v>144</v>
      </c>
      <c r="C1" s="369" t="s">
        <v>126</v>
      </c>
    </row>
    <row r="2" spans="1:23" ht="40.200000000000003" customHeight="1">
      <c r="A2" s="292" t="s">
        <v>415</v>
      </c>
      <c r="B2" s="242"/>
      <c r="C2" s="226"/>
    </row>
    <row r="3" spans="1:23" ht="400.2" customHeight="1">
      <c r="A3" s="255" t="s">
        <v>416</v>
      </c>
      <c r="B3" s="240" t="s">
        <v>407</v>
      </c>
      <c r="C3" s="227">
        <v>45540</v>
      </c>
    </row>
    <row r="4" spans="1:23" ht="31.95" customHeight="1" thickBot="1">
      <c r="A4" s="287" t="s">
        <v>388</v>
      </c>
      <c r="B4" s="240"/>
      <c r="C4" s="227"/>
    </row>
    <row r="5" spans="1:23" ht="46.95" customHeight="1" thickTop="1">
      <c r="A5" s="370" t="s">
        <v>417</v>
      </c>
      <c r="B5" s="170"/>
      <c r="C5" s="226"/>
    </row>
    <row r="6" spans="1:23" ht="274.2" customHeight="1">
      <c r="A6" s="471" t="s">
        <v>390</v>
      </c>
      <c r="B6" s="285" t="s">
        <v>408</v>
      </c>
      <c r="C6" s="227">
        <v>45540</v>
      </c>
    </row>
    <row r="7" spans="1:23" ht="31.95" customHeight="1" thickBot="1">
      <c r="A7" s="308" t="s">
        <v>389</v>
      </c>
      <c r="B7" s="264"/>
      <c r="C7" s="228"/>
      <c r="W7" s="24">
        <v>0</v>
      </c>
    </row>
    <row r="8" spans="1:23" ht="268.95" hidden="1" customHeight="1">
      <c r="A8" s="230" t="s">
        <v>418</v>
      </c>
      <c r="B8" s="242"/>
      <c r="C8" s="226"/>
    </row>
    <row r="9" spans="1:23" ht="268.95" hidden="1" customHeight="1">
      <c r="A9" s="234"/>
      <c r="B9" s="241"/>
      <c r="C9" s="227"/>
    </row>
    <row r="10" spans="1:23" ht="268.95" hidden="1" customHeight="1" thickBot="1">
      <c r="A10" s="229" t="s">
        <v>387</v>
      </c>
      <c r="B10" s="243"/>
      <c r="C10" s="228"/>
    </row>
    <row r="11" spans="1:23" ht="40.200000000000003" customHeight="1" thickTop="1">
      <c r="A11" s="370" t="s">
        <v>419</v>
      </c>
      <c r="B11" s="170"/>
      <c r="C11" s="705">
        <v>45539</v>
      </c>
      <c r="E11" s="261"/>
      <c r="F11" s="261"/>
      <c r="G11" s="261"/>
    </row>
    <row r="12" spans="1:23" ht="314.39999999999998" customHeight="1">
      <c r="A12" s="307" t="s">
        <v>392</v>
      </c>
      <c r="B12" s="285" t="s">
        <v>409</v>
      </c>
      <c r="C12" s="706"/>
      <c r="E12" s="261"/>
      <c r="F12" s="261"/>
      <c r="G12" s="261"/>
    </row>
    <row r="13" spans="1:23" ht="29.4" customHeight="1" thickBot="1">
      <c r="A13" s="308" t="s">
        <v>391</v>
      </c>
      <c r="B13" s="264"/>
      <c r="C13" s="263"/>
    </row>
    <row r="14" spans="1:23" ht="40.950000000000003" customHeight="1" thickTop="1">
      <c r="A14" s="292" t="s">
        <v>420</v>
      </c>
      <c r="B14" s="242"/>
      <c r="C14" s="226"/>
    </row>
    <row r="15" spans="1:23" ht="247.8" customHeight="1">
      <c r="A15" s="234" t="s">
        <v>394</v>
      </c>
      <c r="B15" s="240" t="s">
        <v>408</v>
      </c>
      <c r="C15" s="227">
        <v>45539</v>
      </c>
    </row>
    <row r="16" spans="1:23" ht="32.4" customHeight="1" thickBot="1">
      <c r="A16" s="254" t="s">
        <v>393</v>
      </c>
      <c r="B16" s="241"/>
      <c r="C16" s="227"/>
    </row>
    <row r="17" spans="1:3" ht="40.950000000000003" customHeight="1">
      <c r="A17" s="292" t="s">
        <v>421</v>
      </c>
      <c r="B17" s="242"/>
      <c r="C17" s="226"/>
    </row>
    <row r="18" spans="1:3" ht="226.2" customHeight="1">
      <c r="A18" s="234" t="s">
        <v>396</v>
      </c>
      <c r="B18" s="241" t="s">
        <v>410</v>
      </c>
      <c r="C18" s="227">
        <v>45539</v>
      </c>
    </row>
    <row r="19" spans="1:3" ht="40.950000000000003" customHeight="1" thickBot="1">
      <c r="A19" s="254" t="s">
        <v>395</v>
      </c>
      <c r="B19" s="241"/>
      <c r="C19" s="227"/>
    </row>
    <row r="20" spans="1:3" ht="40.200000000000003" customHeight="1">
      <c r="A20" s="292" t="s">
        <v>422</v>
      </c>
      <c r="B20" s="242"/>
      <c r="C20" s="226"/>
    </row>
    <row r="21" spans="1:3" ht="188.4" customHeight="1">
      <c r="A21" s="234" t="s">
        <v>398</v>
      </c>
      <c r="B21" s="241" t="s">
        <v>411</v>
      </c>
      <c r="C21" s="227">
        <v>45538</v>
      </c>
    </row>
    <row r="22" spans="1:3" ht="40.200000000000003" customHeight="1" thickBot="1">
      <c r="A22" s="254" t="s">
        <v>397</v>
      </c>
      <c r="B22" s="241"/>
      <c r="C22" s="227"/>
    </row>
    <row r="23" spans="1:3" ht="40.200000000000003" customHeight="1">
      <c r="A23" s="292" t="s">
        <v>423</v>
      </c>
      <c r="B23" s="242"/>
      <c r="C23" s="226"/>
    </row>
    <row r="24" spans="1:3" ht="213" customHeight="1">
      <c r="A24" s="234" t="s">
        <v>400</v>
      </c>
      <c r="B24" s="490" t="s">
        <v>412</v>
      </c>
      <c r="C24" s="227">
        <v>45538</v>
      </c>
    </row>
    <row r="25" spans="1:3" ht="40.200000000000003" customHeight="1" thickBot="1">
      <c r="A25" s="254" t="s">
        <v>399</v>
      </c>
      <c r="B25" s="241"/>
      <c r="C25" s="227"/>
    </row>
    <row r="26" spans="1:3" ht="40.200000000000003" customHeight="1">
      <c r="A26" s="292" t="s">
        <v>424</v>
      </c>
      <c r="B26" s="242"/>
      <c r="C26" s="226"/>
    </row>
    <row r="27" spans="1:3" ht="291" customHeight="1">
      <c r="A27" s="234" t="s">
        <v>402</v>
      </c>
      <c r="B27" s="241" t="s">
        <v>409</v>
      </c>
      <c r="C27" s="227">
        <v>45538</v>
      </c>
    </row>
    <row r="28" spans="1:3" ht="40.200000000000003" customHeight="1" thickBot="1">
      <c r="A28" s="254" t="s">
        <v>401</v>
      </c>
      <c r="B28" s="241"/>
      <c r="C28" s="227"/>
    </row>
    <row r="29" spans="1:3" ht="40.200000000000003" customHeight="1">
      <c r="A29" s="812" t="s">
        <v>425</v>
      </c>
      <c r="B29" s="242"/>
      <c r="C29" s="226"/>
    </row>
    <row r="30" spans="1:3" ht="341.4" customHeight="1">
      <c r="A30" s="234" t="s">
        <v>404</v>
      </c>
      <c r="B30" s="241" t="s">
        <v>413</v>
      </c>
      <c r="C30" s="227">
        <v>45538</v>
      </c>
    </row>
    <row r="31" spans="1:3" ht="40.200000000000003" customHeight="1" thickBot="1">
      <c r="A31" s="254" t="s">
        <v>403</v>
      </c>
      <c r="B31" s="241"/>
      <c r="C31" s="227"/>
    </row>
    <row r="32" spans="1:3" ht="40.950000000000003" customHeight="1">
      <c r="A32" s="292" t="s">
        <v>426</v>
      </c>
      <c r="B32" s="242"/>
      <c r="C32" s="226"/>
    </row>
    <row r="33" spans="1:3" ht="387" customHeight="1">
      <c r="A33" s="234" t="s">
        <v>406</v>
      </c>
      <c r="B33" s="240" t="s">
        <v>414</v>
      </c>
      <c r="C33" s="227">
        <v>45537</v>
      </c>
    </row>
    <row r="34" spans="1:3" ht="32.4" customHeight="1">
      <c r="A34" s="254" t="s">
        <v>405</v>
      </c>
      <c r="B34" s="241"/>
      <c r="C34" s="227"/>
    </row>
    <row r="35" spans="1:3" ht="40.950000000000003" hidden="1" customHeight="1">
      <c r="A35" s="292"/>
      <c r="B35" s="242"/>
      <c r="C35" s="226"/>
    </row>
    <row r="36" spans="1:3" ht="180.6" hidden="1" customHeight="1">
      <c r="A36" s="234"/>
      <c r="B36" s="241"/>
      <c r="C36" s="227"/>
    </row>
    <row r="37" spans="1:3" ht="40.950000000000003" hidden="1" customHeight="1" thickBot="1">
      <c r="A37" s="254"/>
      <c r="B37" s="241"/>
      <c r="C37" s="227"/>
    </row>
    <row r="38" spans="1:3" ht="40.200000000000003" hidden="1" customHeight="1">
      <c r="A38" s="292"/>
      <c r="B38" s="242"/>
      <c r="C38" s="226"/>
    </row>
    <row r="39" spans="1:3" ht="52.8" hidden="1" customHeight="1">
      <c r="A39" s="234"/>
      <c r="B39" s="241"/>
      <c r="C39" s="227"/>
    </row>
    <row r="40" spans="1:3" ht="40.200000000000003" hidden="1" customHeight="1" thickBot="1">
      <c r="A40" s="254"/>
      <c r="B40" s="241"/>
      <c r="C40" s="227"/>
    </row>
    <row r="41" spans="1:3" ht="40.200000000000003" hidden="1" customHeight="1">
      <c r="A41" s="292"/>
      <c r="B41" s="242"/>
      <c r="C41" s="226"/>
    </row>
    <row r="42" spans="1:3" ht="228" hidden="1" customHeight="1">
      <c r="A42" s="234"/>
      <c r="B42" s="241"/>
      <c r="C42" s="227"/>
    </row>
    <row r="43" spans="1:3" ht="40.200000000000003" hidden="1" customHeight="1" thickBot="1">
      <c r="A43" s="254"/>
      <c r="B43" s="241"/>
      <c r="C43" s="227"/>
    </row>
    <row r="44" spans="1:3" ht="40.200000000000003" hidden="1" customHeight="1">
      <c r="A44" s="292"/>
      <c r="B44" s="242"/>
      <c r="C44" s="226"/>
    </row>
    <row r="45" spans="1:3" ht="55.2" hidden="1" customHeight="1">
      <c r="A45" s="234"/>
      <c r="B45" s="241"/>
      <c r="C45" s="227"/>
    </row>
    <row r="46" spans="1:3" ht="40.200000000000003" hidden="1" customHeight="1">
      <c r="A46" s="254"/>
      <c r="B46" s="241"/>
      <c r="C46" s="227"/>
    </row>
  </sheetData>
  <mergeCells count="1">
    <mergeCell ref="C11:C12"/>
  </mergeCells>
  <phoneticPr fontId="84"/>
  <hyperlinks>
    <hyperlink ref="A4" r:id="rId1" xr:uid="{ADA9F9E5-9383-4A9D-9FE8-31C225DF4D6F}"/>
    <hyperlink ref="A7" r:id="rId2" xr:uid="{165620D2-C272-43AB-B6AD-B7D9FA0A12CE}"/>
    <hyperlink ref="A13" r:id="rId3" xr:uid="{8C9CFA1A-BFB8-4A2F-9A24-B6B94EADD34C}"/>
    <hyperlink ref="A16" r:id="rId4" xr:uid="{4499906E-B023-454E-B239-DDE29F2298CC}"/>
    <hyperlink ref="A19" r:id="rId5" xr:uid="{DDCA5329-5BD7-45C2-B40C-35ABCD7A0713}"/>
    <hyperlink ref="A22" r:id="rId6" xr:uid="{DB48FA0D-BB10-485C-A438-94E0F66B686B}"/>
    <hyperlink ref="A25" r:id="rId7" xr:uid="{8B8ABDBD-FC87-4EE3-ADD1-E5F101FD8C3F}"/>
    <hyperlink ref="A28" r:id="rId8" xr:uid="{C7F7CF5A-7F75-4F99-A555-D1C723623C93}"/>
    <hyperlink ref="A31" r:id="rId9" xr:uid="{7AFC6D9F-10F1-4A11-A99A-2E3C4244B2E8}"/>
    <hyperlink ref="A34" r:id="rId10" xr:uid="{D7912560-04E8-432F-BC12-D3990CE36EC6}"/>
  </hyperlinks>
  <pageMargins left="0.74803149606299213" right="0.74803149606299213" top="0.98425196850393704" bottom="0.98425196850393704" header="0.51181102362204722" footer="0.51181102362204722"/>
  <pageSetup paperSize="9" scale="15" fitToHeight="3" orientation="portrait" r:id="rId11"/>
  <headerFooter alignWithMargins="0"/>
  <rowBreaks count="1" manualBreakCount="1">
    <brk id="40" max="2"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D40"/>
  <sheetViews>
    <sheetView topLeftCell="A14" zoomScale="89" zoomScaleNormal="89" zoomScaleSheetLayoutView="100" workbookViewId="0">
      <selection activeCell="AE29" sqref="AE29"/>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21" t="s">
        <v>145</v>
      </c>
      <c r="B1" s="722"/>
      <c r="C1" s="722"/>
      <c r="D1" s="722"/>
      <c r="E1" s="722"/>
      <c r="F1" s="722"/>
      <c r="G1" s="722"/>
      <c r="H1" s="722"/>
      <c r="I1" s="722"/>
      <c r="J1" s="722"/>
      <c r="K1" s="722"/>
      <c r="L1" s="722"/>
      <c r="M1" s="722"/>
      <c r="N1" s="723"/>
      <c r="P1" s="724" t="s">
        <v>146</v>
      </c>
      <c r="Q1" s="725"/>
      <c r="R1" s="725"/>
      <c r="S1" s="725"/>
      <c r="T1" s="725"/>
      <c r="U1" s="725"/>
      <c r="V1" s="725"/>
      <c r="W1" s="725"/>
      <c r="X1" s="725"/>
      <c r="Y1" s="725"/>
      <c r="Z1" s="725"/>
      <c r="AA1" s="725"/>
      <c r="AB1" s="725"/>
      <c r="AC1" s="726"/>
    </row>
    <row r="2" spans="1:29" ht="18" customHeight="1" thickBot="1">
      <c r="A2" s="727" t="s">
        <v>147</v>
      </c>
      <c r="B2" s="728"/>
      <c r="C2" s="728"/>
      <c r="D2" s="728"/>
      <c r="E2" s="728"/>
      <c r="F2" s="728"/>
      <c r="G2" s="728"/>
      <c r="H2" s="728"/>
      <c r="I2" s="728"/>
      <c r="J2" s="728"/>
      <c r="K2" s="728"/>
      <c r="L2" s="728"/>
      <c r="M2" s="728"/>
      <c r="N2" s="729"/>
      <c r="P2" s="730" t="s">
        <v>148</v>
      </c>
      <c r="Q2" s="728"/>
      <c r="R2" s="728"/>
      <c r="S2" s="728"/>
      <c r="T2" s="728"/>
      <c r="U2" s="728"/>
      <c r="V2" s="728"/>
      <c r="W2" s="728"/>
      <c r="X2" s="728"/>
      <c r="Y2" s="728"/>
      <c r="Z2" s="728"/>
      <c r="AA2" s="728"/>
      <c r="AB2" s="728"/>
      <c r="AC2" s="731"/>
    </row>
    <row r="3" spans="1:29" ht="13.8" thickBot="1">
      <c r="A3" s="371" t="s">
        <v>147</v>
      </c>
      <c r="B3" s="372" t="s">
        <v>149</v>
      </c>
      <c r="C3" s="372" t="s">
        <v>150</v>
      </c>
      <c r="D3" s="372" t="s">
        <v>151</v>
      </c>
      <c r="E3" s="372" t="s">
        <v>152</v>
      </c>
      <c r="F3" s="372" t="s">
        <v>153</v>
      </c>
      <c r="G3" s="372" t="s">
        <v>154</v>
      </c>
      <c r="H3" s="372" t="s">
        <v>155</v>
      </c>
      <c r="I3" s="373" t="s">
        <v>156</v>
      </c>
      <c r="J3" s="374" t="s">
        <v>157</v>
      </c>
      <c r="K3" s="374" t="s">
        <v>158</v>
      </c>
      <c r="L3" s="374" t="s">
        <v>159</v>
      </c>
      <c r="M3" s="374" t="s">
        <v>160</v>
      </c>
      <c r="N3" s="375" t="s">
        <v>161</v>
      </c>
      <c r="P3" s="372"/>
      <c r="Q3" s="372" t="s">
        <v>149</v>
      </c>
      <c r="R3" s="372" t="s">
        <v>150</v>
      </c>
      <c r="S3" s="372" t="s">
        <v>151</v>
      </c>
      <c r="T3" s="372" t="s">
        <v>152</v>
      </c>
      <c r="U3" s="372" t="s">
        <v>153</v>
      </c>
      <c r="V3" s="372" t="s">
        <v>154</v>
      </c>
      <c r="W3" s="372" t="s">
        <v>155</v>
      </c>
      <c r="X3" s="373" t="s">
        <v>156</v>
      </c>
      <c r="Y3" s="374" t="s">
        <v>157</v>
      </c>
      <c r="Z3" s="374" t="s">
        <v>158</v>
      </c>
      <c r="AA3" s="374" t="s">
        <v>159</v>
      </c>
      <c r="AB3" s="374" t="s">
        <v>160</v>
      </c>
      <c r="AC3" s="376" t="s">
        <v>162</v>
      </c>
    </row>
    <row r="4" spans="1:29" ht="13.8" thickBot="1">
      <c r="A4" s="189" t="s">
        <v>147</v>
      </c>
      <c r="B4" s="190">
        <f t="shared" ref="B4:M4" si="0">AVERAGE(B8:B19)</f>
        <v>68.083333333333329</v>
      </c>
      <c r="C4" s="190">
        <f t="shared" si="0"/>
        <v>56.083333333333336</v>
      </c>
      <c r="D4" s="190">
        <f t="shared" si="0"/>
        <v>67.333333333333329</v>
      </c>
      <c r="E4" s="190">
        <f t="shared" si="0"/>
        <v>103.25</v>
      </c>
      <c r="F4" s="190">
        <f t="shared" si="0"/>
        <v>188.08333333333334</v>
      </c>
      <c r="G4" s="190">
        <f t="shared" si="0"/>
        <v>415.33333333333331</v>
      </c>
      <c r="H4" s="190">
        <f t="shared" ref="H4" si="1">AVERAGE(H8:H19)</f>
        <v>607.08333333333337</v>
      </c>
      <c r="I4" s="190">
        <f t="shared" ref="I4" si="2">AVERAGE(I8:I19)</f>
        <v>866.25</v>
      </c>
      <c r="J4" s="190">
        <f t="shared" si="0"/>
        <v>555.5</v>
      </c>
      <c r="K4" s="190">
        <f>AVERAGE(K8:K19)</f>
        <v>365.91666666666669</v>
      </c>
      <c r="L4" s="190">
        <f t="shared" si="0"/>
        <v>224.41666666666666</v>
      </c>
      <c r="M4" s="190">
        <f t="shared" si="0"/>
        <v>136.41666666666666</v>
      </c>
      <c r="N4" s="190">
        <f>AVERAGE(N8:N19)</f>
        <v>3653.75</v>
      </c>
      <c r="O4" s="5"/>
      <c r="P4" s="191" t="str">
        <f>+A4</f>
        <v xml:space="preserve"> </v>
      </c>
      <c r="Q4" s="190">
        <f t="shared" ref="Q4:AC4" si="3">AVERAGE(Q8:Q19)</f>
        <v>8.1666666666666661</v>
      </c>
      <c r="R4" s="190">
        <f t="shared" si="3"/>
        <v>8.75</v>
      </c>
      <c r="S4" s="190">
        <f t="shared" si="3"/>
        <v>13.25</v>
      </c>
      <c r="T4" s="190">
        <f>AVERAGE(T8:T19)</f>
        <v>6.5</v>
      </c>
      <c r="U4" s="190">
        <f>AVERAGE(U8:U19)</f>
        <v>9.1666666666666661</v>
      </c>
      <c r="V4" s="190">
        <f>AVERAGE(V8:V19)</f>
        <v>8.9166666666666661</v>
      </c>
      <c r="W4" s="190">
        <f>AVERAGE(W8:W19)</f>
        <v>8.0833333333333339</v>
      </c>
      <c r="X4" s="190">
        <f t="shared" ref="X4" si="4">AVERAGE(X8:X19)</f>
        <v>10.833333333333334</v>
      </c>
      <c r="Y4" s="190">
        <f>AVERAGE(Y8:Y19)</f>
        <v>9.1666666666666661</v>
      </c>
      <c r="Z4" s="190">
        <f>AVERAGE(Z8:Z19)</f>
        <v>18.75</v>
      </c>
      <c r="AA4" s="190">
        <f t="shared" si="3"/>
        <v>11.25</v>
      </c>
      <c r="AB4" s="190">
        <f t="shared" si="3"/>
        <v>11.583333333333334</v>
      </c>
      <c r="AC4" s="190">
        <f t="shared" si="3"/>
        <v>124.41666666666667</v>
      </c>
    </row>
    <row r="5" spans="1:29" ht="19.95" customHeight="1" thickBot="1">
      <c r="A5" s="152" t="s">
        <v>147</v>
      </c>
      <c r="B5" s="152" t="s">
        <v>147</v>
      </c>
      <c r="C5" s="152" t="s">
        <v>147</v>
      </c>
      <c r="D5" s="152" t="s">
        <v>147</v>
      </c>
      <c r="E5" s="152" t="s">
        <v>147</v>
      </c>
      <c r="F5" s="152" t="s">
        <v>147</v>
      </c>
      <c r="G5" s="152" t="s">
        <v>147</v>
      </c>
      <c r="H5" s="152" t="s">
        <v>147</v>
      </c>
      <c r="I5" s="377" t="s">
        <v>163</v>
      </c>
      <c r="J5" s="152"/>
      <c r="K5" s="152"/>
      <c r="L5" s="152"/>
      <c r="M5" s="152"/>
      <c r="N5" s="139"/>
      <c r="O5" s="65"/>
      <c r="P5" s="378"/>
      <c r="Q5" s="378"/>
      <c r="R5" s="378"/>
      <c r="S5" s="378"/>
      <c r="T5" s="378"/>
      <c r="U5" s="378"/>
      <c r="V5" s="378"/>
      <c r="W5" s="378"/>
      <c r="X5" s="377" t="s">
        <v>163</v>
      </c>
      <c r="Y5" s="152"/>
      <c r="Z5" s="152"/>
      <c r="AA5" s="152"/>
      <c r="AB5" s="152"/>
      <c r="AC5" s="139"/>
    </row>
    <row r="6" spans="1:29" ht="19.95" customHeight="1" thickBot="1">
      <c r="A6" s="152" t="s">
        <v>147</v>
      </c>
      <c r="B6" s="152" t="s">
        <v>147</v>
      </c>
      <c r="C6" s="152" t="s">
        <v>147</v>
      </c>
      <c r="D6" s="152" t="s">
        <v>147</v>
      </c>
      <c r="E6" s="152" t="s">
        <v>147</v>
      </c>
      <c r="F6" s="152" t="s">
        <v>147</v>
      </c>
      <c r="G6" s="152" t="s">
        <v>147</v>
      </c>
      <c r="H6" s="152" t="s">
        <v>147</v>
      </c>
      <c r="I6" s="377">
        <v>146</v>
      </c>
      <c r="J6" s="152"/>
      <c r="K6" s="152"/>
      <c r="L6" s="152"/>
      <c r="M6" s="152"/>
      <c r="N6" s="184"/>
      <c r="O6" s="65"/>
      <c r="P6" s="379"/>
      <c r="Q6" s="379"/>
      <c r="R6" s="379"/>
      <c r="S6" s="379"/>
      <c r="T6" s="379"/>
      <c r="U6" s="379"/>
      <c r="V6" s="379"/>
      <c r="W6" s="379"/>
      <c r="X6" s="377">
        <v>6</v>
      </c>
      <c r="Y6" s="152"/>
      <c r="Z6" s="152"/>
      <c r="AA6" s="152"/>
      <c r="AB6" s="152"/>
      <c r="AC6" s="184"/>
    </row>
    <row r="7" spans="1:29" ht="19.95" customHeight="1" thickBot="1">
      <c r="A7" s="249" t="s">
        <v>164</v>
      </c>
      <c r="B7" s="252">
        <v>102</v>
      </c>
      <c r="C7" s="252">
        <v>102</v>
      </c>
      <c r="D7" s="252">
        <v>115</v>
      </c>
      <c r="E7" s="252">
        <v>122</v>
      </c>
      <c r="F7" s="239">
        <v>256</v>
      </c>
      <c r="G7" s="239">
        <v>306</v>
      </c>
      <c r="H7" s="239">
        <v>517</v>
      </c>
      <c r="I7" s="491">
        <v>691</v>
      </c>
      <c r="J7" s="251"/>
      <c r="K7" s="251"/>
      <c r="L7" s="251"/>
      <c r="M7" s="248"/>
      <c r="N7" s="380"/>
      <c r="O7" s="65"/>
      <c r="P7" s="381" t="s">
        <v>164</v>
      </c>
      <c r="Q7" s="382">
        <v>4</v>
      </c>
      <c r="R7" s="381">
        <v>4</v>
      </c>
      <c r="S7" s="381">
        <v>4</v>
      </c>
      <c r="T7" s="383">
        <v>8</v>
      </c>
      <c r="U7" s="381">
        <v>1</v>
      </c>
      <c r="V7" s="381">
        <v>2</v>
      </c>
      <c r="W7" s="381">
        <v>6</v>
      </c>
      <c r="X7" s="536">
        <v>21</v>
      </c>
      <c r="Y7" s="152"/>
      <c r="Z7" s="152"/>
      <c r="AA7" s="152"/>
      <c r="AB7" s="152"/>
      <c r="AC7" s="380"/>
    </row>
    <row r="8" spans="1:29" ht="18" customHeight="1" thickBot="1">
      <c r="A8" s="384" t="s">
        <v>165</v>
      </c>
      <c r="B8" s="385">
        <v>82</v>
      </c>
      <c r="C8" s="386">
        <v>62</v>
      </c>
      <c r="D8" s="386">
        <v>99</v>
      </c>
      <c r="E8" s="386">
        <v>112</v>
      </c>
      <c r="F8" s="387">
        <v>224</v>
      </c>
      <c r="G8" s="387">
        <v>526</v>
      </c>
      <c r="H8" s="387">
        <v>521</v>
      </c>
      <c r="I8" s="388">
        <v>768</v>
      </c>
      <c r="J8" s="386">
        <v>454</v>
      </c>
      <c r="K8" s="386">
        <v>390</v>
      </c>
      <c r="L8" s="386">
        <v>416</v>
      </c>
      <c r="M8" s="389">
        <v>154</v>
      </c>
      <c r="N8" s="390">
        <f>SUM(B8:M8)</f>
        <v>3808</v>
      </c>
      <c r="O8" s="5"/>
      <c r="P8" s="250" t="s">
        <v>165</v>
      </c>
      <c r="Q8" s="391">
        <v>1</v>
      </c>
      <c r="R8" s="392">
        <v>1</v>
      </c>
      <c r="S8" s="392">
        <v>4</v>
      </c>
      <c r="T8" s="392">
        <v>2</v>
      </c>
      <c r="U8" s="392">
        <v>2</v>
      </c>
      <c r="V8" s="386">
        <v>7</v>
      </c>
      <c r="W8" s="386">
        <v>7</v>
      </c>
      <c r="X8" s="386">
        <v>3</v>
      </c>
      <c r="Y8" s="386">
        <v>1</v>
      </c>
      <c r="Z8" s="393">
        <v>7</v>
      </c>
      <c r="AA8" s="393">
        <v>7</v>
      </c>
      <c r="AB8" s="394">
        <v>5</v>
      </c>
      <c r="AC8" s="395">
        <f>SUM(Q8:AB8)</f>
        <v>47</v>
      </c>
    </row>
    <row r="9" spans="1:29" ht="18" customHeight="1" thickBot="1">
      <c r="A9" s="396" t="s">
        <v>166</v>
      </c>
      <c r="B9" s="185">
        <v>81</v>
      </c>
      <c r="C9" s="186">
        <v>39</v>
      </c>
      <c r="D9" s="186">
        <v>72</v>
      </c>
      <c r="E9" s="187">
        <v>89</v>
      </c>
      <c r="F9" s="187">
        <v>258</v>
      </c>
      <c r="G9" s="187">
        <v>416</v>
      </c>
      <c r="H9" s="266">
        <v>554</v>
      </c>
      <c r="I9" s="266">
        <v>568</v>
      </c>
      <c r="J9" s="265">
        <v>578</v>
      </c>
      <c r="K9" s="187">
        <v>337</v>
      </c>
      <c r="L9" s="187">
        <v>169</v>
      </c>
      <c r="M9" s="187">
        <v>168</v>
      </c>
      <c r="N9" s="188">
        <f t="shared" ref="N9:N20" si="5">SUM(B9:M9)</f>
        <v>3329</v>
      </c>
      <c r="O9" s="67" t="s">
        <v>17</v>
      </c>
      <c r="P9" s="397" t="s">
        <v>166</v>
      </c>
      <c r="Q9" s="236">
        <v>0</v>
      </c>
      <c r="R9" s="237">
        <v>5</v>
      </c>
      <c r="S9" s="237">
        <v>4</v>
      </c>
      <c r="T9" s="237">
        <v>1</v>
      </c>
      <c r="U9" s="237">
        <v>1</v>
      </c>
      <c r="V9" s="237">
        <v>1</v>
      </c>
      <c r="W9" s="237">
        <v>1</v>
      </c>
      <c r="X9" s="237">
        <v>1</v>
      </c>
      <c r="Y9" s="236">
        <v>0</v>
      </c>
      <c r="Z9" s="236">
        <v>0</v>
      </c>
      <c r="AA9" s="236">
        <v>0</v>
      </c>
      <c r="AB9" s="236">
        <v>2</v>
      </c>
      <c r="AC9" s="231">
        <f t="shared" ref="AC9:AC20" si="6">SUM(Q9:AB9)</f>
        <v>16</v>
      </c>
    </row>
    <row r="10" spans="1:29" ht="18" customHeight="1" thickBot="1">
      <c r="A10" s="396" t="s">
        <v>167</v>
      </c>
      <c r="B10" s="159">
        <v>81</v>
      </c>
      <c r="C10" s="159">
        <v>48</v>
      </c>
      <c r="D10" s="160">
        <v>71</v>
      </c>
      <c r="E10" s="159">
        <v>128</v>
      </c>
      <c r="F10" s="159">
        <v>171</v>
      </c>
      <c r="G10" s="159">
        <v>350</v>
      </c>
      <c r="H10" s="267">
        <v>569</v>
      </c>
      <c r="I10" s="159">
        <v>553</v>
      </c>
      <c r="J10" s="159">
        <v>458</v>
      </c>
      <c r="K10" s="159">
        <v>306</v>
      </c>
      <c r="L10" s="159">
        <v>220</v>
      </c>
      <c r="M10" s="160">
        <v>229</v>
      </c>
      <c r="N10" s="178">
        <f t="shared" si="5"/>
        <v>3184</v>
      </c>
      <c r="O10" s="151"/>
      <c r="P10" s="397" t="s">
        <v>167</v>
      </c>
      <c r="Q10" s="398">
        <v>1</v>
      </c>
      <c r="R10" s="398">
        <v>2</v>
      </c>
      <c r="S10" s="398">
        <v>1</v>
      </c>
      <c r="T10" s="398">
        <v>0</v>
      </c>
      <c r="U10" s="398">
        <v>0</v>
      </c>
      <c r="V10" s="398">
        <v>0</v>
      </c>
      <c r="W10" s="398">
        <v>1</v>
      </c>
      <c r="X10" s="398">
        <v>1</v>
      </c>
      <c r="Y10" s="398">
        <v>0</v>
      </c>
      <c r="Z10" s="398">
        <v>1</v>
      </c>
      <c r="AA10" s="398">
        <v>0</v>
      </c>
      <c r="AB10" s="398">
        <v>0</v>
      </c>
      <c r="AC10" s="399">
        <f t="shared" si="6"/>
        <v>7</v>
      </c>
    </row>
    <row r="11" spans="1:29" ht="18" customHeight="1" thickBot="1">
      <c r="A11" s="400" t="s">
        <v>168</v>
      </c>
      <c r="B11" s="401">
        <v>112</v>
      </c>
      <c r="C11" s="401">
        <v>85</v>
      </c>
      <c r="D11" s="401">
        <v>60</v>
      </c>
      <c r="E11" s="401">
        <v>97</v>
      </c>
      <c r="F11" s="401">
        <v>95</v>
      </c>
      <c r="G11" s="401">
        <v>305</v>
      </c>
      <c r="H11" s="402">
        <v>544</v>
      </c>
      <c r="I11" s="401">
        <v>449</v>
      </c>
      <c r="J11" s="401">
        <v>475</v>
      </c>
      <c r="K11" s="401">
        <v>505</v>
      </c>
      <c r="L11" s="401">
        <v>219</v>
      </c>
      <c r="M11" s="403">
        <v>98</v>
      </c>
      <c r="N11" s="158">
        <f t="shared" si="5"/>
        <v>3044</v>
      </c>
      <c r="O11" s="67"/>
      <c r="P11" s="396" t="s">
        <v>168</v>
      </c>
      <c r="Q11" s="404">
        <v>16</v>
      </c>
      <c r="R11" s="404">
        <v>1</v>
      </c>
      <c r="S11" s="404">
        <v>19</v>
      </c>
      <c r="T11" s="404">
        <v>3</v>
      </c>
      <c r="U11" s="404">
        <v>13</v>
      </c>
      <c r="V11" s="404">
        <v>1</v>
      </c>
      <c r="W11" s="404">
        <v>2</v>
      </c>
      <c r="X11" s="404">
        <v>2</v>
      </c>
      <c r="Y11" s="404">
        <v>0</v>
      </c>
      <c r="Z11" s="405">
        <v>24</v>
      </c>
      <c r="AA11" s="404">
        <v>4</v>
      </c>
      <c r="AB11" s="404">
        <v>2</v>
      </c>
      <c r="AC11" s="406">
        <f t="shared" si="6"/>
        <v>87</v>
      </c>
    </row>
    <row r="12" spans="1:29" ht="18" customHeight="1" thickBot="1">
      <c r="A12" s="407" t="s">
        <v>169</v>
      </c>
      <c r="B12" s="140">
        <v>84</v>
      </c>
      <c r="C12" s="140">
        <v>100</v>
      </c>
      <c r="D12" s="141">
        <v>77</v>
      </c>
      <c r="E12" s="141">
        <v>80</v>
      </c>
      <c r="F12" s="79">
        <v>236</v>
      </c>
      <c r="G12" s="79">
        <v>438</v>
      </c>
      <c r="H12" s="80">
        <v>631</v>
      </c>
      <c r="I12" s="268">
        <v>752</v>
      </c>
      <c r="J12" s="78">
        <v>523</v>
      </c>
      <c r="K12" s="79">
        <v>427</v>
      </c>
      <c r="L12" s="78">
        <v>253</v>
      </c>
      <c r="M12" s="142">
        <v>136</v>
      </c>
      <c r="N12" s="408">
        <f t="shared" si="5"/>
        <v>3737</v>
      </c>
      <c r="O12" s="67"/>
      <c r="P12" s="409" t="s">
        <v>170</v>
      </c>
      <c r="Q12" s="410">
        <v>7</v>
      </c>
      <c r="R12" s="410">
        <v>7</v>
      </c>
      <c r="S12" s="411">
        <v>13</v>
      </c>
      <c r="T12" s="411">
        <v>3</v>
      </c>
      <c r="U12" s="411">
        <v>8</v>
      </c>
      <c r="V12" s="411">
        <v>11</v>
      </c>
      <c r="W12" s="410">
        <v>5</v>
      </c>
      <c r="X12" s="411">
        <v>11</v>
      </c>
      <c r="Y12" s="411">
        <v>9</v>
      </c>
      <c r="Z12" s="411">
        <v>9</v>
      </c>
      <c r="AA12" s="412">
        <v>20</v>
      </c>
      <c r="AB12" s="412">
        <v>37</v>
      </c>
      <c r="AC12" s="413">
        <f t="shared" si="6"/>
        <v>140</v>
      </c>
    </row>
    <row r="13" spans="1:29" ht="18" customHeight="1" thickBot="1">
      <c r="A13" s="407" t="s">
        <v>171</v>
      </c>
      <c r="B13" s="411">
        <v>41</v>
      </c>
      <c r="C13" s="411">
        <v>44</v>
      </c>
      <c r="D13" s="411">
        <v>67</v>
      </c>
      <c r="E13" s="411">
        <v>103</v>
      </c>
      <c r="F13" s="404">
        <v>311</v>
      </c>
      <c r="G13" s="411">
        <v>415</v>
      </c>
      <c r="H13" s="411">
        <v>539</v>
      </c>
      <c r="I13" s="405">
        <v>1165</v>
      </c>
      <c r="J13" s="411">
        <v>534</v>
      </c>
      <c r="K13" s="411">
        <v>297</v>
      </c>
      <c r="L13" s="410">
        <v>205</v>
      </c>
      <c r="M13" s="414">
        <v>92</v>
      </c>
      <c r="N13" s="415">
        <f t="shared" si="5"/>
        <v>3813</v>
      </c>
      <c r="O13" s="67"/>
      <c r="P13" s="416" t="s">
        <v>171</v>
      </c>
      <c r="Q13" s="411">
        <v>9</v>
      </c>
      <c r="R13" s="411">
        <v>22</v>
      </c>
      <c r="S13" s="410">
        <v>18</v>
      </c>
      <c r="T13" s="411">
        <v>9</v>
      </c>
      <c r="U13" s="417">
        <v>21</v>
      </c>
      <c r="V13" s="411">
        <v>14</v>
      </c>
      <c r="W13" s="411">
        <v>6</v>
      </c>
      <c r="X13" s="411">
        <v>13</v>
      </c>
      <c r="Y13" s="411">
        <v>7</v>
      </c>
      <c r="Z13" s="418">
        <v>81</v>
      </c>
      <c r="AA13" s="417">
        <v>31</v>
      </c>
      <c r="AB13" s="418">
        <v>37</v>
      </c>
      <c r="AC13" s="419">
        <f t="shared" si="6"/>
        <v>268</v>
      </c>
    </row>
    <row r="14" spans="1:29" ht="18" customHeight="1" thickBot="1">
      <c r="A14" s="407" t="s">
        <v>172</v>
      </c>
      <c r="B14" s="411">
        <v>57</v>
      </c>
      <c r="C14" s="410">
        <v>35</v>
      </c>
      <c r="D14" s="411">
        <v>95</v>
      </c>
      <c r="E14" s="410">
        <v>112</v>
      </c>
      <c r="F14" s="411">
        <v>131</v>
      </c>
      <c r="G14" s="420">
        <v>340</v>
      </c>
      <c r="H14" s="420">
        <v>483</v>
      </c>
      <c r="I14" s="421">
        <v>1339</v>
      </c>
      <c r="J14" s="420">
        <v>614</v>
      </c>
      <c r="K14" s="420">
        <v>349</v>
      </c>
      <c r="L14" s="420">
        <v>236</v>
      </c>
      <c r="M14" s="422">
        <v>68</v>
      </c>
      <c r="N14" s="408">
        <f t="shared" si="5"/>
        <v>3859</v>
      </c>
      <c r="O14" s="67"/>
      <c r="P14" s="416" t="s">
        <v>172</v>
      </c>
      <c r="Q14" s="411">
        <v>19</v>
      </c>
      <c r="R14" s="411">
        <v>12</v>
      </c>
      <c r="S14" s="411">
        <v>8</v>
      </c>
      <c r="T14" s="410">
        <v>12</v>
      </c>
      <c r="U14" s="411">
        <v>7</v>
      </c>
      <c r="V14" s="411">
        <v>15</v>
      </c>
      <c r="W14" s="420">
        <v>16</v>
      </c>
      <c r="X14" s="422">
        <v>12</v>
      </c>
      <c r="Y14" s="410">
        <v>16</v>
      </c>
      <c r="Z14" s="411">
        <v>6</v>
      </c>
      <c r="AA14" s="410">
        <v>12</v>
      </c>
      <c r="AB14" s="410">
        <v>6</v>
      </c>
      <c r="AC14" s="413">
        <f t="shared" si="6"/>
        <v>141</v>
      </c>
    </row>
    <row r="15" spans="1:29" ht="18" hidden="1" customHeight="1" thickBot="1">
      <c r="A15" s="407" t="s">
        <v>173</v>
      </c>
      <c r="B15" s="423">
        <v>68</v>
      </c>
      <c r="C15" s="411">
        <v>42</v>
      </c>
      <c r="D15" s="411">
        <v>44</v>
      </c>
      <c r="E15" s="410">
        <v>75</v>
      </c>
      <c r="F15" s="410">
        <v>135</v>
      </c>
      <c r="G15" s="410">
        <v>448</v>
      </c>
      <c r="H15" s="411">
        <v>507</v>
      </c>
      <c r="I15" s="411">
        <v>808</v>
      </c>
      <c r="J15" s="417">
        <v>795</v>
      </c>
      <c r="K15" s="410">
        <v>313</v>
      </c>
      <c r="L15" s="410">
        <v>246</v>
      </c>
      <c r="M15" s="410">
        <v>143</v>
      </c>
      <c r="N15" s="408">
        <f t="shared" si="5"/>
        <v>3624</v>
      </c>
      <c r="O15" s="67"/>
      <c r="P15" s="416" t="s">
        <v>173</v>
      </c>
      <c r="Q15" s="424">
        <v>9</v>
      </c>
      <c r="R15" s="411">
        <v>16</v>
      </c>
      <c r="S15" s="411">
        <v>12</v>
      </c>
      <c r="T15" s="410">
        <v>6</v>
      </c>
      <c r="U15" s="425">
        <v>7</v>
      </c>
      <c r="V15" s="425">
        <v>14</v>
      </c>
      <c r="W15" s="411">
        <v>9</v>
      </c>
      <c r="X15" s="411">
        <v>14</v>
      </c>
      <c r="Y15" s="411">
        <v>9</v>
      </c>
      <c r="Z15" s="411">
        <v>9</v>
      </c>
      <c r="AA15" s="425">
        <v>8</v>
      </c>
      <c r="AB15" s="425">
        <v>7</v>
      </c>
      <c r="AC15" s="413">
        <f t="shared" si="6"/>
        <v>120</v>
      </c>
    </row>
    <row r="16" spans="1:29" ht="18" hidden="1" customHeight="1" thickBot="1">
      <c r="A16" s="426" t="s">
        <v>174</v>
      </c>
      <c r="B16" s="427">
        <v>71</v>
      </c>
      <c r="C16" s="427">
        <v>97</v>
      </c>
      <c r="D16" s="427">
        <v>61</v>
      </c>
      <c r="E16" s="428">
        <v>105</v>
      </c>
      <c r="F16" s="428">
        <v>198</v>
      </c>
      <c r="G16" s="428">
        <v>442</v>
      </c>
      <c r="H16" s="429">
        <v>790</v>
      </c>
      <c r="I16" s="430">
        <v>674</v>
      </c>
      <c r="J16" s="430">
        <v>594</v>
      </c>
      <c r="K16" s="428">
        <v>275</v>
      </c>
      <c r="L16" s="428">
        <v>133</v>
      </c>
      <c r="M16" s="428">
        <v>108</v>
      </c>
      <c r="N16" s="408">
        <f t="shared" si="5"/>
        <v>3548</v>
      </c>
      <c r="O16" s="5"/>
      <c r="P16" s="153" t="s">
        <v>174</v>
      </c>
      <c r="Q16" s="427">
        <v>7</v>
      </c>
      <c r="R16" s="427">
        <v>13</v>
      </c>
      <c r="S16" s="427">
        <v>12</v>
      </c>
      <c r="T16" s="428">
        <v>11</v>
      </c>
      <c r="U16" s="428">
        <v>12</v>
      </c>
      <c r="V16" s="428">
        <v>15</v>
      </c>
      <c r="W16" s="428">
        <v>20</v>
      </c>
      <c r="X16" s="428">
        <v>15</v>
      </c>
      <c r="Y16" s="428">
        <v>15</v>
      </c>
      <c r="Z16" s="428">
        <v>20</v>
      </c>
      <c r="AA16" s="428">
        <v>9</v>
      </c>
      <c r="AB16" s="428">
        <v>7</v>
      </c>
      <c r="AC16" s="431">
        <f t="shared" si="6"/>
        <v>156</v>
      </c>
    </row>
    <row r="17" spans="1:30" ht="13.8" hidden="1" thickBot="1">
      <c r="A17" s="8" t="s">
        <v>175</v>
      </c>
      <c r="B17" s="424">
        <v>38</v>
      </c>
      <c r="C17" s="428">
        <v>19</v>
      </c>
      <c r="D17" s="428">
        <v>38</v>
      </c>
      <c r="E17" s="428">
        <v>203</v>
      </c>
      <c r="F17" s="428">
        <v>146</v>
      </c>
      <c r="G17" s="428">
        <v>439</v>
      </c>
      <c r="H17" s="429">
        <v>964</v>
      </c>
      <c r="I17" s="429">
        <v>1154</v>
      </c>
      <c r="J17" s="428">
        <v>423</v>
      </c>
      <c r="K17" s="428">
        <v>388</v>
      </c>
      <c r="L17" s="428">
        <v>176</v>
      </c>
      <c r="M17" s="428">
        <v>143</v>
      </c>
      <c r="N17" s="432">
        <f t="shared" si="5"/>
        <v>4131</v>
      </c>
      <c r="O17" s="5"/>
      <c r="P17" s="7" t="s">
        <v>175</v>
      </c>
      <c r="Q17" s="428">
        <v>7</v>
      </c>
      <c r="R17" s="428">
        <v>7</v>
      </c>
      <c r="S17" s="428">
        <v>8</v>
      </c>
      <c r="T17" s="428">
        <v>12</v>
      </c>
      <c r="U17" s="428">
        <v>9</v>
      </c>
      <c r="V17" s="428">
        <v>6</v>
      </c>
      <c r="W17" s="428">
        <v>11</v>
      </c>
      <c r="X17" s="428">
        <v>8</v>
      </c>
      <c r="Y17" s="428">
        <v>16</v>
      </c>
      <c r="Z17" s="428">
        <v>40</v>
      </c>
      <c r="AA17" s="428">
        <v>17</v>
      </c>
      <c r="AB17" s="428">
        <v>16</v>
      </c>
      <c r="AC17" s="428">
        <f t="shared" si="6"/>
        <v>157</v>
      </c>
    </row>
    <row r="18" spans="1:30" ht="13.8" hidden="1" thickBot="1">
      <c r="A18" s="143" t="s">
        <v>176</v>
      </c>
      <c r="B18" s="430">
        <v>49</v>
      </c>
      <c r="C18" s="430">
        <v>63</v>
      </c>
      <c r="D18" s="430">
        <v>50</v>
      </c>
      <c r="E18" s="430">
        <v>71</v>
      </c>
      <c r="F18" s="430">
        <v>144</v>
      </c>
      <c r="G18" s="430">
        <v>374</v>
      </c>
      <c r="H18" s="433">
        <v>729</v>
      </c>
      <c r="I18" s="433">
        <v>1097</v>
      </c>
      <c r="J18" s="433">
        <v>650</v>
      </c>
      <c r="K18" s="430">
        <v>397</v>
      </c>
      <c r="L18" s="430">
        <v>192</v>
      </c>
      <c r="M18" s="430">
        <v>217</v>
      </c>
      <c r="N18" s="432">
        <f t="shared" si="5"/>
        <v>4033</v>
      </c>
      <c r="O18" s="5"/>
      <c r="P18" s="9" t="s">
        <v>176</v>
      </c>
      <c r="Q18" s="430">
        <v>10</v>
      </c>
      <c r="R18" s="430">
        <v>6</v>
      </c>
      <c r="S18" s="430">
        <v>14</v>
      </c>
      <c r="T18" s="430">
        <v>10</v>
      </c>
      <c r="U18" s="430">
        <v>10</v>
      </c>
      <c r="V18" s="430">
        <v>19</v>
      </c>
      <c r="W18" s="430">
        <v>11</v>
      </c>
      <c r="X18" s="430">
        <v>20</v>
      </c>
      <c r="Y18" s="430">
        <v>15</v>
      </c>
      <c r="Z18" s="430">
        <v>8</v>
      </c>
      <c r="AA18" s="430">
        <v>11</v>
      </c>
      <c r="AB18" s="430">
        <v>8</v>
      </c>
      <c r="AC18" s="428">
        <f t="shared" si="6"/>
        <v>142</v>
      </c>
    </row>
    <row r="19" spans="1:30" ht="13.8" hidden="1" thickBot="1">
      <c r="A19" s="8" t="s">
        <v>177</v>
      </c>
      <c r="B19" s="430">
        <v>53</v>
      </c>
      <c r="C19" s="430">
        <v>39</v>
      </c>
      <c r="D19" s="430">
        <v>74</v>
      </c>
      <c r="E19" s="430">
        <v>64</v>
      </c>
      <c r="F19" s="430">
        <v>208</v>
      </c>
      <c r="G19" s="430">
        <v>491</v>
      </c>
      <c r="H19" s="430">
        <v>454</v>
      </c>
      <c r="I19" s="433">
        <v>1068</v>
      </c>
      <c r="J19" s="430">
        <v>568</v>
      </c>
      <c r="K19" s="430">
        <v>407</v>
      </c>
      <c r="L19" s="430">
        <v>228</v>
      </c>
      <c r="M19" s="430">
        <v>81</v>
      </c>
      <c r="N19" s="434">
        <f t="shared" si="5"/>
        <v>3735</v>
      </c>
      <c r="O19" s="5"/>
      <c r="P19" s="7" t="s">
        <v>177</v>
      </c>
      <c r="Q19" s="430">
        <v>12</v>
      </c>
      <c r="R19" s="430">
        <v>13</v>
      </c>
      <c r="S19" s="430">
        <v>46</v>
      </c>
      <c r="T19" s="430">
        <v>9</v>
      </c>
      <c r="U19" s="430">
        <v>20</v>
      </c>
      <c r="V19" s="430">
        <v>4</v>
      </c>
      <c r="W19" s="430">
        <v>8</v>
      </c>
      <c r="X19" s="430">
        <v>30</v>
      </c>
      <c r="Y19" s="430">
        <v>22</v>
      </c>
      <c r="Z19" s="430">
        <v>20</v>
      </c>
      <c r="AA19" s="430">
        <v>16</v>
      </c>
      <c r="AB19" s="430">
        <v>12</v>
      </c>
      <c r="AC19" s="435">
        <f t="shared" si="6"/>
        <v>212</v>
      </c>
    </row>
    <row r="20" spans="1:30" ht="13.8" hidden="1" thickBot="1">
      <c r="A20" s="8" t="s">
        <v>178</v>
      </c>
      <c r="B20" s="436">
        <v>67</v>
      </c>
      <c r="C20" s="436">
        <v>62</v>
      </c>
      <c r="D20" s="436">
        <v>57</v>
      </c>
      <c r="E20" s="436">
        <v>77</v>
      </c>
      <c r="F20" s="436">
        <v>473</v>
      </c>
      <c r="G20" s="436">
        <v>468</v>
      </c>
      <c r="H20" s="437">
        <v>659</v>
      </c>
      <c r="I20" s="436">
        <v>851</v>
      </c>
      <c r="J20" s="436">
        <v>542</v>
      </c>
      <c r="K20" s="436">
        <v>270</v>
      </c>
      <c r="L20" s="436">
        <v>208</v>
      </c>
      <c r="M20" s="436">
        <v>174</v>
      </c>
      <c r="N20" s="438">
        <f t="shared" si="5"/>
        <v>3908</v>
      </c>
      <c r="O20" s="5" t="s">
        <v>3</v>
      </c>
      <c r="P20" s="9" t="s">
        <v>178</v>
      </c>
      <c r="Q20" s="430">
        <v>6</v>
      </c>
      <c r="R20" s="430">
        <v>25</v>
      </c>
      <c r="S20" s="430">
        <v>29</v>
      </c>
      <c r="T20" s="430">
        <v>4</v>
      </c>
      <c r="U20" s="430">
        <v>17</v>
      </c>
      <c r="V20" s="430">
        <v>19</v>
      </c>
      <c r="W20" s="430">
        <v>14</v>
      </c>
      <c r="X20" s="430">
        <v>37</v>
      </c>
      <c r="Y20" s="439">
        <v>76</v>
      </c>
      <c r="Z20" s="430">
        <v>34</v>
      </c>
      <c r="AA20" s="430">
        <v>17</v>
      </c>
      <c r="AB20" s="430">
        <v>18</v>
      </c>
      <c r="AC20" s="435">
        <f t="shared" si="6"/>
        <v>296</v>
      </c>
    </row>
    <row r="21" spans="1:30">
      <c r="A21" s="10"/>
      <c r="B21" s="144"/>
      <c r="C21" s="144"/>
      <c r="D21" s="144"/>
      <c r="E21" s="144"/>
      <c r="F21" s="144"/>
      <c r="G21" s="144"/>
      <c r="H21" s="144"/>
      <c r="I21" s="144"/>
      <c r="J21" s="144"/>
      <c r="K21" s="144"/>
      <c r="L21" s="144"/>
      <c r="M21" s="144"/>
      <c r="N21" s="11"/>
      <c r="O21" s="5"/>
      <c r="P21" s="12"/>
      <c r="Q21" s="145"/>
      <c r="R21" s="145"/>
      <c r="S21" s="145"/>
      <c r="T21" s="145"/>
      <c r="U21" s="145"/>
      <c r="V21" s="145"/>
      <c r="W21" s="145"/>
      <c r="X21" s="145"/>
      <c r="Y21" s="145"/>
      <c r="Z21" s="145"/>
      <c r="AA21" s="145"/>
      <c r="AB21" s="145"/>
      <c r="AC21" s="144"/>
    </row>
    <row r="22" spans="1:30" ht="13.5" customHeight="1">
      <c r="A22" s="732" t="s">
        <v>314</v>
      </c>
      <c r="B22" s="733"/>
      <c r="C22" s="733"/>
      <c r="D22" s="733"/>
      <c r="E22" s="733"/>
      <c r="F22" s="733"/>
      <c r="G22" s="733"/>
      <c r="H22" s="733"/>
      <c r="I22" s="733"/>
      <c r="J22" s="733"/>
      <c r="K22" s="733"/>
      <c r="L22" s="733"/>
      <c r="M22" s="733"/>
      <c r="N22" s="734"/>
      <c r="O22" s="5"/>
      <c r="P22" s="732" t="str">
        <f>+A22</f>
        <v>※2024年 第35週（8/26～9/1） 現在</v>
      </c>
      <c r="Q22" s="733"/>
      <c r="R22" s="733"/>
      <c r="S22" s="733"/>
      <c r="T22" s="733"/>
      <c r="U22" s="733"/>
      <c r="V22" s="733"/>
      <c r="W22" s="733"/>
      <c r="X22" s="733"/>
      <c r="Y22" s="733"/>
      <c r="Z22" s="733"/>
      <c r="AA22" s="733"/>
      <c r="AB22" s="733"/>
      <c r="AC22" s="734"/>
    </row>
    <row r="23" spans="1:30" ht="13.8" thickBot="1">
      <c r="A23" s="175" t="s">
        <v>41</v>
      </c>
      <c r="B23" s="5"/>
      <c r="C23" s="5"/>
      <c r="D23" s="5"/>
      <c r="E23" s="5"/>
      <c r="F23" s="5"/>
      <c r="G23" s="5" t="s">
        <v>17</v>
      </c>
      <c r="H23" s="5"/>
      <c r="I23" s="5"/>
      <c r="J23" s="5"/>
      <c r="K23" s="5"/>
      <c r="L23" s="5"/>
      <c r="M23" s="5"/>
      <c r="N23" s="14"/>
      <c r="O23" s="5"/>
      <c r="P23" s="176"/>
      <c r="Q23" s="5"/>
      <c r="R23" s="5"/>
      <c r="S23" s="5"/>
      <c r="T23" s="5"/>
      <c r="U23" s="5"/>
      <c r="V23" s="5"/>
      <c r="W23" s="5"/>
      <c r="X23" s="5"/>
      <c r="Y23" s="5"/>
      <c r="Z23" s="5"/>
      <c r="AA23" s="5"/>
      <c r="AB23" s="5"/>
      <c r="AC23" s="16"/>
    </row>
    <row r="24" spans="1:30" ht="33" customHeight="1" thickBot="1">
      <c r="A24" s="737" t="s">
        <v>179</v>
      </c>
      <c r="B24" s="738"/>
      <c r="C24" s="739"/>
      <c r="D24" s="735" t="s">
        <v>219</v>
      </c>
      <c r="E24" s="736"/>
      <c r="F24" s="5"/>
      <c r="G24" s="5" t="s">
        <v>17</v>
      </c>
      <c r="H24" s="5"/>
      <c r="I24" s="5"/>
      <c r="J24" s="5"/>
      <c r="K24" s="5"/>
      <c r="L24" s="5"/>
      <c r="M24" s="5"/>
      <c r="N24" s="14"/>
      <c r="O24" s="67" t="s">
        <v>17</v>
      </c>
      <c r="P24" s="93"/>
      <c r="Q24" s="440" t="s">
        <v>180</v>
      </c>
      <c r="R24" s="718" t="s">
        <v>208</v>
      </c>
      <c r="S24" s="719"/>
      <c r="T24" s="720"/>
      <c r="U24" s="5"/>
      <c r="V24" s="5"/>
      <c r="W24" s="5"/>
      <c r="X24" s="5"/>
      <c r="Y24" s="5"/>
      <c r="Z24" s="5"/>
      <c r="AA24" s="5"/>
      <c r="AB24" s="5"/>
      <c r="AC24" s="16"/>
    </row>
    <row r="25" spans="1:30" ht="15" customHeight="1">
      <c r="A25" s="13"/>
      <c r="B25" s="5"/>
      <c r="C25" s="5"/>
      <c r="D25" s="5" t="s">
        <v>3</v>
      </c>
      <c r="E25" s="5"/>
      <c r="F25" s="5"/>
      <c r="G25" s="5"/>
      <c r="H25" s="5"/>
      <c r="I25" s="5"/>
      <c r="J25" s="5"/>
      <c r="K25" s="5"/>
      <c r="L25" s="5"/>
      <c r="M25" s="5"/>
      <c r="N25" s="14"/>
      <c r="O25" s="67" t="s">
        <v>17</v>
      </c>
      <c r="P25" s="92"/>
      <c r="Q25" s="5"/>
      <c r="R25" s="5"/>
      <c r="S25" s="5"/>
      <c r="T25" s="5"/>
      <c r="U25" s="5"/>
      <c r="V25" s="5"/>
      <c r="W25" s="5"/>
      <c r="X25" s="5"/>
      <c r="Y25" s="5"/>
      <c r="Z25" s="5"/>
      <c r="AA25" s="5"/>
      <c r="AB25" s="5"/>
      <c r="AC25" s="16"/>
    </row>
    <row r="26" spans="1:30" ht="9" customHeight="1">
      <c r="A26" s="13"/>
      <c r="B26" s="5"/>
      <c r="C26" s="5"/>
      <c r="D26" s="5"/>
      <c r="E26" s="5"/>
      <c r="F26" s="5"/>
      <c r="G26" s="5"/>
      <c r="H26" s="5"/>
      <c r="I26" s="5"/>
      <c r="J26" s="5"/>
      <c r="K26" s="5"/>
      <c r="L26" s="5"/>
      <c r="M26" s="5"/>
      <c r="N26" s="14"/>
      <c r="O26" s="67" t="s">
        <v>17</v>
      </c>
      <c r="P26" s="15"/>
      <c r="Q26" s="5"/>
      <c r="R26" s="5"/>
      <c r="S26" s="5"/>
      <c r="T26" s="5"/>
      <c r="U26" s="5"/>
      <c r="V26" s="5"/>
      <c r="W26" s="5"/>
      <c r="X26" s="5"/>
      <c r="Y26" s="5"/>
      <c r="Z26" s="5"/>
      <c r="AA26" s="5"/>
      <c r="AB26" s="5"/>
      <c r="AC26" s="16"/>
    </row>
    <row r="27" spans="1:30">
      <c r="A27" s="13"/>
      <c r="B27" s="5"/>
      <c r="C27" s="5"/>
      <c r="D27" s="5"/>
      <c r="E27" s="5"/>
      <c r="F27" s="5"/>
      <c r="G27" s="5"/>
      <c r="H27" s="5"/>
      <c r="I27" s="5"/>
      <c r="J27" s="5"/>
      <c r="K27" s="5"/>
      <c r="L27" s="5"/>
      <c r="M27" s="5"/>
      <c r="N27" s="14"/>
      <c r="O27" s="5" t="s">
        <v>17</v>
      </c>
      <c r="P27" s="6"/>
      <c r="AC27" s="17"/>
    </row>
    <row r="28" spans="1:30">
      <c r="A28" s="13"/>
      <c r="B28" s="5"/>
      <c r="C28" s="5"/>
      <c r="D28" s="5"/>
      <c r="E28" s="5"/>
      <c r="F28" s="5"/>
      <c r="G28" s="5"/>
      <c r="H28" s="5"/>
      <c r="I28" s="5"/>
      <c r="J28" s="5"/>
      <c r="K28" s="5"/>
      <c r="L28" s="5"/>
      <c r="M28" s="5"/>
      <c r="N28" s="14"/>
      <c r="O28" s="5" t="s">
        <v>17</v>
      </c>
      <c r="P28" s="6"/>
      <c r="AC28" s="17"/>
    </row>
    <row r="29" spans="1:30">
      <c r="A29" s="13"/>
      <c r="B29" s="5"/>
      <c r="C29" s="5"/>
      <c r="D29" s="5"/>
      <c r="E29" s="5"/>
      <c r="F29" s="5"/>
      <c r="G29" s="5"/>
      <c r="H29" s="5"/>
      <c r="I29" s="5"/>
      <c r="J29" s="5"/>
      <c r="K29" s="5"/>
      <c r="L29" s="5"/>
      <c r="M29" s="5"/>
      <c r="N29" s="14"/>
      <c r="O29" s="5" t="s">
        <v>17</v>
      </c>
      <c r="P29" s="6"/>
      <c r="AC29" s="17"/>
      <c r="AD29" s="100"/>
    </row>
    <row r="30" spans="1:30">
      <c r="A30" s="13"/>
      <c r="B30" s="5"/>
      <c r="C30" s="5"/>
      <c r="D30" s="5"/>
      <c r="E30" s="5"/>
      <c r="F30" s="5"/>
      <c r="G30" s="5"/>
      <c r="H30" s="5"/>
      <c r="I30" s="5"/>
      <c r="J30" s="5"/>
      <c r="K30" s="5"/>
      <c r="L30" s="5"/>
      <c r="M30" s="5"/>
      <c r="N30" s="14"/>
      <c r="O30" s="5"/>
      <c r="P30" s="6"/>
      <c r="AC30" s="17"/>
    </row>
    <row r="31" spans="1:30" ht="21.6">
      <c r="A31" s="193" t="s">
        <v>181</v>
      </c>
      <c r="B31" s="5"/>
      <c r="C31" s="5"/>
      <c r="D31" s="5"/>
      <c r="E31" s="5"/>
      <c r="F31" s="5"/>
      <c r="G31" s="5"/>
      <c r="H31" s="5"/>
      <c r="I31" s="5"/>
      <c r="J31" s="5"/>
      <c r="K31" s="5"/>
      <c r="L31" s="5"/>
      <c r="M31" s="5"/>
      <c r="N31" s="14"/>
      <c r="O31" s="5"/>
      <c r="P31" s="6"/>
      <c r="AC31" s="17"/>
    </row>
    <row r="32" spans="1:30" ht="13.8" thickBot="1">
      <c r="A32" s="18"/>
      <c r="B32" s="19"/>
      <c r="C32" s="19"/>
      <c r="D32" s="19"/>
      <c r="E32" s="19"/>
      <c r="F32" s="19"/>
      <c r="G32" s="19"/>
      <c r="H32" s="19"/>
      <c r="I32" s="19"/>
      <c r="J32" s="19"/>
      <c r="K32" s="19"/>
      <c r="L32" s="19"/>
      <c r="M32" s="19"/>
      <c r="N32" s="20"/>
      <c r="O32" s="5"/>
      <c r="P32" s="21"/>
      <c r="Q32" s="22"/>
      <c r="R32" s="22"/>
      <c r="S32" s="22"/>
      <c r="T32" s="22"/>
      <c r="U32" s="22"/>
      <c r="V32" s="22"/>
      <c r="W32" s="22"/>
      <c r="X32" s="22"/>
      <c r="Y32" s="22"/>
      <c r="Z32" s="22"/>
      <c r="AA32" s="22"/>
      <c r="AB32" s="22"/>
      <c r="AC32" s="23"/>
    </row>
    <row r="33" spans="1:29">
      <c r="A33" s="441"/>
      <c r="C33" s="5"/>
      <c r="D33" s="5"/>
      <c r="E33" s="5"/>
      <c r="F33" s="5"/>
      <c r="G33" s="5"/>
      <c r="H33" s="5"/>
      <c r="I33" s="5"/>
      <c r="J33" s="5"/>
      <c r="K33" s="5"/>
      <c r="L33" s="5"/>
      <c r="M33" s="5"/>
      <c r="N33" s="5"/>
      <c r="O33" s="5"/>
    </row>
    <row r="34" spans="1:29">
      <c r="O34" s="5"/>
    </row>
    <row r="35" spans="1:29">
      <c r="K35" s="146" t="s">
        <v>3</v>
      </c>
      <c r="O35" s="5"/>
    </row>
    <row r="36" spans="1:29">
      <c r="O36" s="5"/>
    </row>
    <row r="37" spans="1:29">
      <c r="O37" s="5"/>
    </row>
    <row r="38" spans="1:29">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c r="Q39" s="75" t="s">
        <v>182</v>
      </c>
      <c r="R39" s="75"/>
      <c r="S39" s="75"/>
      <c r="T39" s="75"/>
      <c r="U39" s="75"/>
      <c r="V39" s="75"/>
      <c r="W39" s="75"/>
      <c r="X39" s="75"/>
    </row>
    <row r="40" spans="1:29">
      <c r="Q40" s="75" t="s">
        <v>183</v>
      </c>
      <c r="R40" s="75"/>
      <c r="S40" s="75"/>
      <c r="T40" s="75"/>
      <c r="U40" s="75"/>
      <c r="V40" s="75"/>
      <c r="W40" s="75"/>
      <c r="X40" s="75"/>
    </row>
  </sheetData>
  <mergeCells count="9">
    <mergeCell ref="R24:T24"/>
    <mergeCell ref="A1:N1"/>
    <mergeCell ref="P1:AC1"/>
    <mergeCell ref="A2:N2"/>
    <mergeCell ref="P2:AC2"/>
    <mergeCell ref="A22:N22"/>
    <mergeCell ref="P22:AC22"/>
    <mergeCell ref="D24:E24"/>
    <mergeCell ref="A24:C24"/>
  </mergeCells>
  <phoneticPr fontId="84"/>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4" sqref="D4"/>
    </sheetView>
  </sheetViews>
  <sheetFormatPr defaultColWidth="9" defaultRowHeight="13.2"/>
  <cols>
    <col min="1" max="1" width="5" style="1" customWidth="1"/>
    <col min="2" max="2" width="25.77734375" style="58" customWidth="1"/>
    <col min="3" max="3" width="69.109375" style="1" customWidth="1"/>
    <col min="4" max="4" width="109.88671875" style="1" customWidth="1"/>
    <col min="5" max="5" width="3.88671875" style="1" customWidth="1"/>
    <col min="6" max="16384" width="9" style="1"/>
  </cols>
  <sheetData>
    <row r="1" spans="1:7" ht="18.75" customHeight="1">
      <c r="B1" s="58" t="s">
        <v>127</v>
      </c>
      <c r="D1" s="592" t="str">
        <f>+D23</f>
        <v>対前週
インフルエンザ 　     　     12%   増加
新型コロナウイルス         　9% 　増加</v>
      </c>
    </row>
    <row r="2" spans="1:7" ht="17.25" customHeight="1" thickBot="1">
      <c r="B2" t="s">
        <v>326</v>
      </c>
      <c r="D2" s="745"/>
      <c r="E2" s="746"/>
    </row>
    <row r="3" spans="1:7" ht="16.5" customHeight="1" thickBot="1">
      <c r="B3" s="355" t="s">
        <v>128</v>
      </c>
      <c r="C3" s="356" t="s">
        <v>129</v>
      </c>
      <c r="D3" s="83" t="s">
        <v>130</v>
      </c>
    </row>
    <row r="4" spans="1:7" ht="17.25" customHeight="1" thickBot="1">
      <c r="B4" s="357" t="s">
        <v>131</v>
      </c>
      <c r="C4" s="358" t="s">
        <v>315</v>
      </c>
      <c r="D4" s="59"/>
    </row>
    <row r="5" spans="1:7" ht="17.25" customHeight="1">
      <c r="B5" s="747" t="s">
        <v>132</v>
      </c>
      <c r="C5" s="750" t="s">
        <v>133</v>
      </c>
      <c r="D5" s="751"/>
    </row>
    <row r="6" spans="1:7" ht="19.2" customHeight="1">
      <c r="B6" s="748"/>
      <c r="C6" s="752" t="s">
        <v>134</v>
      </c>
      <c r="D6" s="753"/>
      <c r="G6" s="94"/>
    </row>
    <row r="7" spans="1:7" ht="19.95" customHeight="1">
      <c r="B7" s="748"/>
      <c r="C7" s="111" t="s">
        <v>135</v>
      </c>
      <c r="D7" s="112"/>
      <c r="G7" s="94"/>
    </row>
    <row r="8" spans="1:7" ht="25.2" customHeight="1" thickBot="1">
      <c r="B8" s="749"/>
      <c r="C8" s="96" t="s">
        <v>136</v>
      </c>
      <c r="D8" s="95"/>
      <c r="G8" s="94"/>
    </row>
    <row r="9" spans="1:7" ht="46.2" customHeight="1" thickBot="1">
      <c r="B9" s="359" t="s">
        <v>137</v>
      </c>
      <c r="C9" s="754" t="s">
        <v>316</v>
      </c>
      <c r="D9" s="755"/>
    </row>
    <row r="10" spans="1:7" ht="83.4" customHeight="1" thickBot="1">
      <c r="B10" s="360" t="s">
        <v>138</v>
      </c>
      <c r="C10" s="756" t="s">
        <v>318</v>
      </c>
      <c r="D10" s="757"/>
    </row>
    <row r="11" spans="1:7" ht="63" customHeight="1" thickBot="1">
      <c r="B11" s="60"/>
      <c r="C11" s="361" t="s">
        <v>317</v>
      </c>
      <c r="D11" s="362" t="s">
        <v>319</v>
      </c>
      <c r="F11" s="1" t="s">
        <v>17</v>
      </c>
    </row>
    <row r="12" spans="1:7" ht="37.950000000000003" customHeight="1" thickBot="1">
      <c r="B12" s="359" t="s">
        <v>139</v>
      </c>
      <c r="C12" s="756" t="s">
        <v>320</v>
      </c>
      <c r="D12" s="757"/>
    </row>
    <row r="13" spans="1:7" ht="93" customHeight="1" thickBot="1">
      <c r="B13" s="363" t="s">
        <v>140</v>
      </c>
      <c r="C13" s="364" t="s">
        <v>321</v>
      </c>
      <c r="D13" s="365" t="s">
        <v>322</v>
      </c>
      <c r="F13" t="s">
        <v>3</v>
      </c>
    </row>
    <row r="14" spans="1:7" ht="102.6" customHeight="1" thickBot="1">
      <c r="A14" t="s">
        <v>41</v>
      </c>
      <c r="B14" s="366" t="s">
        <v>141</v>
      </c>
      <c r="C14" s="743" t="s">
        <v>323</v>
      </c>
      <c r="D14" s="744"/>
    </row>
    <row r="15" spans="1:7" ht="17.25" customHeight="1"/>
    <row r="16" spans="1:7" ht="17.25" customHeight="1">
      <c r="B16" s="740" t="s">
        <v>142</v>
      </c>
      <c r="C16" s="174"/>
      <c r="D16" s="1" t="s">
        <v>41</v>
      </c>
    </row>
    <row r="17" spans="2:5">
      <c r="B17" s="740"/>
      <c r="C17"/>
    </row>
    <row r="18" spans="2:5">
      <c r="B18" s="740"/>
      <c r="E18" s="1" t="s">
        <v>17</v>
      </c>
    </row>
    <row r="19" spans="2:5">
      <c r="B19" s="740"/>
    </row>
    <row r="20" spans="2:5">
      <c r="B20" s="740"/>
    </row>
    <row r="21" spans="2:5" ht="16.2">
      <c r="B21" s="740"/>
      <c r="D21" s="244" t="s">
        <v>143</v>
      </c>
    </row>
    <row r="22" spans="2:5">
      <c r="B22" s="740"/>
    </row>
    <row r="23" spans="2:5">
      <c r="B23" s="740"/>
      <c r="D23" s="741" t="s">
        <v>325</v>
      </c>
    </row>
    <row r="24" spans="2:5">
      <c r="B24" s="740"/>
      <c r="D24" s="742"/>
    </row>
    <row r="25" spans="2:5">
      <c r="B25" s="740"/>
      <c r="D25" s="742"/>
    </row>
    <row r="26" spans="2:5">
      <c r="B26" s="740"/>
      <c r="D26" s="742"/>
    </row>
    <row r="27" spans="2:5">
      <c r="B27" s="740"/>
      <c r="D27" s="742"/>
    </row>
    <row r="28" spans="2:5">
      <c r="B28" s="740"/>
    </row>
    <row r="29" spans="2:5">
      <c r="B29" s="740"/>
      <c r="D29" s="1" t="s">
        <v>41</v>
      </c>
    </row>
    <row r="30" spans="2:5">
      <c r="B30" s="740"/>
      <c r="D30" s="1" t="s">
        <v>41</v>
      </c>
    </row>
    <row r="31" spans="2:5">
      <c r="B31" s="740"/>
    </row>
    <row r="32" spans="2:5">
      <c r="B32" s="740"/>
    </row>
    <row r="33" spans="2:2">
      <c r="B33" s="740"/>
    </row>
  </sheetData>
  <mergeCells count="10">
    <mergeCell ref="B16:B33"/>
    <mergeCell ref="D23:D27"/>
    <mergeCell ref="C14:D14"/>
    <mergeCell ref="D2:E2"/>
    <mergeCell ref="B5:B8"/>
    <mergeCell ref="C5:D5"/>
    <mergeCell ref="C6:D6"/>
    <mergeCell ref="C9:D9"/>
    <mergeCell ref="C10:D10"/>
    <mergeCell ref="C12:D12"/>
  </mergeCells>
  <phoneticPr fontId="84"/>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62"/>
  <sheetViews>
    <sheetView view="pageBreakPreview" zoomScale="110" zoomScaleNormal="100" zoomScaleSheetLayoutView="110" workbookViewId="0">
      <selection activeCell="B48" sqref="B48"/>
    </sheetView>
  </sheetViews>
  <sheetFormatPr defaultColWidth="9" defaultRowHeight="13.2"/>
  <cols>
    <col min="1" max="1" width="21.33203125" style="28" customWidth="1"/>
    <col min="2" max="2" width="19.88671875" style="28" customWidth="1"/>
    <col min="3" max="3" width="91.6640625" style="156" customWidth="1"/>
    <col min="4" max="4" width="14.44140625" style="29" customWidth="1"/>
    <col min="5" max="5" width="13.6640625" style="29"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42" t="s">
        <v>234</v>
      </c>
      <c r="B1" s="467" t="s">
        <v>207</v>
      </c>
      <c r="C1" s="443" t="s">
        <v>224</v>
      </c>
      <c r="D1" s="444" t="s">
        <v>184</v>
      </c>
      <c r="E1" s="445" t="s">
        <v>185</v>
      </c>
    </row>
    <row r="2" spans="1:5" ht="23.4" customHeight="1">
      <c r="A2" s="502" t="s">
        <v>211</v>
      </c>
      <c r="B2" s="503" t="s">
        <v>295</v>
      </c>
      <c r="C2" s="504" t="s">
        <v>304</v>
      </c>
      <c r="D2" s="505">
        <v>45541</v>
      </c>
      <c r="E2" s="506">
        <v>45541</v>
      </c>
    </row>
    <row r="3" spans="1:5" ht="23.4" customHeight="1">
      <c r="A3" s="582" t="s">
        <v>209</v>
      </c>
      <c r="B3" s="583" t="s">
        <v>296</v>
      </c>
      <c r="C3" s="584" t="s">
        <v>305</v>
      </c>
      <c r="D3" s="585">
        <v>45540</v>
      </c>
      <c r="E3" s="586">
        <v>45541</v>
      </c>
    </row>
    <row r="4" spans="1:5" ht="23.4" customHeight="1">
      <c r="A4" s="574" t="s">
        <v>209</v>
      </c>
      <c r="B4" s="575" t="s">
        <v>297</v>
      </c>
      <c r="C4" s="576" t="s">
        <v>306</v>
      </c>
      <c r="D4" s="577">
        <v>45541</v>
      </c>
      <c r="E4" s="578">
        <v>45541</v>
      </c>
    </row>
    <row r="5" spans="1:5" ht="23.4" customHeight="1">
      <c r="A5" s="558" t="s">
        <v>209</v>
      </c>
      <c r="B5" s="559" t="s">
        <v>298</v>
      </c>
      <c r="C5" s="560" t="s">
        <v>307</v>
      </c>
      <c r="D5" s="561">
        <v>45541</v>
      </c>
      <c r="E5" s="562">
        <v>45541</v>
      </c>
    </row>
    <row r="6" spans="1:5" ht="23.4" customHeight="1">
      <c r="A6" s="558" t="s">
        <v>209</v>
      </c>
      <c r="B6" s="559" t="s">
        <v>299</v>
      </c>
      <c r="C6" s="560" t="s">
        <v>308</v>
      </c>
      <c r="D6" s="561">
        <v>45540</v>
      </c>
      <c r="E6" s="562">
        <v>45541</v>
      </c>
    </row>
    <row r="7" spans="1:5" ht="23.4" customHeight="1">
      <c r="A7" s="574" t="s">
        <v>211</v>
      </c>
      <c r="B7" s="575" t="s">
        <v>300</v>
      </c>
      <c r="C7" s="576" t="s">
        <v>309</v>
      </c>
      <c r="D7" s="577">
        <v>45540</v>
      </c>
      <c r="E7" s="578">
        <v>45540</v>
      </c>
    </row>
    <row r="8" spans="1:5" ht="23.4" customHeight="1">
      <c r="A8" s="565" t="s">
        <v>253</v>
      </c>
      <c r="B8" s="566" t="s">
        <v>301</v>
      </c>
      <c r="C8" s="567" t="s">
        <v>310</v>
      </c>
      <c r="D8" s="568">
        <v>45540</v>
      </c>
      <c r="E8" s="569">
        <v>45540</v>
      </c>
    </row>
    <row r="9" spans="1:5" ht="23.4" customHeight="1">
      <c r="A9" s="582" t="s">
        <v>209</v>
      </c>
      <c r="B9" s="583" t="s">
        <v>302</v>
      </c>
      <c r="C9" s="584" t="s">
        <v>311</v>
      </c>
      <c r="D9" s="585">
        <v>45540</v>
      </c>
      <c r="E9" s="586">
        <v>45540</v>
      </c>
    </row>
    <row r="10" spans="1:5" ht="23.4" customHeight="1">
      <c r="A10" s="582" t="s">
        <v>210</v>
      </c>
      <c r="B10" s="583" t="s">
        <v>222</v>
      </c>
      <c r="C10" s="584" t="s">
        <v>312</v>
      </c>
      <c r="D10" s="585">
        <v>45540</v>
      </c>
      <c r="E10" s="586">
        <v>45540</v>
      </c>
    </row>
    <row r="11" spans="1:5" ht="23.4" customHeight="1">
      <c r="A11" s="565" t="s">
        <v>209</v>
      </c>
      <c r="B11" s="566" t="s">
        <v>303</v>
      </c>
      <c r="C11" s="567" t="s">
        <v>313</v>
      </c>
      <c r="D11" s="568">
        <v>45540</v>
      </c>
      <c r="E11" s="569">
        <v>45540</v>
      </c>
    </row>
    <row r="12" spans="1:5" ht="23.4" customHeight="1">
      <c r="A12" s="492" t="s">
        <v>211</v>
      </c>
      <c r="B12" s="493" t="s">
        <v>212</v>
      </c>
      <c r="C12" s="494" t="s">
        <v>277</v>
      </c>
      <c r="D12" s="495">
        <v>45539</v>
      </c>
      <c r="E12" s="496">
        <v>45540</v>
      </c>
    </row>
    <row r="13" spans="1:5" ht="23.4" customHeight="1">
      <c r="A13" s="553" t="s">
        <v>209</v>
      </c>
      <c r="B13" s="554" t="s">
        <v>278</v>
      </c>
      <c r="C13" s="555" t="s">
        <v>279</v>
      </c>
      <c r="D13" s="556">
        <v>45539</v>
      </c>
      <c r="E13" s="557">
        <v>45540</v>
      </c>
    </row>
    <row r="14" spans="1:5" ht="23.4" customHeight="1">
      <c r="A14" s="553" t="s">
        <v>209</v>
      </c>
      <c r="B14" s="554" t="s">
        <v>280</v>
      </c>
      <c r="C14" s="555" t="s">
        <v>281</v>
      </c>
      <c r="D14" s="556">
        <v>45539</v>
      </c>
      <c r="E14" s="557">
        <v>45540</v>
      </c>
    </row>
    <row r="15" spans="1:5" ht="23.4" customHeight="1">
      <c r="A15" s="508" t="s">
        <v>209</v>
      </c>
      <c r="B15" s="509" t="s">
        <v>221</v>
      </c>
      <c r="C15" s="510" t="s">
        <v>282</v>
      </c>
      <c r="D15" s="511">
        <v>45539</v>
      </c>
      <c r="E15" s="512">
        <v>45540</v>
      </c>
    </row>
    <row r="16" spans="1:5" ht="23.4" customHeight="1">
      <c r="A16" s="492" t="s">
        <v>211</v>
      </c>
      <c r="B16" s="493" t="s">
        <v>283</v>
      </c>
      <c r="C16" s="494" t="s">
        <v>284</v>
      </c>
      <c r="D16" s="495">
        <v>45539</v>
      </c>
      <c r="E16" s="496">
        <v>45540</v>
      </c>
    </row>
    <row r="17" spans="1:5" ht="23.4" customHeight="1">
      <c r="A17" s="553" t="s">
        <v>211</v>
      </c>
      <c r="B17" s="554" t="s">
        <v>285</v>
      </c>
      <c r="C17" s="555" t="s">
        <v>286</v>
      </c>
      <c r="D17" s="556">
        <v>45539</v>
      </c>
      <c r="E17" s="557">
        <v>45539</v>
      </c>
    </row>
    <row r="18" spans="1:5" ht="23.4" customHeight="1">
      <c r="A18" s="502" t="s">
        <v>209</v>
      </c>
      <c r="B18" s="503" t="s">
        <v>287</v>
      </c>
      <c r="C18" s="504" t="s">
        <v>288</v>
      </c>
      <c r="D18" s="505">
        <v>45539</v>
      </c>
      <c r="E18" s="506">
        <v>45539</v>
      </c>
    </row>
    <row r="19" spans="1:5" ht="23.4" customHeight="1">
      <c r="A19" s="497" t="s">
        <v>209</v>
      </c>
      <c r="B19" s="498" t="s">
        <v>289</v>
      </c>
      <c r="C19" s="499" t="s">
        <v>290</v>
      </c>
      <c r="D19" s="500">
        <v>45539</v>
      </c>
      <c r="E19" s="501">
        <v>45539</v>
      </c>
    </row>
    <row r="20" spans="1:5" ht="23.4" customHeight="1">
      <c r="A20" s="507" t="s">
        <v>211</v>
      </c>
      <c r="B20" s="570" t="s">
        <v>291</v>
      </c>
      <c r="C20" s="571" t="s">
        <v>292</v>
      </c>
      <c r="D20" s="572">
        <v>45539</v>
      </c>
      <c r="E20" s="573">
        <v>45539</v>
      </c>
    </row>
    <row r="21" spans="1:5" ht="23.4" customHeight="1">
      <c r="A21" s="518" t="s">
        <v>211</v>
      </c>
      <c r="B21" s="519" t="s">
        <v>293</v>
      </c>
      <c r="C21" s="520" t="s">
        <v>294</v>
      </c>
      <c r="D21" s="521">
        <v>45539</v>
      </c>
      <c r="E21" s="522">
        <v>45539</v>
      </c>
    </row>
    <row r="22" spans="1:5" ht="23.4" customHeight="1">
      <c r="A22" s="507" t="s">
        <v>209</v>
      </c>
      <c r="B22" s="570" t="s">
        <v>258</v>
      </c>
      <c r="C22" s="571" t="s">
        <v>259</v>
      </c>
      <c r="D22" s="572">
        <v>45538</v>
      </c>
      <c r="E22" s="573">
        <v>45539</v>
      </c>
    </row>
    <row r="23" spans="1:5" ht="23.4" customHeight="1">
      <c r="A23" s="497" t="s">
        <v>209</v>
      </c>
      <c r="B23" s="498" t="s">
        <v>260</v>
      </c>
      <c r="C23" s="499" t="s">
        <v>261</v>
      </c>
      <c r="D23" s="500">
        <v>45538</v>
      </c>
      <c r="E23" s="501">
        <v>45539</v>
      </c>
    </row>
    <row r="24" spans="1:5" ht="23.4" customHeight="1">
      <c r="A24" s="542" t="s">
        <v>209</v>
      </c>
      <c r="B24" s="543" t="s">
        <v>262</v>
      </c>
      <c r="C24" s="544" t="s">
        <v>263</v>
      </c>
      <c r="D24" s="545">
        <v>45538</v>
      </c>
      <c r="E24" s="546">
        <v>45539</v>
      </c>
    </row>
    <row r="25" spans="1:5" ht="23.4" customHeight="1">
      <c r="A25" s="507" t="s">
        <v>209</v>
      </c>
      <c r="B25" s="503" t="s">
        <v>264</v>
      </c>
      <c r="C25" s="504" t="s">
        <v>265</v>
      </c>
      <c r="D25" s="505">
        <v>45538</v>
      </c>
      <c r="E25" s="506">
        <v>45539</v>
      </c>
    </row>
    <row r="26" spans="1:5" ht="23.4" customHeight="1">
      <c r="A26" s="537" t="s">
        <v>209</v>
      </c>
      <c r="B26" s="538" t="s">
        <v>266</v>
      </c>
      <c r="C26" s="539" t="s">
        <v>267</v>
      </c>
      <c r="D26" s="540">
        <v>45538</v>
      </c>
      <c r="E26" s="541">
        <v>45539</v>
      </c>
    </row>
    <row r="27" spans="1:5" ht="23.4" customHeight="1">
      <c r="A27" s="537" t="s">
        <v>209</v>
      </c>
      <c r="B27" s="538" t="s">
        <v>268</v>
      </c>
      <c r="C27" s="539" t="s">
        <v>269</v>
      </c>
      <c r="D27" s="540">
        <v>45538</v>
      </c>
      <c r="E27" s="541">
        <v>45539</v>
      </c>
    </row>
    <row r="28" spans="1:5" ht="23.4" customHeight="1">
      <c r="A28" s="523" t="s">
        <v>209</v>
      </c>
      <c r="B28" s="524" t="s">
        <v>270</v>
      </c>
      <c r="C28" s="525" t="s">
        <v>271</v>
      </c>
      <c r="D28" s="526">
        <v>45538</v>
      </c>
      <c r="E28" s="527">
        <v>45539</v>
      </c>
    </row>
    <row r="29" spans="1:5" ht="23.4" customHeight="1">
      <c r="A29" s="513" t="s">
        <v>209</v>
      </c>
      <c r="B29" s="514" t="s">
        <v>272</v>
      </c>
      <c r="C29" s="515" t="s">
        <v>273</v>
      </c>
      <c r="D29" s="516">
        <v>45538</v>
      </c>
      <c r="E29" s="517">
        <v>45539</v>
      </c>
    </row>
    <row r="30" spans="1:5" ht="23.4" customHeight="1">
      <c r="A30" s="492" t="s">
        <v>209</v>
      </c>
      <c r="B30" s="493" t="s">
        <v>213</v>
      </c>
      <c r="C30" s="494" t="s">
        <v>274</v>
      </c>
      <c r="D30" s="495">
        <v>45538</v>
      </c>
      <c r="E30" s="496">
        <v>45538</v>
      </c>
    </row>
    <row r="31" spans="1:5" ht="23.4" customHeight="1">
      <c r="A31" s="523" t="s">
        <v>209</v>
      </c>
      <c r="B31" s="524" t="s">
        <v>275</v>
      </c>
      <c r="C31" s="525" t="s">
        <v>276</v>
      </c>
      <c r="D31" s="526">
        <v>45538</v>
      </c>
      <c r="E31" s="527">
        <v>45538</v>
      </c>
    </row>
    <row r="32" spans="1:5" ht="23.4" customHeight="1">
      <c r="A32" s="492" t="s">
        <v>209</v>
      </c>
      <c r="B32" s="493" t="s">
        <v>239</v>
      </c>
      <c r="C32" s="494" t="s">
        <v>240</v>
      </c>
      <c r="D32" s="495">
        <v>45538</v>
      </c>
      <c r="E32" s="496">
        <v>45538</v>
      </c>
    </row>
    <row r="33" spans="1:11" ht="23.4" customHeight="1">
      <c r="A33" s="502" t="s">
        <v>209</v>
      </c>
      <c r="B33" s="503" t="s">
        <v>241</v>
      </c>
      <c r="C33" s="504" t="s">
        <v>242</v>
      </c>
      <c r="D33" s="505">
        <v>45537</v>
      </c>
      <c r="E33" s="506">
        <v>45538</v>
      </c>
    </row>
    <row r="34" spans="1:11" ht="23.4" customHeight="1">
      <c r="A34" s="502" t="s">
        <v>209</v>
      </c>
      <c r="B34" s="503" t="s">
        <v>243</v>
      </c>
      <c r="C34" s="504" t="s">
        <v>244</v>
      </c>
      <c r="D34" s="505">
        <v>45537</v>
      </c>
      <c r="E34" s="506">
        <v>45537</v>
      </c>
    </row>
    <row r="35" spans="1:11" ht="23.4" customHeight="1">
      <c r="A35" s="553" t="s">
        <v>211</v>
      </c>
      <c r="B35" s="554" t="s">
        <v>220</v>
      </c>
      <c r="C35" s="555" t="s">
        <v>245</v>
      </c>
      <c r="D35" s="556">
        <v>45537</v>
      </c>
      <c r="E35" s="557">
        <v>45537</v>
      </c>
    </row>
    <row r="36" spans="1:11" ht="23.4" customHeight="1">
      <c r="A36" s="565" t="s">
        <v>211</v>
      </c>
      <c r="B36" s="566" t="s">
        <v>246</v>
      </c>
      <c r="C36" s="567" t="s">
        <v>247</v>
      </c>
      <c r="D36" s="568">
        <v>45537</v>
      </c>
      <c r="E36" s="569">
        <v>45537</v>
      </c>
    </row>
    <row r="37" spans="1:11" ht="23.4" customHeight="1">
      <c r="A37" s="558" t="s">
        <v>209</v>
      </c>
      <c r="B37" s="559" t="s">
        <v>248</v>
      </c>
      <c r="C37" s="560" t="s">
        <v>249</v>
      </c>
      <c r="D37" s="561">
        <v>45537</v>
      </c>
      <c r="E37" s="562">
        <v>45537</v>
      </c>
    </row>
    <row r="38" spans="1:11" ht="23.4" customHeight="1">
      <c r="A38" s="587" t="s">
        <v>209</v>
      </c>
      <c r="B38" s="588" t="s">
        <v>250</v>
      </c>
      <c r="C38" s="589" t="s">
        <v>251</v>
      </c>
      <c r="D38" s="590">
        <v>45537</v>
      </c>
      <c r="E38" s="591">
        <v>45537</v>
      </c>
    </row>
    <row r="39" spans="1:11" ht="23.4" customHeight="1">
      <c r="A39" s="492" t="s">
        <v>209</v>
      </c>
      <c r="B39" s="493" t="s">
        <v>239</v>
      </c>
      <c r="C39" s="494" t="s">
        <v>252</v>
      </c>
      <c r="D39" s="495">
        <v>45537</v>
      </c>
      <c r="E39" s="496">
        <v>45537</v>
      </c>
    </row>
    <row r="40" spans="1:11" ht="23.4" customHeight="1">
      <c r="A40" s="513" t="s">
        <v>253</v>
      </c>
      <c r="B40" s="514" t="s">
        <v>254</v>
      </c>
      <c r="C40" s="515" t="s">
        <v>255</v>
      </c>
      <c r="D40" s="516">
        <v>45534</v>
      </c>
      <c r="E40" s="517">
        <v>45537</v>
      </c>
    </row>
    <row r="41" spans="1:11" ht="23.4" customHeight="1">
      <c r="A41" s="502" t="s">
        <v>211</v>
      </c>
      <c r="B41" s="503" t="s">
        <v>256</v>
      </c>
      <c r="C41" s="504" t="s">
        <v>257</v>
      </c>
      <c r="D41" s="505">
        <v>45534</v>
      </c>
      <c r="E41" s="506">
        <v>45537</v>
      </c>
    </row>
    <row r="42" spans="1:11" s="65" customFormat="1" ht="24" customHeight="1">
      <c r="A42" s="579" t="s">
        <v>209</v>
      </c>
      <c r="B42" s="579" t="s">
        <v>237</v>
      </c>
      <c r="C42" s="580" t="s">
        <v>238</v>
      </c>
      <c r="D42" s="581">
        <v>45534</v>
      </c>
      <c r="E42" s="581">
        <v>45537</v>
      </c>
    </row>
    <row r="43" spans="1:11" s="65" customFormat="1" ht="24" customHeight="1">
      <c r="A43" s="563"/>
      <c r="B43" s="563"/>
      <c r="C43" s="563"/>
      <c r="D43" s="564"/>
      <c r="E43" s="564"/>
    </row>
    <row r="44" spans="1:11" s="65" customFormat="1" ht="24" customHeight="1">
      <c r="A44" s="468"/>
      <c r="B44" s="468"/>
      <c r="C44" s="468"/>
      <c r="D44" s="468"/>
      <c r="E44" s="468"/>
    </row>
    <row r="45" spans="1:11" s="65" customFormat="1" ht="24" hidden="1" customHeight="1">
      <c r="A45" s="291"/>
      <c r="B45" s="291"/>
      <c r="C45" s="65" t="s">
        <v>186</v>
      </c>
      <c r="D45" s="470" t="s">
        <v>205</v>
      </c>
      <c r="E45" s="470" t="s">
        <v>206</v>
      </c>
    </row>
    <row r="46" spans="1:11" ht="20.25" customHeight="1">
      <c r="A46" s="25"/>
      <c r="B46" s="26"/>
      <c r="C46" s="446" t="s">
        <v>187</v>
      </c>
      <c r="D46" s="469"/>
      <c r="E46" s="469"/>
      <c r="J46" s="77"/>
      <c r="K46" s="77"/>
    </row>
    <row r="47" spans="1:11" ht="20.25" customHeight="1">
      <c r="A47" s="283" t="s">
        <v>188</v>
      </c>
      <c r="B47" s="284">
        <v>41</v>
      </c>
      <c r="C47" s="154"/>
      <c r="D47" s="27"/>
      <c r="E47" s="27"/>
      <c r="J47" s="77"/>
      <c r="K47" s="77"/>
    </row>
    <row r="48" spans="1:11" ht="20.25" customHeight="1">
      <c r="A48" s="179"/>
      <c r="B48" s="269"/>
      <c r="C48" s="154"/>
      <c r="D48" s="27"/>
      <c r="E48" s="27"/>
      <c r="J48" s="77"/>
      <c r="K48" s="77"/>
    </row>
    <row r="49" spans="1:11" ht="20.25" customHeight="1">
      <c r="A49" s="1"/>
      <c r="B49" s="1"/>
      <c r="C49" s="270"/>
      <c r="D49" s="180"/>
      <c r="E49" s="180"/>
      <c r="J49" s="77"/>
      <c r="K49" s="77"/>
    </row>
    <row r="50" spans="1:11">
      <c r="A50" s="155" t="s">
        <v>189</v>
      </c>
      <c r="B50" s="155"/>
      <c r="C50" s="290"/>
      <c r="D50" s="181"/>
      <c r="E50" s="181"/>
    </row>
    <row r="51" spans="1:11">
      <c r="A51" s="758" t="s">
        <v>190</v>
      </c>
      <c r="B51" s="758"/>
      <c r="C51" s="759"/>
      <c r="D51" s="182"/>
      <c r="E51" s="182"/>
    </row>
    <row r="56" spans="1:11">
      <c r="A56" s="1"/>
      <c r="B56" s="1"/>
      <c r="C56" s="1"/>
      <c r="D56" s="1"/>
      <c r="E56" s="1"/>
    </row>
    <row r="57" spans="1:11">
      <c r="A57" s="1"/>
      <c r="B57" s="1"/>
      <c r="C57" s="1"/>
      <c r="D57" s="1"/>
      <c r="E57" s="1"/>
    </row>
    <row r="58" spans="1:11">
      <c r="A58" s="1"/>
      <c r="B58" s="1"/>
      <c r="C58" s="1"/>
      <c r="D58" s="1"/>
      <c r="E58" s="1"/>
    </row>
    <row r="59" spans="1:11">
      <c r="A59" s="1"/>
      <c r="B59" s="1"/>
      <c r="C59" s="1"/>
      <c r="D59" s="1"/>
      <c r="E59" s="1"/>
    </row>
    <row r="60" spans="1:11">
      <c r="A60" s="1"/>
      <c r="B60" s="1"/>
      <c r="C60" s="1"/>
      <c r="D60" s="1"/>
      <c r="E60" s="1"/>
    </row>
    <row r="61" spans="1:11">
      <c r="A61" s="1"/>
      <c r="B61" s="1"/>
      <c r="C61" s="1"/>
      <c r="D61" s="1"/>
      <c r="E61" s="1"/>
    </row>
    <row r="62" spans="1:11">
      <c r="A62" s="1"/>
      <c r="B62" s="1"/>
      <c r="C62" s="1"/>
      <c r="D62" s="1"/>
      <c r="E62" s="1"/>
    </row>
  </sheetData>
  <autoFilter ref="A1:E44" xr:uid="{00000000-0001-0000-0800-000000000000}"/>
  <mergeCells count="1">
    <mergeCell ref="A51:C51"/>
  </mergeCells>
  <phoneticPr fontId="29"/>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35　ノロウイルス関連情報 </vt:lpstr>
      <vt:lpstr>35  衛生訓話 </vt:lpstr>
      <vt:lpstr>35　食中毒記事等 </vt:lpstr>
      <vt:lpstr>35 海外情報</vt:lpstr>
      <vt:lpstr>35　感染症統計</vt:lpstr>
      <vt:lpstr>34　感染症情報</vt:lpstr>
      <vt:lpstr>35　食品回収</vt:lpstr>
      <vt:lpstr>Sheet1</vt:lpstr>
      <vt:lpstr>35　食品表示</vt:lpstr>
      <vt:lpstr>35残留農薬など</vt:lpstr>
      <vt:lpstr>'34　感染症情報'!Print_Area</vt:lpstr>
      <vt:lpstr>'35  衛生訓話 '!Print_Area</vt:lpstr>
      <vt:lpstr>'35　ノロウイルス関連情報 '!Print_Area</vt:lpstr>
      <vt:lpstr>'35 海外情報'!Print_Area</vt:lpstr>
      <vt:lpstr>'35　感染症統計'!Print_Area</vt:lpstr>
      <vt:lpstr>'35　食中毒記事等 '!Print_Area</vt:lpstr>
      <vt:lpstr>'35　食品回収'!Print_Area</vt:lpstr>
      <vt:lpstr>'35　食品表示'!Print_Area</vt:lpstr>
      <vt:lpstr>'35残留農薬など'!Print_Area</vt:lpstr>
      <vt:lpstr>スポンサー公告!Print_Area</vt:lpstr>
      <vt:lpstr>'35　食中毒記事等 '!Print_Titles</vt:lpstr>
      <vt:lpstr>'35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2024-09-08T14:56:55Z</dcterms:modified>
  <cp:category/>
  <cp:contentStatus/>
</cp:coreProperties>
</file>