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hidePivotFieldList="1"/>
  <xr:revisionPtr revIDLastSave="0" documentId="13_ncr:1_{6FABE386-EBCB-4E8C-A77A-1958BC7F9AC5}" xr6:coauthVersionLast="47" xr6:coauthVersionMax="47" xr10:uidLastSave="{00000000-0000-0000-0000-000000000000}"/>
  <bookViews>
    <workbookView xWindow="-108" yWindow="-108" windowWidth="23256" windowHeight="12456" tabRatio="615" firstSheet="1" activeTab="2" xr2:uid="{00000000-000D-0000-FFFF-FFFF00000000}"/>
  </bookViews>
  <sheets>
    <sheet name="ヘッドライン" sheetId="78" state="hidden" r:id="rId1"/>
    <sheet name="スポンサー公告" sheetId="188" r:id="rId2"/>
    <sheet name="38　ノロウイルス関連情報 " sheetId="101" r:id="rId3"/>
    <sheet name="38  衛生訓話" sheetId="198" r:id="rId4"/>
    <sheet name="38　食中毒記事等 " sheetId="29" r:id="rId5"/>
    <sheet name="38 海外情報" sheetId="123" r:id="rId6"/>
    <sheet name="38　感染症統計" sheetId="125" r:id="rId7"/>
    <sheet name="36　感染症情報" sheetId="124" r:id="rId8"/>
    <sheet name="38　食品回収" sheetId="60" r:id="rId9"/>
    <sheet name="Sheet1" sheetId="170" state="hidden" r:id="rId10"/>
    <sheet name="38　食品表示" sheetId="156" r:id="rId11"/>
    <sheet name="38 残留農薬など" sheetId="34" r:id="rId12"/>
  </sheets>
  <definedNames>
    <definedName name="_xlnm._FilterDatabase" localSheetId="2" hidden="1">'38　ノロウイルス関連情報 '!$A$22:$G$75</definedName>
    <definedName name="_xlnm._FilterDatabase" localSheetId="4" hidden="1">'38　食中毒記事等 '!$A$1:$D$1</definedName>
    <definedName name="_xlnm._FilterDatabase" localSheetId="8" hidden="1">'38　食品回収'!$A$1:$E$38</definedName>
    <definedName name="_xlnm._FilterDatabase" localSheetId="10" hidden="1">'38　食品表示'!$A$1:$C$1</definedName>
    <definedName name="_xlnm.Print_Area" localSheetId="7">'36　感染症情報'!$A$1:$D$33</definedName>
    <definedName name="_xlnm.Print_Area" localSheetId="3">'38  衛生訓話'!$A$1:$M$21</definedName>
    <definedName name="_xlnm.Print_Area" localSheetId="2">'38　ノロウイルス関連情報 '!$A$1:$N$84</definedName>
    <definedName name="_xlnm.Print_Area" localSheetId="5">'38 海外情報'!$A$1:$C$46</definedName>
    <definedName name="_xlnm.Print_Area" localSheetId="6">'38　感染症統計'!$A$1:$AC$38</definedName>
    <definedName name="_xlnm.Print_Area" localSheetId="11">'38 残留農薬など'!$A$1:$N$17</definedName>
    <definedName name="_xlnm.Print_Area" localSheetId="4">'38　食中毒記事等 '!$A$1:$D$58</definedName>
    <definedName name="_xlnm.Print_Area" localSheetId="8">'38　食品回収'!$A$1:$E$46</definedName>
    <definedName name="_xlnm.Print_Area" localSheetId="10">'38　食品表示'!$A$1:$C$24</definedName>
    <definedName name="_xlnm.Print_Area" localSheetId="1">スポンサー公告!$A$1:$U$56</definedName>
    <definedName name="_xlnm.Print_Titles" localSheetId="4">'38　食中毒記事等 '!$1:$1</definedName>
    <definedName name="_xlnm.Print_Titles" localSheetId="10">'38　食品表示'!$1:$1</definedName>
    <definedName name="x__Hlk12648929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78" l="1"/>
  <c r="D1" i="124" l="1"/>
  <c r="B69" i="101"/>
  <c r="B70" i="101"/>
  <c r="B12" i="78"/>
  <c r="B13" i="78"/>
  <c r="I4" i="125"/>
  <c r="J4" i="125"/>
  <c r="X4" i="125"/>
  <c r="Y4" i="125"/>
  <c r="G24" i="101" l="1"/>
  <c r="G25" i="101"/>
  <c r="B25" i="101" s="1"/>
  <c r="G26" i="101"/>
  <c r="B26" i="101" s="1"/>
  <c r="G27" i="101"/>
  <c r="B27" i="101" s="1"/>
  <c r="G28" i="101"/>
  <c r="B28" i="101" s="1"/>
  <c r="G29" i="101"/>
  <c r="B29" i="101" s="1"/>
  <c r="G30" i="101"/>
  <c r="B30" i="101" s="1"/>
  <c r="G31" i="101"/>
  <c r="B31" i="101" s="1"/>
  <c r="G32" i="101"/>
  <c r="B32" i="101" s="1"/>
  <c r="G33" i="101"/>
  <c r="B33" i="101" s="1"/>
  <c r="G34" i="101"/>
  <c r="B34" i="101" s="1"/>
  <c r="G35" i="101"/>
  <c r="B35" i="101" s="1"/>
  <c r="G36" i="101"/>
  <c r="B36" i="101" s="1"/>
  <c r="G37" i="101"/>
  <c r="B37" i="101" s="1"/>
  <c r="G38" i="101"/>
  <c r="B38" i="101" s="1"/>
  <c r="G39" i="101"/>
  <c r="B39" i="101" s="1"/>
  <c r="G40" i="101"/>
  <c r="B40" i="101" s="1"/>
  <c r="G41" i="101"/>
  <c r="B41" i="101" s="1"/>
  <c r="G42" i="101"/>
  <c r="B42" i="101" s="1"/>
  <c r="G43" i="101"/>
  <c r="B43" i="101" s="1"/>
  <c r="G44" i="101"/>
  <c r="B44" i="101" s="1"/>
  <c r="G45" i="101"/>
  <c r="B45" i="101" s="1"/>
  <c r="G46" i="101"/>
  <c r="B46" i="101" s="1"/>
  <c r="G47" i="101"/>
  <c r="B47" i="101" s="1"/>
  <c r="G48" i="101"/>
  <c r="B48" i="101" s="1"/>
  <c r="G49" i="101"/>
  <c r="B49" i="101" s="1"/>
  <c r="G50" i="101"/>
  <c r="B50" i="101" s="1"/>
  <c r="G51" i="101"/>
  <c r="B51" i="101" s="1"/>
  <c r="G52" i="101"/>
  <c r="B52" i="101" s="1"/>
  <c r="G53" i="101"/>
  <c r="B53" i="101" s="1"/>
  <c r="G54" i="101"/>
  <c r="B54" i="101" s="1"/>
  <c r="G55" i="101"/>
  <c r="B55" i="101" s="1"/>
  <c r="G56" i="101"/>
  <c r="B56" i="101" s="1"/>
  <c r="G57" i="101"/>
  <c r="B57" i="101" s="1"/>
  <c r="G58" i="101"/>
  <c r="B58" i="101" s="1"/>
  <c r="G59" i="101"/>
  <c r="B59" i="101" s="1"/>
  <c r="G60" i="101"/>
  <c r="B60" i="101" s="1"/>
  <c r="G61" i="101"/>
  <c r="B61" i="101" s="1"/>
  <c r="G62" i="101"/>
  <c r="B62" i="101" s="1"/>
  <c r="G63" i="101"/>
  <c r="B63" i="101" s="1"/>
  <c r="G64" i="101"/>
  <c r="B64" i="101" s="1"/>
  <c r="G65" i="101"/>
  <c r="B65" i="101" s="1"/>
  <c r="G66" i="101"/>
  <c r="B66" i="101" s="1"/>
  <c r="G67" i="101"/>
  <c r="B67" i="101" s="1"/>
  <c r="G68" i="101"/>
  <c r="B68" i="101" s="1"/>
  <c r="G69" i="101"/>
  <c r="G70" i="101"/>
  <c r="G23" i="101"/>
  <c r="M71" i="101"/>
  <c r="N71" i="101"/>
  <c r="G75" i="101"/>
  <c r="G74" i="101"/>
  <c r="G73" i="101"/>
  <c r="B10" i="78"/>
  <c r="H4" i="125"/>
  <c r="W4" i="125"/>
  <c r="N12" i="170"/>
  <c r="M75" i="101" l="1"/>
  <c r="B17" i="78"/>
  <c r="B16" i="78" l="1"/>
  <c r="B15" i="78"/>
  <c r="M3" i="170" l="1"/>
  <c r="U4" i="125" l="1"/>
  <c r="V4" i="125"/>
  <c r="O19" i="170" l="1"/>
  <c r="P19" i="170"/>
  <c r="Q19" i="170"/>
  <c r="R19" i="170"/>
  <c r="S19" i="170"/>
  <c r="N19" i="170"/>
  <c r="O12" i="170"/>
  <c r="P12" i="170"/>
  <c r="Q12" i="170"/>
  <c r="R12" i="170"/>
  <c r="S12" i="170"/>
  <c r="R24" i="170" l="1"/>
  <c r="P24" i="170"/>
  <c r="O24" i="170"/>
  <c r="S24" i="170"/>
  <c r="Q24" i="170"/>
  <c r="N24" i="170"/>
  <c r="B14" i="78"/>
  <c r="G4" i="170" l="1"/>
  <c r="E4" i="170"/>
  <c r="J4" i="170"/>
  <c r="F4" i="170"/>
  <c r="D4" i="170"/>
  <c r="I4" i="170"/>
  <c r="H4" i="170"/>
  <c r="T4" i="125"/>
  <c r="D4" i="125" l="1"/>
  <c r="Q4" i="125" l="1"/>
  <c r="B4" i="125"/>
  <c r="N8" i="125" l="1"/>
  <c r="AC8" i="125"/>
  <c r="B11" i="78" l="1"/>
  <c r="N9" i="125" l="1"/>
  <c r="N10" i="125"/>
  <c r="Z4" i="125" l="1"/>
  <c r="K4" i="125"/>
  <c r="G11" i="78" l="1"/>
  <c r="F4" i="125" l="1"/>
  <c r="E4" i="125"/>
  <c r="B24" i="101" l="1"/>
  <c r="R4" i="125" l="1"/>
  <c r="S4" i="125"/>
  <c r="AA4" i="125"/>
  <c r="AB4" i="125"/>
  <c r="C4" i="125"/>
  <c r="G4" i="125"/>
  <c r="L4" i="125"/>
  <c r="M4" i="125"/>
  <c r="P22" i="125" l="1"/>
  <c r="AC20" i="125"/>
  <c r="N20" i="125"/>
  <c r="AC19" i="125"/>
  <c r="N19" i="125"/>
  <c r="AC18" i="125"/>
  <c r="N18" i="125"/>
  <c r="AC17" i="125"/>
  <c r="N17" i="125"/>
  <c r="AC16" i="125"/>
  <c r="N16" i="125"/>
  <c r="AC15" i="125"/>
  <c r="N15" i="125"/>
  <c r="AC14" i="125"/>
  <c r="N14" i="125"/>
  <c r="AC13" i="125"/>
  <c r="N13" i="125"/>
  <c r="AC12" i="125"/>
  <c r="N12" i="125"/>
  <c r="AC11" i="125"/>
  <c r="N11" i="125"/>
  <c r="AC10" i="125"/>
  <c r="AC9" i="125"/>
  <c r="P4" i="125"/>
  <c r="AC4" i="125" l="1"/>
  <c r="N4" i="125"/>
  <c r="B23" i="101"/>
  <c r="F11" i="78" l="1"/>
  <c r="I74" i="101" l="1"/>
  <c r="I73" i="101"/>
  <c r="H11" i="78" s="1"/>
  <c r="K75" i="101"/>
  <c r="F75" i="10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9" authorId="0" shapeId="0" xr:uid="{C274F3AF-2F43-4CFC-B5B5-D182602AA288}">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sharedStrings.xml><?xml version="1.0" encoding="utf-8"?>
<sst xmlns="http://schemas.openxmlformats.org/spreadsheetml/2006/main" count="662" uniqueCount="446">
  <si>
    <t>皆様  週刊情報2024-10(9)を配信いたします</t>
    <phoneticPr fontId="5"/>
  </si>
  <si>
    <t>l</t>
    <phoneticPr fontId="32"/>
  </si>
  <si>
    <t>　　　　◆商業的目的を理由とする無断転用を禁止します</t>
    <phoneticPr fontId="5"/>
  </si>
  <si>
    <t xml:space="preserve"> </t>
    <phoneticPr fontId="5"/>
  </si>
  <si>
    <t>　　　　フード・セーフティー　http://www7b.biglobe.ne.jp/~food-safty/　　更新2023/12/10</t>
    <phoneticPr fontId="5"/>
  </si>
  <si>
    <t>　　　　◆配信停止・お客様情報の変更◆ 本メールへの返信でご連絡ください</t>
    <phoneticPr fontId="5"/>
  </si>
  <si>
    <t xml:space="preserve">　　週刊情報の概要 </t>
    <phoneticPr fontId="5"/>
  </si>
  <si>
    <t>************************************************************************</t>
    <phoneticPr fontId="5"/>
  </si>
  <si>
    <t>1.　食中毒</t>
    <rPh sb="3" eb="6">
      <t>ショクチュウドク</t>
    </rPh>
    <phoneticPr fontId="32"/>
  </si>
  <si>
    <t>2.　ノロウイルス</t>
    <phoneticPr fontId="32"/>
  </si>
  <si>
    <t xml:space="preserve"> 全国指数</t>
    <phoneticPr fontId="5"/>
  </si>
  <si>
    <t xml:space="preserve">3．残留農薬等  　　         </t>
    <phoneticPr fontId="5"/>
  </si>
  <si>
    <t xml:space="preserve">4．食品表示 　　   　      </t>
    <phoneticPr fontId="5"/>
  </si>
  <si>
    <t>5．海外情報              　</t>
    <phoneticPr fontId="5"/>
  </si>
  <si>
    <t>　　　　　　　　　　　　　=+'44　海外情報'!B18</t>
    <phoneticPr fontId="5"/>
  </si>
  <si>
    <t>　</t>
    <phoneticPr fontId="32"/>
  </si>
  <si>
    <t xml:space="preserve">6．感染症統計        </t>
    <phoneticPr fontId="5"/>
  </si>
  <si>
    <t>　</t>
    <phoneticPr fontId="5"/>
  </si>
  <si>
    <t>7．感染症情報       　    　</t>
    <phoneticPr fontId="5"/>
  </si>
  <si>
    <t>8．衛生訓話</t>
    <rPh sb="2" eb="4">
      <t>エイセイ</t>
    </rPh>
    <rPh sb="4" eb="6">
      <t>クンワ</t>
    </rPh>
    <phoneticPr fontId="5"/>
  </si>
  <si>
    <t>9．スポンサー広告</t>
    <rPh sb="7" eb="9">
      <t>コウコク</t>
    </rPh>
    <phoneticPr fontId="5"/>
  </si>
  <si>
    <t>　</t>
  </si>
  <si>
    <t>以下に貼り付け</t>
    <rPh sb="0" eb="2">
      <t>イカ</t>
    </rPh>
    <rPh sb="3" eb="4">
      <t>ハ</t>
    </rPh>
    <rPh sb="5" eb="6">
      <t>ツ</t>
    </rPh>
    <phoneticPr fontId="5"/>
  </si>
  <si>
    <t xml:space="preserve"> </t>
    <phoneticPr fontId="32"/>
  </si>
  <si>
    <t>飲食店で食中毒が発生したらどうなる？実際に起こりうるトラブル</t>
  </si>
  <si>
    <t>トップページ ＞ 食中毒が発生したらどうなる</t>
  </si>
  <si>
    <t>食中毒の危険性はどこでもあるもの</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</si>
  <si>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2"/>
  </si>
  <si>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</si>
  <si>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</si>
  <si>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</si>
  <si>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2"/>
  </si>
  <si>
    <t>保健所の検査が入る</t>
  </si>
  <si>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2"/>
  </si>
  <si>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</si>
  <si>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</si>
  <si>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2"/>
  </si>
  <si>
    <t>原因を知って予防することが重要</t>
  </si>
  <si>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2"/>
  </si>
  <si>
    <t>ノロウイルス指数平年同等　散発事故発生</t>
    <rPh sb="6" eb="8">
      <t>シスウ</t>
    </rPh>
    <rPh sb="8" eb="10">
      <t>ヘイネン</t>
    </rPh>
    <rPh sb="10" eb="12">
      <t>ドウトウ</t>
    </rPh>
    <rPh sb="13" eb="15">
      <t>サンパツ</t>
    </rPh>
    <rPh sb="15" eb="17">
      <t>ジコ</t>
    </rPh>
    <rPh sb="17" eb="19">
      <t>ハッセイ</t>
    </rPh>
    <phoneticPr fontId="5"/>
  </si>
  <si>
    <t>出典:東京都感染症情報センター</t>
    <rPh sb="0" eb="2">
      <t>シュッテン</t>
    </rPh>
    <rPh sb="3" eb="6">
      <t>トウキョウト</t>
    </rPh>
    <rPh sb="6" eb="9">
      <t>カンセンショウ</t>
    </rPh>
    <rPh sb="9" eb="11">
      <t>ジョウホウ</t>
    </rPh>
    <phoneticPr fontId="5"/>
  </si>
  <si>
    <t xml:space="preserve"> </t>
    <phoneticPr fontId="84"/>
  </si>
  <si>
    <t>　　　　レベル5</t>
    <phoneticPr fontId="5"/>
  </si>
  <si>
    <t>　　　　レベル4</t>
    <phoneticPr fontId="5"/>
  </si>
  <si>
    <t>　　　　レベル3</t>
    <phoneticPr fontId="5"/>
  </si>
  <si>
    <r>
      <t xml:space="preserve">　    </t>
    </r>
    <r>
      <rPr>
        <sz val="9"/>
        <rFont val="ＭＳ Ｐゴシック"/>
        <family val="3"/>
        <charset val="128"/>
      </rPr>
      <t>レベル2</t>
    </r>
    <phoneticPr fontId="5"/>
  </si>
  <si>
    <r>
      <t xml:space="preserve">       </t>
    </r>
    <r>
      <rPr>
        <sz val="9"/>
        <rFont val="ＭＳ Ｐゴシック"/>
        <family val="3"/>
        <charset val="128"/>
      </rPr>
      <t xml:space="preserve"> レベル1</t>
    </r>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</si>
  <si>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</si>
  <si>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</si>
  <si>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</si>
  <si>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</si>
  <si>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</si>
  <si>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</si>
  <si>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</si>
  <si>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</si>
  <si>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</si>
  <si>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</si>
  <si>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</si>
  <si>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</si>
  <si>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</si>
  <si>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ニュースソース</t>
  </si>
  <si>
    <t>日時</t>
    <rPh sb="0" eb="2">
      <t>ニチジ</t>
    </rPh>
    <phoneticPr fontId="5"/>
  </si>
  <si>
    <t>北海道</t>
  </si>
  <si>
    <t>北海道</t>
    <rPh sb="0" eb="3">
      <t>ホッカイドウ</t>
    </rPh>
    <phoneticPr fontId="84"/>
  </si>
  <si>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</si>
  <si>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</si>
  <si>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</si>
  <si>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</si>
  <si>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</si>
  <si>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</si>
  <si>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</si>
  <si>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</si>
  <si>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</si>
  <si>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</si>
  <si>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</si>
  <si>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</si>
  <si>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</si>
  <si>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</si>
  <si>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</si>
  <si>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</si>
  <si>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</si>
  <si>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</si>
  <si>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</si>
  <si>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</si>
  <si>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</si>
  <si>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</si>
  <si>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</si>
  <si>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</si>
  <si>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</si>
  <si>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</si>
  <si>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</si>
  <si>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</si>
  <si>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</si>
  <si>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</si>
  <si>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</si>
  <si>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</si>
  <si>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</si>
  <si>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</si>
  <si>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</si>
  <si>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</si>
  <si>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</si>
  <si>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</si>
  <si>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</si>
  <si>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</si>
  <si>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</si>
  <si>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</si>
  <si>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</si>
  <si>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</si>
  <si>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</si>
  <si>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</si>
  <si>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今週</t>
    <rPh sb="0" eb="2">
      <t>コンシュウ</t>
    </rPh>
    <phoneticPr fontId="5"/>
  </si>
  <si>
    <t>管理レベル「1」　</t>
    <phoneticPr fontId="5"/>
  </si>
  <si>
    <t>先週に比べて全国平均は</t>
    <phoneticPr fontId="5"/>
  </si>
  <si>
    <t>　：先週より</t>
  </si>
  <si>
    <t>東京都は</t>
  </si>
  <si>
    <t>　：先週より</t>
    <phoneticPr fontId="5"/>
  </si>
  <si>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</si>
  <si>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</si>
  <si>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</si>
  <si>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県内で流行・食中毒原因が一件以上報告される
定点観測値が2.00を超える
5.00未満</t>
    <rPh sb="41" eb="43">
      <t>ミマン</t>
    </rPh>
    <phoneticPr fontId="84"/>
  </si>
  <si>
    <t>【情報共有】　週間・情報収集/情報共有は月一回以上
【体調管理】従業員の健康チェックは続ける</t>
    <phoneticPr fontId="84"/>
  </si>
  <si>
    <t>　　　　　　　　　　　　　　　　　　　　　　　　　　　　　　　　　　　　</t>
    <phoneticPr fontId="5"/>
  </si>
  <si>
    <t>毎週　　ひとつ　　覚えていきましょう</t>
    <phoneticPr fontId="5"/>
  </si>
  <si>
    <t>発生</t>
    <rPh sb="0" eb="2">
      <t>ハッセイ</t>
    </rPh>
    <phoneticPr fontId="5"/>
  </si>
  <si>
    <t>ソース</t>
    <phoneticPr fontId="5"/>
  </si>
  <si>
    <t>日付</t>
    <rPh sb="0" eb="2">
      <t>ヒヅケ</t>
    </rPh>
    <phoneticPr fontId="5"/>
  </si>
  <si>
    <t xml:space="preserve">                        </t>
    <phoneticPr fontId="5"/>
  </si>
  <si>
    <t>1類感染症</t>
  </si>
  <si>
    <t>報告なし</t>
    <rPh sb="0" eb="2">
      <t>ホウコク</t>
    </rPh>
    <phoneticPr fontId="5"/>
  </si>
  <si>
    <t xml:space="preserve">
</t>
    <phoneticPr fontId="84"/>
  </si>
  <si>
    <t>2類感染症</t>
    <phoneticPr fontId="5"/>
  </si>
  <si>
    <t>指定感染症 新型コロナウイルス感染症</t>
    <phoneticPr fontId="5"/>
  </si>
  <si>
    <t>厚生労働省：国内の発生状況など
https://www.mhlw.go.jp/stf/covid-19/kokunainohasseijoukyou.html#h2_1
厚生労働省：データからわかる－新型コロナウイルス感染症情報－
https：//covid19.mhlw.go.jp/</t>
    <phoneticPr fontId="84"/>
  </si>
  <si>
    <t>https://www.mhlw.go.jp/stf/covid-19/kokunainohasseijoukyou.html#h2_1</t>
    <phoneticPr fontId="84"/>
  </si>
  <si>
    <t>厚生労働省：データからわかる－新型コロナウイルス感染症情報－</t>
    <phoneticPr fontId="84"/>
  </si>
  <si>
    <t>https：//covid19.mhlw.go.jp/</t>
    <phoneticPr fontId="84"/>
  </si>
  <si>
    <t>3類感染症</t>
    <phoneticPr fontId="5"/>
  </si>
  <si>
    <t>腸管出血性大腸菌感染症</t>
    <phoneticPr fontId="5"/>
  </si>
  <si>
    <t>4類感染症</t>
    <phoneticPr fontId="84"/>
  </si>
  <si>
    <t>5類感染症</t>
    <phoneticPr fontId="5"/>
  </si>
  <si>
    <t>インフルエンザ
と
新型コロナ</t>
    <rPh sb="10" eb="12">
      <t>シンガタ</t>
    </rPh>
    <phoneticPr fontId="84"/>
  </si>
  <si>
    <t>注意</t>
    <rPh sb="0" eb="2">
      <t>チュウイ</t>
    </rPh>
    <phoneticPr fontId="84"/>
  </si>
  <si>
    <t>国・地域</t>
    <rPh sb="0" eb="1">
      <t>クニ</t>
    </rPh>
    <rPh sb="2" eb="4">
      <t>チイキ</t>
    </rPh>
    <phoneticPr fontId="5"/>
  </si>
  <si>
    <t>※2024年 第24週（6/10～6/16） 現在</t>
    <rPh sb="5" eb="6">
      <t>ネン</t>
    </rPh>
    <rPh sb="7" eb="8">
      <t>ダイ</t>
    </rPh>
    <rPh sb="10" eb="11">
      <t>シュウ</t>
    </rPh>
    <rPh sb="23" eb="25">
      <t>ゲンザイ</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</si>
  <si>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</si>
  <si>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t xml:space="preserve"> </t>
    <phoneticPr fontId="15"/>
  </si>
  <si>
    <r>
      <t>全国 報告数推移　　　　　　</t>
    </r>
    <r>
      <rPr>
        <b/>
        <sz val="11"/>
        <rFont val="ＭＳ Ｐゴシック"/>
        <family val="3"/>
        <charset val="128"/>
      </rPr>
      <t>届出患者数（人）</t>
    </r>
    <rPh sb="14" eb="16">
      <t>トドケデ</t>
    </rPh>
    <rPh sb="16" eb="19">
      <t>カンジャスウ</t>
    </rPh>
    <rPh sb="20" eb="21">
      <t>ニン</t>
    </rPh>
    <phoneticPr fontId="5"/>
  </si>
  <si>
    <t>1月</t>
    <rPh sb="1" eb="2">
      <t>ガツ</t>
    </rPh>
    <phoneticPr fontId="84"/>
  </si>
  <si>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</si>
  <si>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</si>
  <si>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</si>
  <si>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</si>
  <si>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</si>
  <si>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</si>
  <si>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</si>
  <si>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</si>
  <si>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</si>
  <si>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</si>
  <si>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</si>
  <si>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</si>
  <si>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</si>
  <si>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84"/>
  </si>
  <si>
    <t>2024年</t>
    <rPh sb="4" eb="5">
      <t>ネン</t>
    </rPh>
    <phoneticPr fontId="84"/>
  </si>
  <si>
    <t>2023年</t>
    <phoneticPr fontId="5"/>
  </si>
  <si>
    <t>2022年</t>
    <phoneticPr fontId="5"/>
  </si>
  <si>
    <t>2021年</t>
  </si>
  <si>
    <t>2020年</t>
    <phoneticPr fontId="5"/>
  </si>
  <si>
    <t>2019年</t>
    <phoneticPr fontId="5"/>
  </si>
  <si>
    <t>2019年</t>
    <rPh sb="4" eb="5">
      <t>ネン</t>
    </rPh>
    <phoneticPr fontId="5"/>
  </si>
  <si>
    <t>2018年</t>
    <phoneticPr fontId="5"/>
  </si>
  <si>
    <t>2017年</t>
    <phoneticPr fontId="5"/>
  </si>
  <si>
    <t>2016年</t>
    <phoneticPr fontId="5"/>
  </si>
  <si>
    <t>2015年</t>
    <phoneticPr fontId="5"/>
  </si>
  <si>
    <t>2014年</t>
    <phoneticPr fontId="5"/>
  </si>
  <si>
    <t>2013年</t>
    <phoneticPr fontId="5"/>
  </si>
  <si>
    <t>2012年</t>
    <phoneticPr fontId="5"/>
  </si>
  <si>
    <t>2011年</t>
  </si>
  <si>
    <t>腸管出血性大腸菌</t>
    <rPh sb="0" eb="2">
      <t>チョウカン</t>
    </rPh>
    <rPh sb="2" eb="5">
      <t>シュッケツセイ</t>
    </rPh>
    <rPh sb="5" eb="8">
      <t>ダイチョウキン</t>
    </rPh>
    <phoneticPr fontId="5"/>
  </si>
  <si>
    <t>赤痢</t>
    <rPh sb="0" eb="2">
      <t>セキリ</t>
    </rPh>
    <phoneticPr fontId="5"/>
  </si>
  <si>
    <t>※2023年 第11週（3/13～3/19）  現在</t>
    <phoneticPr fontId="84"/>
  </si>
  <si>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</si>
  <si>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</si>
  <si>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発表</t>
    <rPh sb="0" eb="2">
      <t>ハッピョウ</t>
    </rPh>
    <phoneticPr fontId="5"/>
  </si>
  <si>
    <t>掲載日</t>
    <rPh sb="0" eb="3">
      <t>ケイサイビ</t>
    </rPh>
    <phoneticPr fontId="5"/>
  </si>
  <si>
    <t>　</t>
    <phoneticPr fontId="29"/>
  </si>
  <si>
    <r>
      <rPr>
        <sz val="11"/>
        <color rgb="FFFFC000"/>
        <rFont val="ＭＳ Ｐゴシック"/>
        <family val="3"/>
        <charset val="128"/>
        <scheme val="minor"/>
      </rPr>
      <t xml:space="preserve">  ■</t>
    </r>
    <r>
      <rPr>
        <sz val="9"/>
        <color theme="1"/>
        <rFont val="ＭＳ Ｐゴシック"/>
        <family val="3"/>
        <charset val="128"/>
        <scheme val="minor"/>
      </rPr>
      <t>賞味消費期限</t>
    </r>
    <r>
      <rPr>
        <sz val="11"/>
        <color theme="1"/>
        <rFont val="ＭＳ Ｐゴシック"/>
        <family val="3"/>
        <charset val="128"/>
        <scheme val="minor"/>
      </rPr>
      <t>　</t>
    </r>
    <r>
      <rPr>
        <sz val="11"/>
        <color rgb="FF6EF729"/>
        <rFont val="ＭＳ Ｐゴシック"/>
        <family val="3"/>
        <charset val="128"/>
        <scheme val="minor"/>
      </rPr>
      <t>■</t>
    </r>
    <r>
      <rPr>
        <sz val="9"/>
        <color theme="1"/>
        <rFont val="ＭＳ Ｐゴシック"/>
        <family val="3"/>
        <charset val="128"/>
        <scheme val="minor"/>
      </rPr>
      <t>アレルギー</t>
    </r>
    <r>
      <rPr>
        <sz val="11"/>
        <color theme="5" tint="0.39997558519241921"/>
        <rFont val="ＭＳ Ｐゴシック"/>
        <family val="3"/>
        <charset val="128"/>
        <scheme val="minor"/>
      </rPr>
      <t>■</t>
    </r>
    <r>
      <rPr>
        <sz val="8"/>
        <color theme="1"/>
        <rFont val="ＭＳ Ｐゴシック"/>
        <family val="3"/>
        <charset val="128"/>
        <scheme val="minor"/>
      </rPr>
      <t>残留添加物・農薬</t>
    </r>
    <r>
      <rPr>
        <sz val="11"/>
        <color theme="1"/>
        <rFont val="ＭＳ Ｐゴシック"/>
        <family val="3"/>
        <charset val="128"/>
        <scheme val="minor"/>
      </rPr>
      <t xml:space="preserve">  </t>
    </r>
    <r>
      <rPr>
        <sz val="11"/>
        <color theme="0" tint="-0.14999847407452621"/>
        <rFont val="ＭＳ Ｐゴシック"/>
        <family val="3"/>
        <charset val="128"/>
        <scheme val="minor"/>
      </rPr>
      <t>■</t>
    </r>
    <r>
      <rPr>
        <sz val="11"/>
        <color theme="1"/>
        <rFont val="ＭＳ Ｐゴシック"/>
        <family val="3"/>
        <charset val="128"/>
        <scheme val="minor"/>
      </rPr>
      <t>異物　</t>
    </r>
    <r>
      <rPr>
        <sz val="11"/>
        <color theme="7" tint="0.39997558519241921"/>
        <rFont val="ＭＳ Ｐゴシック"/>
        <family val="3"/>
        <charset val="128"/>
        <scheme val="minor"/>
      </rPr>
      <t>　■</t>
    </r>
    <r>
      <rPr>
        <sz val="11"/>
        <color theme="1"/>
        <rFont val="ＭＳ Ｐゴシック"/>
        <family val="3"/>
        <charset val="128"/>
        <scheme val="minor"/>
      </rPr>
      <t>細菌　　</t>
    </r>
    <r>
      <rPr>
        <sz val="11"/>
        <color indexed="40"/>
        <rFont val="ＭＳ Ｐゴシック"/>
        <family val="3"/>
        <charset val="128"/>
        <scheme val="minor"/>
      </rPr>
      <t>■</t>
    </r>
    <r>
      <rPr>
        <sz val="11"/>
        <color theme="1"/>
        <rFont val="ＭＳ Ｐゴシック"/>
        <family val="3"/>
        <charset val="128"/>
        <scheme val="minor"/>
      </rPr>
      <t>表示ミス     □</t>
    </r>
    <r>
      <rPr>
        <b/>
        <sz val="11"/>
        <color theme="1"/>
        <rFont val="ＭＳ Ｐゴシック"/>
        <family val="3"/>
        <charset val="128"/>
        <scheme val="minor"/>
      </rPr>
      <t>その他</t>
    </r>
    <phoneticPr fontId="5"/>
  </si>
  <si>
    <t>計</t>
    <rPh sb="0" eb="1">
      <t>ケイ</t>
    </rPh>
    <phoneticPr fontId="29"/>
  </si>
  <si>
    <t>注意　本件は「リコールプラス」「リコールナビ」のホームページより引用しています。詳細に関してはリンク先ＨＰよりご確認ください。</t>
    <rPh sb="0" eb="2">
      <t>チュウイ</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</si>
  <si>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</si>
  <si>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賞味</t>
    <rPh sb="0" eb="2">
      <t>ショウミ</t>
    </rPh>
    <phoneticPr fontId="84"/>
  </si>
  <si>
    <t>アレルゲン</t>
    <phoneticPr fontId="84"/>
  </si>
  <si>
    <t>残留</t>
    <rPh sb="0" eb="2">
      <t>ザンリュウ</t>
    </rPh>
    <phoneticPr fontId="84"/>
  </si>
  <si>
    <t>異物</t>
    <rPh sb="0" eb="2">
      <t>イブツ</t>
    </rPh>
    <phoneticPr fontId="84"/>
  </si>
  <si>
    <t>細菌</t>
    <rPh sb="0" eb="2">
      <t>サイキン</t>
    </rPh>
    <phoneticPr fontId="84"/>
  </si>
  <si>
    <t>表示</t>
    <rPh sb="0" eb="2">
      <t>ヒョウジ</t>
    </rPh>
    <phoneticPr fontId="84"/>
  </si>
  <si>
    <t>その他</t>
    <rPh sb="2" eb="3">
      <t>タ</t>
    </rPh>
    <phoneticPr fontId="84"/>
  </si>
  <si>
    <t>インフルエンザ新型</t>
    <rPh sb="7" eb="9">
      <t>シンガタ</t>
    </rPh>
    <phoneticPr fontId="84"/>
  </si>
  <si>
    <t>コロナウイルス感染症</t>
    <rPh sb="7" eb="10">
      <t>カンセンショウ</t>
    </rPh>
    <phoneticPr fontId="84"/>
  </si>
  <si>
    <t>報告数</t>
    <rPh sb="0" eb="3">
      <t>ホウコクスウ</t>
    </rPh>
    <phoneticPr fontId="84"/>
  </si>
  <si>
    <t>総数</t>
    <rPh sb="0" eb="2">
      <t>ソウスウ</t>
    </rPh>
    <phoneticPr fontId="84"/>
  </si>
  <si>
    <t>男性</t>
    <rPh sb="0" eb="2">
      <t>ダンセイ</t>
    </rPh>
    <phoneticPr fontId="84"/>
  </si>
  <si>
    <t>女性</t>
    <rPh sb="0" eb="2">
      <t>ジョセイ</t>
    </rPh>
    <phoneticPr fontId="84"/>
  </si>
  <si>
    <t>なお、情報提供ページは提供者側により短期間で削除される場合もあります。予めご了解ください。</t>
    <phoneticPr fontId="5"/>
  </si>
  <si>
    <t>列1</t>
    <phoneticPr fontId="29"/>
  </si>
  <si>
    <t>列2</t>
    <phoneticPr fontId="29"/>
  </si>
  <si>
    <t xml:space="preserve">業者
 </t>
    <rPh sb="0" eb="2">
      <t>ギョウシャ</t>
    </rPh>
    <phoneticPr fontId="5"/>
  </si>
  <si>
    <t>急増注意</t>
    <rPh sb="0" eb="2">
      <t>キュウゾウ</t>
    </rPh>
    <rPh sb="2" eb="4">
      <t>チュウイ</t>
    </rPh>
    <phoneticPr fontId="5"/>
  </si>
  <si>
    <t>（最近５年間の週値の比較） ノロウイルスの感染周期は4年ですね　2024年は警戒年度です</t>
    <rPh sb="1" eb="3">
      <t>サイキン</t>
    </rPh>
    <rPh sb="3" eb="6">
      <t>ゴネンカン</t>
    </rPh>
    <rPh sb="7" eb="8">
      <t>シュウ</t>
    </rPh>
    <rPh sb="8" eb="9">
      <t>アタイ</t>
    </rPh>
    <rPh sb="10" eb="12">
      <t>ヒカク</t>
    </rPh>
    <rPh sb="21" eb="25">
      <t>カンセンシュウキ</t>
    </rPh>
    <rPh sb="27" eb="28">
      <t>ネン</t>
    </rPh>
    <rPh sb="36" eb="37">
      <t>ネン</t>
    </rPh>
    <rPh sb="38" eb="42">
      <t>ケイカイネンド</t>
    </rPh>
    <phoneticPr fontId="5"/>
  </si>
  <si>
    <t>★数年間では、平均的比率でノロウイルス継続</t>
    <rPh sb="0" eb="21">
      <t>ヘイキンテキヒリツケイゾク</t>
    </rPh>
    <phoneticPr fontId="5"/>
  </si>
  <si>
    <t>　</t>
    <phoneticPr fontId="84"/>
  </si>
  <si>
    <t>静岡県</t>
    <phoneticPr fontId="84"/>
  </si>
  <si>
    <t>結核例　257例</t>
    <rPh sb="7" eb="8">
      <t>レイ</t>
    </rPh>
    <phoneticPr fontId="5"/>
  </si>
  <si>
    <t>2024年第35週</t>
    <rPh sb="4" eb="5">
      <t>ネン</t>
    </rPh>
    <rPh sb="5" eb="6">
      <t>ダイ</t>
    </rPh>
    <rPh sb="8" eb="9">
      <t>シュウ</t>
    </rPh>
    <phoneticPr fontId="84"/>
  </si>
  <si>
    <t>千葉県</t>
    <rPh sb="0" eb="3">
      <t>チバケン</t>
    </rPh>
    <phoneticPr fontId="15"/>
  </si>
  <si>
    <t>群馬県</t>
    <rPh sb="0" eb="3">
      <t>グンマケン</t>
    </rPh>
    <phoneticPr fontId="15"/>
  </si>
  <si>
    <t>中国</t>
    <rPh sb="0" eb="2">
      <t>チュウゴク</t>
    </rPh>
    <phoneticPr fontId="84"/>
  </si>
  <si>
    <t>ベトナム</t>
    <phoneticPr fontId="84"/>
  </si>
  <si>
    <t>米国</t>
    <rPh sb="0" eb="2">
      <t>ベイコク</t>
    </rPh>
    <phoneticPr fontId="84"/>
  </si>
  <si>
    <t>オーストラリア</t>
    <phoneticPr fontId="84"/>
  </si>
  <si>
    <t>と</t>
    <phoneticPr fontId="84"/>
  </si>
  <si>
    <t xml:space="preserve"> GⅡ　37週　0例</t>
    <rPh sb="6" eb="7">
      <t>シュウ</t>
    </rPh>
    <phoneticPr fontId="5"/>
  </si>
  <si>
    <t xml:space="preserve"> GⅡ　38週　0例</t>
    <rPh sb="9" eb="10">
      <t>レイ</t>
    </rPh>
    <phoneticPr fontId="5"/>
  </si>
  <si>
    <t>今週のニュース（Noroｖｉｒｕｓ） (9/23-9/29)</t>
    <rPh sb="0" eb="2">
      <t>コンシュウ</t>
    </rPh>
    <phoneticPr fontId="5"/>
  </si>
  <si>
    <t>2024/37週</t>
    <phoneticPr fontId="84"/>
  </si>
  <si>
    <t>2024/38週</t>
    <phoneticPr fontId="84"/>
  </si>
  <si>
    <t>鹿児島市保健所は２５日、提供した弁当で食中毒が発生したとして、弁当店ハーモニープレイス（東開町）を同日から３日間の営業停止処分にしたと発表した。１６人に下痢や吐き気などの症状があり、うち１２人と調理従事者の便などから、遺伝子型が同一のノロウイルスが検出された。</t>
    <phoneticPr fontId="84"/>
  </si>
  <si>
    <t>南日本新聞</t>
    <rPh sb="0" eb="1">
      <t>ミナミ</t>
    </rPh>
    <rPh sb="1" eb="5">
      <t>ニホンシンブン</t>
    </rPh>
    <phoneticPr fontId="84"/>
  </si>
  <si>
    <t>食中毒情報 (9/23-9/29)</t>
    <rPh sb="0" eb="3">
      <t>ショクチュウドク</t>
    </rPh>
    <rPh sb="3" eb="5">
      <t>ジョウホウ</t>
    </rPh>
    <phoneticPr fontId="5"/>
  </si>
  <si>
    <t>海外情報  (9/23-9/29)</t>
    <rPh sb="0" eb="4">
      <t>カイガイジョウホウ</t>
    </rPh>
    <phoneticPr fontId="5"/>
  </si>
  <si>
    <t>食品表示
 (9/23-9/29)</t>
    <rPh sb="0" eb="2">
      <t>ショクヒン</t>
    </rPh>
    <rPh sb="2" eb="4">
      <t>ヒョウジ</t>
    </rPh>
    <phoneticPr fontId="5"/>
  </si>
  <si>
    <t>食品表示 (9/23-9/29)</t>
    <phoneticPr fontId="5"/>
  </si>
  <si>
    <r>
      <t>残留農薬</t>
    </r>
    <r>
      <rPr>
        <sz val="20"/>
        <color rgb="FF000000"/>
        <rFont val="ＭＳ Ｐゴシック"/>
        <family val="3"/>
        <charset val="128"/>
      </rPr>
      <t xml:space="preserve">  (9/23-9/29)</t>
    </r>
    <phoneticPr fontId="5"/>
  </si>
  <si>
    <t>腸管出血性大腸菌（O157）による溶血性尿毒症症候群（HUS）の発生について（令和6年9月27日）</t>
    <phoneticPr fontId="15"/>
  </si>
  <si>
    <t>千葉県公表</t>
    <rPh sb="0" eb="3">
      <t>チバケン</t>
    </rPh>
    <rPh sb="3" eb="5">
      <t>コウヒョウ</t>
    </rPh>
    <phoneticPr fontId="15"/>
  </si>
  <si>
    <t>https://www.pref.chiba.lg.jp/shippei/press/documents/0927hus.pdf</t>
    <phoneticPr fontId="15"/>
  </si>
  <si>
    <t xml:space="preserve">病名 : 腸管出血性大腸菌感染症（O157） 、住所: 松戸市 年齢・性別 36歳・女性 
職業等 会社員 症状等 :   下痢、腹痛、血便、発熱、溶血性貧血、急性腎不全、溶血性尿毒症症候群（HUS） 
発病年月日 :令和６年８月３１日 届出年月日 令和６年９月24日 
松戸市在住の36歳の女性が、下痢、腹痛等の症状を呈し、溶血性尿毒症症候群（ＨＵS）を発症した。その後、血清学的検査によって細菌の抗体検査が陽性となり、腸管出血性大腸菌感染症と診断され、印旛保健所へ発生届が提出された。 患者は入院していたが、症状は快方に向かい、現在は退院済みである。 
【患者発生の経過】 
８月３１日    下痢、腹痛等の症状が発現。 
９月 １日    医療機関Aへ救急搬送。補液・抗菌薬の投与を受ける。 
９月 ２日    血便が10回以上続き、再度医療機関Aを受診し、入院。  同日検便を実施したがO157の培養検査は陰性だった。 
９月 6日    溶血性貧血などHUSを疑う所見が確認されたため、 医療機関Bへ転院。 医療機関Bにおいて再度検便を実施したが
                 O157の培養 検査は陰性だった。 
９月１９日    国立感染症研究所で検査するため、検体（血清）を採取。 
９月２０日    検体を国立感染症研究所へ搬入。 同患者は症状が軽快したため、医療機関Bを退院。 
９月２４日    患者の検体中からＯ157凝集抗体が検出。 医療機関Ｂから腸管出血性大腸菌感染症の発生届が提出。 </t>
    <phoneticPr fontId="15"/>
  </si>
  <si>
    <t xml:space="preserve">NHKニュース </t>
    <phoneticPr fontId="15"/>
  </si>
  <si>
    <t>おはぎで６人が食中毒 小豆島の菓子店を３日間の製造停止処分</t>
    <phoneticPr fontId="15"/>
  </si>
  <si>
    <t>小豆島の菓子店で買ったおはぎを食べた男女６人がおう吐や下痢などの症状を訴え、保健所は、おはぎが原因の食中毒だとして、菓子店を２８日から３日間、菓子製造を停止する処分にしました。菓子製造業の停止処分を受けたのは、土庄町の菓子店、「池本芳栄堂」です。
小豆保健所によりますと、今月２１日と２２日に店で購入したおはぎを４０代から９０代の男女６人が買った翌日に食べたところ、吐き気やおう吐、下痢などの症状を訴えたということです。このうち５人が医療機関を受診し、連絡を受けた保健所が調べると、患者や店の調理器具から食中毒の原因となる「黄色ブドウ球菌」が検出されました。保健所はおはぎが原因の食中毒と断定し、２８日から３日間、菓子製造を停止する処分にしました。症状を訴えた６人は全員快方に向かっているものの、９０代の男女２人が現在も入院しています。
保健所は、黄色ブドウ球菌による食中毒を防ぐため、手指の洗浄・消毒を十分に行うことや、手指に切り傷や化のうがある場合は食品に直接触れないことなどを呼びかけています。</t>
    <phoneticPr fontId="15"/>
  </si>
  <si>
    <t>香川県</t>
    <rPh sb="0" eb="3">
      <t>カガワケン</t>
    </rPh>
    <phoneticPr fontId="15"/>
  </si>
  <si>
    <t>https://www3.nhk.or.jp/lnews/takamatsu/20240927/8030019436.html#:~:text=%E5%B0%8F%E8%B1%86%E5%B3%B6%E3%81%AE%E8%8F%93%E5%AD%90%E5%BA%97%E3%81%A7,%E3%80%8C%E6%B1%A0%E6%9C%AC%E8%8A%B3%E6%A0%84%E5%A0%82%E3%80%8D%E3%81%A7%E3%81%99%E3%80%82</t>
    <phoneticPr fontId="15"/>
  </si>
  <si>
    <t>「ツキヨタケ」食べ食中毒 男女3人が症状訴え 知人からもらい自宅で調理 山梨</t>
    <phoneticPr fontId="15"/>
  </si>
  <si>
    <t>https://news.ntv.co.jp/n/ybs/category/society/ys16ba220e8f324dd69bbdcd1eedc53142</t>
    <phoneticPr fontId="15"/>
  </si>
  <si>
    <t>山梨県</t>
    <rPh sb="0" eb="3">
      <t>ヤマナシケン</t>
    </rPh>
    <phoneticPr fontId="15"/>
  </si>
  <si>
    <t>県は27日、毒キノコの「ツキヨタケ」を食べた男女3人が食中毒になったと発表しました。毒キノコによる食中毒は今年初です。食中毒になったのは峡東保健所管内に住む50代の女性と20代の男性2人です。県によりますと、3人は26日に知人からもらった野生のキノコを自宅で調理し夕食で食べたところ、吐き気やおう吐の症状を訴えて医療機関を受診しました。
　連絡を受けた保健所が調べたところ、3人が食べたのは毒キノコの「ツキヨタケ」だったため、ツキヨタケを原因とする食中毒と断定しました。3人は入院には至らず、すでに快方に向かっているということです。　ツキヨタケはヒラタケやシイタケと似ている毒キノコで、県は「食用キノコの判別には十分な知識を持って行ってほしい」としています。</t>
    <phoneticPr fontId="15"/>
  </si>
  <si>
    <t>山梨ニュース</t>
    <rPh sb="0" eb="2">
      <t>ヤマナシ</t>
    </rPh>
    <phoneticPr fontId="15"/>
  </si>
  <si>
    <t>ライブドアニュース</t>
    <phoneticPr fontId="15"/>
  </si>
  <si>
    <t>道路脇のキノコ、生で食べた８０代が食中毒…嘔吐や発熱で入院</t>
    <phoneticPr fontId="15"/>
  </si>
  <si>
    <t>　群馬県は２６日、伊勢崎市の８０歳代男性が毒キノコを食べて食中毒になったと発表した。
　嘔吐（おうと）などの症状が出て入院したが、快方に向かっている。
　発表によると、男性は２３日、同市を散歩中に道路脇に生えるキノコを見つけて生のまま食べたところ、嘔吐や発熱の症状が出た。県がキノコを鑑定したところ、胃腸系の中毒を引き起こすオオシロカラカサタケと判明した。公園の芝生や土手などに生えているという。県食品・生活衛生課は「不確かなキノコは採らない、食べない、もらわないを徹底してほしい」と呼びかけている。</t>
    <phoneticPr fontId="15"/>
  </si>
  <si>
    <t>https://news.livedoor.com/article/detail/27264179/</t>
    <phoneticPr fontId="15"/>
  </si>
  <si>
    <t>福岡の人気もつ鍋店で食中毒→客3人から「O157」検出……　営業停止処分に「深くお詫び」</t>
    <phoneticPr fontId="15"/>
  </si>
  <si>
    <t>福岡県</t>
    <rPh sb="0" eb="3">
      <t>フクオカケン</t>
    </rPh>
    <phoneticPr fontId="15"/>
  </si>
  <si>
    <t>福岡市博多区にある人気のもつ鍋店「博多もつ鍋 前田屋 総本店」を訪れた客から「腸管出血大腸菌（O157）」が検出される食中毒事故が発生したとして、運営会社のLFD JAPANが謝罪しました。「博多もつ鍋 前田屋」は福岡市内に4店舗を構える人気のもつ鍋店。8月14日、「総本店」に来店した客に体調不良の症状があり、福岡市保健所による調査の結果、客３人からO157が検出されたといいます。同店は9月24日付で保健所から営業停止処分を受けました。運営会社は「発症されたお客様には、多大なる苦痛とご迷惑をおかけいたしましたことを深くお詫び申し上げます。また、日頃より当社店舗をご利用いただいておりますお客様並びに関係者の皆様におかれましても、多大なるご迷惑とご心配をおかけいたしましたことを重ねてお詫び申し上げます」と謝罪。今後は「この度の食中毒事故を厳粛に受け止め、深く反省するとともに、当社スタッフの衛生管理知識に関する再教育や衛生管理ルールの見直しとチェックリスト運用の徹底など再発防止に向けた取り組みを行い、食の安全の確保に万全を期していく」としています。</t>
    <phoneticPr fontId="15"/>
  </si>
  <si>
    <t>https://nlab.itmedia.co.jp/nl/articles/2409/25/news188.html</t>
    <phoneticPr fontId="15"/>
  </si>
  <si>
    <t>ねとらぼ</t>
    <phoneticPr fontId="15"/>
  </si>
  <si>
    <t xml:space="preserve">鶏刺しが原因か食中毒の飲食店を北九州市が営業停止 (九州朝日放送) - Yahoo!ニュース </t>
    <phoneticPr fontId="15"/>
  </si>
  <si>
    <t>北九州市は２５日、鶏刺しを含む料理を食べて下痢や発熱の症状が出た客４人から、食中毒の原因となる細菌「カンピロバクター」が検出されたとして、市内の焼き鳥店を２日間の営業停止処分にしました。食中毒が発生したのは、北九州市小倉北区の「焼き鳥ダダ」です。
北九州市によりますと、今月１３日夜に飲食したグループ客１９人のうち、７人に下痢や発熱の症状が出ました。
保健所による調査の結果、４人の便からカンピロバクターが検出されたことなどから、北九州市は食中毒と断定し、店を２５日から２日間、営業停止処分としました。１９人のグループは、レバーやももの鶏刺しを含むコース料理を食べていました。
入院した人や重症の人はおらず、全員回復しているということです。北九州市は、鶏肉のたたきやレバ刺しといった肉の生食や半生食は「カンピロバクター食中毒」を引き起こすことがあるとして、中まで加熱して食べるよう注意を呼びかけています。</t>
    <phoneticPr fontId="15"/>
  </si>
  <si>
    <t>九州朝日放送</t>
    <rPh sb="0" eb="2">
      <t>キュウシュウ</t>
    </rPh>
    <rPh sb="2" eb="6">
      <t>アサヒホウソウ</t>
    </rPh>
    <phoneticPr fontId="15"/>
  </si>
  <si>
    <t>https://news.yahoo.co.jp/articles/b9a4fcbbfb875bd9d785636e3a8314afcaea980b</t>
    <phoneticPr fontId="15"/>
  </si>
  <si>
    <t>伊勢の飲食店で食中毒 ８人に症状、三重県が営業禁止処分</t>
    <phoneticPr fontId="15"/>
  </si>
  <si>
    <t>三重県</t>
    <rPh sb="0" eb="3">
      <t>ミエケン</t>
    </rPh>
    <phoneticPr fontId="15"/>
  </si>
  <si>
    <t>三重県は24日、伊勢市本町の飲食店「料理居酒屋いっしん」で食事をした37歳から66歳までの男女８人が下痢などの症状を訴えたと発表した。県は同店で提供された食事が原因の食中毒と断定。同日付で営業禁止処分にした。県によると、８人は13日、会社の同僚ら15人で同店を利用した。15日から18日にかけて腹痛や発熱などを発症。うち１人が入院したが、全員が快方に向かっている。当日はささ身のみそ和えや鶏の唐揚げなどが提供された。
　８人が勤務する伊勢市内の事業者が17日、伊勢保健所に連絡したことをきっかけに発覚。患者や従業員への便検査でカンピロバクター・ジュジュニが検出された。保健所は衛生管理の改善が確認でき次第、同店の営業再開を認める。</t>
    <phoneticPr fontId="15"/>
  </si>
  <si>
    <t>https://topics.smt.docomo.ne.jp/article/ise/region/ise-20240925100010</t>
    <phoneticPr fontId="15"/>
  </si>
  <si>
    <t>伊勢新聞</t>
    <phoneticPr fontId="15"/>
  </si>
  <si>
    <t xml:space="preserve">【食中毒】腸管出血性大腸菌O157 未就学児施設 山口 </t>
    <phoneticPr fontId="15"/>
  </si>
  <si>
    <t>9月24日、山口県は県内の健康福祉センター管内にある未就学児施設で、腸管出血性大腸菌感染症O157の集団感染があったことを発表しました。
県によると、これまでに女子2人、男子1人の合わせて3人の感染が確認されているとのことです。腹痛や下痢、血便、嘔吐や発熱といった症状があったものの、いずれも回復傾向にあるとのことです。原因は不明であり、患者の行動を調べる疫学調査や、患者の家族や施設関係者の健康診断の実施など、防疫活動を行っているとのことです。
　腸管出血性大腸菌は、食後3～8日で激しい腹痛や下痢、下血などを引き起こし、子供や高齢者ではさらに重症化することもあります。
感染対策としては、食品を菌の死滅温度である75℃で1分間以上加熱して食べること、肉のドリップが調理済み食品につかないようにすること、食前や排便後は石鹸と流水でしっかりと手を洗うこと、があげられます。これらに注意して、感染を予防しましょう。</t>
    <phoneticPr fontId="15"/>
  </si>
  <si>
    <t>https://www.shokukanken.com/post-19418/</t>
    <phoneticPr fontId="15"/>
  </si>
  <si>
    <t>食環境研究所</t>
    <rPh sb="0" eb="3">
      <t>ショクカンキョウ</t>
    </rPh>
    <rPh sb="3" eb="6">
      <t>ケンキュウジョ</t>
    </rPh>
    <phoneticPr fontId="15"/>
  </si>
  <si>
    <t>山口県</t>
    <rPh sb="0" eb="3">
      <t>ヤマグチケン</t>
    </rPh>
    <phoneticPr fontId="15"/>
  </si>
  <si>
    <t>工場飯で100人が食中毒事件、給食会社に約2億ドンの罰金</t>
    <phoneticPr fontId="84"/>
  </si>
  <si>
    <t>https://poste-vn.com/news/2024-09-25-18243</t>
    <phoneticPr fontId="84"/>
  </si>
  <si>
    <t>　ドンナイ省当局は約100人の労働者が夕食後に病院に搬送された事件に関連し、食事提供会社に対して罰金1億8000万ドン（約105万3000円）を科すとともに、4カ月間の営業停止処分を下した。ドンナイ省人民委員会は23日、労働者が食事後に集団食中毒を起こした事件を受け、食事提供を担当したティエンホンフック社に対し行政処分を行ったことを発表した。処分の理由は、同社が5人以上の健康に影響を与える食中毒事故を引き起こし、刑事責任の追及には至らないが、食品安全法に違反したためである。具体的には、調理および販売した食品によって重大な健康被害をもたらした点が問題視された。加えて、ドンナイ省は同社に対し、4カ月間にわたる食品の製造、加工、販売および提供業務の全面的な停止を命じた。また、同社は食中毒の原因究明や治療にかかる全費用を負担することが求められている
本件は5月15日夜、ドンナイ省にある台湾資本企業のデチャン社の労働者89人が、夕食後に腹痛や倦怠感、吐き気、めまいなどの症状を訴え、病院に緊急搬送されたことで発覚したものである。調査の結果、当該食事はティエンホンフック社が提供したもので、同社は5つの生産ラインに対し計1120食のミークアンを夕食として提供していた。そのうち2つのラインで約400人が夕食を摂取した後、約100人が食中毒の症状を示し、他のラインの労働者には夕食を摂取しないように通知された。</t>
    <phoneticPr fontId="84"/>
  </si>
  <si>
    <t xml:space="preserve">★健康にますます敏感になっている英国の若者たちが、酒を遠ざけ、最初から酒を飲まないケースが ... mk.co.kr </t>
  </si>
  <si>
    <t xml:space="preserve">★写真で見る：アメリカ西部の「3ミシュランキーホテル」 全3軒 - MICHELIN Guide </t>
  </si>
  <si>
    <t>★ヒルトンハワイアンビレッジでホテル従業員が予告無しの「無期限」ストライキを実施 ハワイに住む</t>
  </si>
  <si>
    <t xml:space="preserve">★香港、蒸留税を減税へ－ナイトライフやグルメ分野で魅力アップ目指す - ブルームバーグ </t>
  </si>
  <si>
    <t xml:space="preserve">★食品医薬品安全処が常習的に食品不当広告をしたオンライン業者の掲示物212件を摘発したと25 ... mk.co.kr </t>
  </si>
  <si>
    <t>★中国、日本産水産物の即時の輸入再開は否定(中国、日本) ｜ ビジネス短信 ―ジェトロの海外ニュース - ジェトロ</t>
  </si>
  <si>
    <t>★がってん寿司、香港1号店をオープン(香港、日本) ｜ ビジネス短信 ―ジェトロの海外ニュース - ジェトロ</t>
  </si>
  <si>
    <t>★サントリー食品インターナショナル、豪新工場で飲料製造　25年40種以上生産目指す - 日本食糧新聞・電子版</t>
  </si>
  <si>
    <t>★アサヒの高価格帯ビール「食彩」、韓国で通年販売 - 日本経済新聞</t>
  </si>
  <si>
    <t>★三菱食品、米国で外食事業　イートアンドHDと合弁会社設立 - 日本食糧新聞・電子版</t>
  </si>
  <si>
    <t>★EU、中国政府のEU産乳製品に対する補助金調査に異議申し立て（日テレNEWS NNN） - Yahoo!ニュース</t>
  </si>
  <si>
    <t>★農水省、コーヒー産地のタンザニアと連携　安定生産の方策探る ｜ 毎日新聞</t>
  </si>
  <si>
    <t>https://mainichi.jp/articles/20240920/k00/00m/020/147000c</t>
  </si>
  <si>
    <t>★BAP認証がサウジアラビアへの養殖水産物輸出施設認定の条件に（9/12　産経新聞）＃BAP認証</t>
  </si>
  <si>
    <t>https://www.sankei.com/pressrelease/prtimes/RV6AMJD2TZMKJGIAPCDSZLDMLM/</t>
  </si>
  <si>
    <t>★ベトナム水産国際展示会「VIETFISH 2024」開催（9/17 JETRO）＃水産物</t>
    <phoneticPr fontId="84"/>
  </si>
  <si>
    <t>https://www.jetro.go.jp/biznews/2024/09/16562a537c2e18ab.html</t>
    <phoneticPr fontId="84"/>
  </si>
  <si>
    <t xml:space="preserve">https://www.mk.co.kr/jp/world/11125976   </t>
    <phoneticPr fontId="84"/>
  </si>
  <si>
    <t>健康にますます敏感になっている英国の若者たちが、酒を遠ざけ、最初から酒を飲まないケースが増えていることが分かった。25日（現地時間）、英紙ザ·タイムズによると、英国の民間救護団体ドリンクウェアが5000人以上の成人を対象に実施した結果、英国のZ世代（15~24歳）4人に1人は酒を飲まないことが分かった。
Z世代のうち、酒を完全にやめたと回答した割合は26%で、昨年の21%より増加した。 これに比べ、35~54歳は13%、55歳以上は14%が酒をやめたことが分かった。全体の暴飲率もドリンクウェアが2018年に調査を実施して以来、最低水準であることが分かった。
　特に18~34歳の成人のうち、暴飲を今年一度もしなかったと答えた割合は31%で、2018年の22%に比べさらに高まった。 飲み過ぎは一度にビール1500ccまたはワイン1本を飲む場合に制限したとドリンクウェアは明らかにした。 成人の11%は1週間に1回以上暴飲していることが明らかになり、昨年の13%に比べて下がり、史上最低値を記録した。 自宅で一人で酒を飲むケースも大幅に減少した。英国の成人のうち、1週間に4日以上酒を飲む割合も、20年の最高値である19%から今年は13%へと下がった。適度な飲酒を追求する傾向で、ノンアルコールビールとワインに対する需要が増加した。 アンケート調査によると、ノンアルコールビールを購入した成人の数は2018年以降、2倍近く増加した。 成人3人に1人はノンアルコールビールを活用して飲酒を調節していることが分かった。
ドリンクアウェアのカレン·タイレル最高経営者(CEO)は「特に若者の間で飲酒を調節する人が増えたのは本当に鼓舞的」とし「ノンアルコール飲料の成長と人気増加で人々が飲酒を調節することがはるかに容易になった」と説明した。肯定的な今週の傾向にもかかわらず、英国の公衆保健活動家らは最低価格の引き上げなどを含め、酒類に対するより強力な措置と営業時間の制限を要求している。英国の国立保健サービス（NHS）は、成人が1週間に飲んでも健康に脅威にならない飲酒量としてビール3500cc、ワイン9.3杯を提示している。</t>
    <phoneticPr fontId="84"/>
  </si>
  <si>
    <t>英国</t>
    <rPh sb="0" eb="2">
      <t>エイコク</t>
    </rPh>
    <phoneticPr fontId="84"/>
  </si>
  <si>
    <t>https://guide.michelin.com/jp/ja/article/travel/every-three-key-hotel-american-west-michelin-guide-2024-jp</t>
    <phoneticPr fontId="84"/>
  </si>
  <si>
    <t>Amangiri　パウエル湖、ユタ
南西部の砂漠地帯にある「アマンギリ」。現地で採取した砂を混ぜたコンクリート製の建物は、そびえたつ岩や現地の風景と完璧に溶け込み、アメリカでアイコニックな憩いの場として際立っています。特に、自然の岸壁に囲まれたプールは、ミシュランセレクションホテルの中でも魅力的な施設のひとつです。
Sage Lodge　イエローストーン国立公園、モンタナ
アメリカで名高い国立公園であるイエローストーンに近い立地を生かし、独自ツアーを企画しており、いうまでもなく、セージロッジに滞在するゲストは、素晴らしい景観を堪能することができます。敷地内では、デザイナーたちが自然の美しさを巧みに建物内部に取り入れ、その魅力を存分に引き出しています。メインロッジでは、大きな窓から手つかずの景色が広がります。山や川からなる素晴らしい眺望をより楽しみたいゲストは、屋外の席が良いでしょう。
Canyon Ranch Tucson　ツーソン、アリゾナ
アリゾナ州南部のソノラ砂漠に1979年に創立。キャニオンランチ・ツーソンは、他のホテルと比べ約30年長い歴史を重ねている名高いホテルです（対象的にアマンギリは2009年、セージロッジは2018年創業）。ホリスティックウェルネスの先駆者であり続け、そのデザインさえも包括的なビジョンにふさわしいものです。瞑想的で土の香りが漂う客室から、サボテンや豊かな植物が彩る細部にこだわった庭造りまでが、150エーカーに広がる砂漠のオアシスを彩ります。</t>
    <phoneticPr fontId="84"/>
  </si>
  <si>
    <t>https://www.hawaiinisumu.com/news/4085</t>
    <phoneticPr fontId="84"/>
  </si>
  <si>
    <t>ハワイ最大のホテル、ヒルトン・ハワイアンビレッジでホスピタリティ系労働組合「ユナイトヒア・ローカル5」の組合員が9月24日の午前5時に事前の告知なしに職場を離れ、「無期限ストライキ」を開始した。今月初めには9月1日-3日の3日間に渡り、ハワイでの5000人を含む全米各地のホテル従業員、約10000人がストライキを実施した。今月2度目の大型ストライキとなる。前回のストライキではヒルトンハワイアンビレッジ、ハイアット・リージェンシー、モアナ・サーフライダー、ロイヤル・ハワイアン、シェラトン・プリンセスカイウラニ、シェラトン・ワイキキ、ワイキキ・ビーチ・マリオット、シェラトン・カウアイ・リゾートが参加した。
前回は「3日間」の期間予告ありのストライキだったが、今回のヒルトン・ハワイアンビレッジでのストライキは「予告なし」「無期限」での実施となり、さらに強行な姿勢を見せている。ローカル5は、2019年以降、米国のホテルの粗利益率は26％以上増加しているが、従業員数は13％減少したままであると主張しており、数か月に及ぶ契約交渉が続いているが合意に至っていない。組合は賃金の適正な引き上げ、公平な労働時間、そしてコロナ禍での宿泊客向けサービスやアメニティの削減の撤回を要求している。</t>
    <phoneticPr fontId="84"/>
  </si>
  <si>
    <t>https://www.bloomberg.co.jp/news/articles/2024-09-25/SKCFTST0AFB400</t>
    <phoneticPr fontId="84"/>
  </si>
  <si>
    <t>アジアの金融センターである香港は、蒸留酒の税率を引き下げる方針だ。事情に詳しい関係者が明らかにした。ナイトライフやグルメ、ショッピングを楽しめる場所としての強みを取り戻すのが狙い。この減税は10月中旬に香港の李家超（ジョン・リー）行政長官が行う施政報告（施政方針演説に相当）で目玉の一つとなる見通し。協議の非公開を理由に関係者が匿名で語った。アルコール度数が30％を超える酒類の税率は現在、香港での価格の100％相当で、世界で最も高い水準にある。
ナイトライフ分野のてこ入れ計画に関する報道Bloomberg
　　関係者によれば、政府が検討しているアプローチの一つとして、高価な蒸留酒ほど税率が低くなる段階的課税制度がある。この制度によって高級酒への支出が増える一方、安価な酒のまとめ買いを消費者が控える可能性がある。今回の制度は健康リスクを下げる狙いもあるという。蒸留酒課税を巡る議論はまだ終わっておらず、変更の可能性もなおあると関係者は語った。李長官のオフィスにコメントを求めたが、返答はなかった。
　　今回の措置が実施されれば、コロナ禍以降の観光客減少に苦慮するレストランやバー、小売店にとって新たな販売活性化策になる。不動産市場や金融市場の低迷を背景に香港域内の消費も減速している。一方、中国本土の大都市やシンガポール、円安で旅行者が押し寄せている日本との競争激化に直面する香港は、旅行やショッピングにふさわしい場所としての復活をますます求められている。
　　原題：Hong Kong Plans to Cut Tax on Spirits in Bid to Revive Nightlife（抜粋）</t>
    <phoneticPr fontId="84"/>
  </si>
  <si>
    <t>https://www.mk.co.kr/jp/society/11124274</t>
    <phoneticPr fontId="84"/>
  </si>
  <si>
    <r>
      <t>食品医薬品安全処が常習的に食品不当広告をしたオンライン業者の掲示物212件を摘発したと25日明らかにした。食品医薬品安全処は地方自治体と共に5日から2日間合同点検を実施した結果、「食品などの表示·広告に関する法律」に違反した掲示物に対して放送通信委員会にはサイト遮断を、管轄地方自治体には行政処分を要請したと伝えた。
食品消費者欺瞞広告例[写真出典=食品医薬品安全処]</t>
    </r>
    <r>
      <rPr>
        <b/>
        <sz val="13"/>
        <rFont val="Malgun Gothic"/>
        <family val="3"/>
        <charset val="129"/>
      </rPr>
      <t>사진</t>
    </r>
    <r>
      <rPr>
        <b/>
        <sz val="13"/>
        <rFont val="游ゴシック"/>
        <family val="3"/>
        <charset val="128"/>
      </rPr>
      <t xml:space="preserve"> </t>
    </r>
    <r>
      <rPr>
        <b/>
        <sz val="13"/>
        <rFont val="Malgun Gothic"/>
        <family val="3"/>
        <charset val="129"/>
      </rPr>
      <t>확대</t>
    </r>
    <r>
      <rPr>
        <b/>
        <sz val="13"/>
        <rFont val="游ゴシック"/>
        <family val="3"/>
        <charset val="128"/>
      </rPr>
      <t xml:space="preserve">
食品消費者欺瞞広告例[写真出典=食品医薬品安全処]
主な違反内容は一般食品を「身長成長栄養剤」、「ダイエット」など健康機能食品のように誤認·混同させた広告148件、一般食品を「高血圧」、「糖尿病」など疾病予防および治療に効能があるように広告した39件などだった。合わせて購買レビュー、体験記を通じて消費者を欺瞞した広告は11件、「毒素除去」、「消化ができなくて不便な方」等、身体組織の機能·作用などに対して表現した広告10件が摘発された。</t>
    </r>
    <phoneticPr fontId="84"/>
  </si>
  <si>
    <t>韓国</t>
    <rPh sb="0" eb="2">
      <t>カンコク</t>
    </rPh>
    <phoneticPr fontId="84"/>
  </si>
  <si>
    <t>香港</t>
    <rPh sb="0" eb="2">
      <t>ホンコン</t>
    </rPh>
    <phoneticPr fontId="84"/>
  </si>
  <si>
    <t>https://www.jetro.go.jp/biznews/2024/09/3a65e048dc2f487d.html</t>
    <phoneticPr fontId="84"/>
  </si>
  <si>
    <t>中国の外交部は9月20日の記者会見で、東京電力福島第1原子力発電所のALPS処理水（注）の海洋放出について日本と認識を共有したことに関し（2024年9月20日記事参照）、「日本産水産物の輸入を即時に全面的に再開することを意味しない」とした。外交部は、中国は引き続きWTOルールと中国の法令に従い、科学と事実を基準として、安全を確保するという前提の下、関連のモニタリング活動に有効に参加し、独立したサンプリングを実施し、かつ、結果を確認したのち、科学的証拠に基づき関連措置の調整に着手するとした。その上で、日本と技術面での協議を行い、中国の要求が十分に満たされたという前提の下、徐々に基準に適合した日本の水産物の輸入を再開するとした。外交部は、あらためて日本の海洋放出を非難するとともに、日本および関連の国際組織との間で、これまで10回を超える協議を行ったとした。
また、（1）日本の海洋放出に反対する立場は変わっていない、（2）現在の評価とモニタリングは全面的でなく、透明性と信頼性に欠ける、（3）処理水問題は政治的問題であり、それ以上に科学的問題である、（4）日本産水産物の輸入停止は中国政府による人々に対する責任の体現であるとの認識を示した。
国家海洋環境モニタリングセンターの姚子偉研究員は、ALPS処理水の海洋放出は現時点で中国の管轄海域の放射線量に影響を与えていないとしながらも、今後の影響は注視する必要があるとした（「澎湃新聞」2024年9月21日）。
農林水産省によれば、2024年1～7月の日本の中国向け水産物輸出額は、前年比92.6％減の39億円となっている。
（注）中国はALPS処理水について「核汚染水」と表現している。</t>
    <phoneticPr fontId="84"/>
  </si>
  <si>
    <t>https://www.jetro.go.jp/biznews/2024/09/fdc85bc5483b190d.html</t>
    <phoneticPr fontId="84"/>
  </si>
  <si>
    <t>アールディーシー香港は9月12日、「がってん寿司」の香港1号店をイオンスタイルコーンヒル店にオープンした。アールディーシーは、グルメ回転寿司（ずし）業態「がってん寿司」をはじめとした寿司・日本食業態・とんかつ業態・ビュッフェ・レストラン業態全35ブランドを展開しており、海外には中国・韓国・台湾・フィリピン・ベトナムを中心に展開しているが、香港は今回が初出店となる。実際に店舗を訪れた来店客からは「日本で食べた寿司と味は変わらない。握りがおいしい」といった声が聞かれた。香港統計局が4月に発表した統計によると、2023年末時点で中華系を除く外国料理で、香港の日本食料理店は1,470店舗で1位となっており、2位のタイ料理（390店舗）を圧倒的に上回った。</t>
    <phoneticPr fontId="84"/>
  </si>
  <si>
    <t>https://news.nissyoku.co.jp/news/hasegawak20240919023003930</t>
    <phoneticPr fontId="84"/>
  </si>
  <si>
    <t>サントリー食品インターナショナルは18日、オーストラリア・クイーンズランド州の新工場で清涼飲料の製造を開始した。現地で人気のエナジードリンク「Vエナジー」を皮切りに、25年には40種類以上の清涼飲料やRTDアルコール「-196」「カナディアンクラブ＆ドライ」などの酒類飲料を生産予定だ。オセアニア社のダレン・フラートンCEOは「新工場の稼働により食品酒類総合企業として、さらに市場を活性化していきたい」とコメント。
　同工場は400億円超を投資し、オース</t>
    <phoneticPr fontId="84"/>
  </si>
  <si>
    <t>https://www.nikkei.com/article/DGXZQOUC242V50U4A920C2000000/</t>
    <phoneticPr fontId="84"/>
  </si>
  <si>
    <t>アサヒビールは24日、高価格帯ビール「アサヒ食彩」を韓国で通年販売すると発表した。これまでは数量限定だった。食彩は蓋が全開になり泡が湧き上がる「フルオープン缶」を採用している。同国では主力「スーパードライ」のフルオープン缶が好評で、異なる味わいの食彩が受け入れられているという。食彩はフルオープン缶をスーパードライ以外で初めて採用した商品で、2023年7月に全国のコンビニ限定で発売した。24年3月から全業態に広げ、韓国でも数量限定で発売していた。フランス産の希少ホップ「アラミス」など5種類のホップを使い、華やかな香りが特徴だ。日本での1缶340ミリリットルの店頭想定価格は278円前後。他のビールより泡が濃密として、同日開いた広告戦略会見では泡だけをすくって味わう新たな楽しみ方を提案した。テレビCMに起用している俳優の生田絵梨花さんは、食彩の泡を一口食べて「泡だけでも濃厚な香りが口いっぱいに広がる」と話した。24年12月までの販売目標は100万ケース（1ケース大瓶20本換算）だが、同1〜8月までの販売数量は47万ケースと伸び悩む。マーケティング本部ビールマーケティング部長の野間和香奈氏は「消費者は好みが多様化して通常のビールと発泡酒などを飲み分けている。売り場で（メッセージを）届けられていないこともあったので、年末の需要に向けて価値をしっかり提案したい」と話した。</t>
    <phoneticPr fontId="84"/>
  </si>
  <si>
    <t>https://news.nissyoku.co.jp/news/shinoda20240919104213597</t>
    <phoneticPr fontId="84"/>
  </si>
  <si>
    <t>三菱食品は19日、イートアンドホールディングス（HD）と米国での合弁会社設立に合意したと発表した。総合的な流通機能と外食事業における両社のノウハウを融合させ、現地で日本食をコンセプトにした飲食店を展開する。
　合弁会社の名称は「Eat＆MS USA Inc.」で、9月にカリフォルニア州で設立。出資比率はイートアンドHD51％、三菱食品49％。代表者は松崎尚史CEO（三菱食品次世代事業統括事業開発本部海外市場グループ）。</t>
    <phoneticPr fontId="84"/>
  </si>
  <si>
    <t>https://news.yahoo.co.jp/articles/b8bd7f9013d0c4f976b42729ad64b19a4098ff07</t>
    <phoneticPr fontId="84"/>
  </si>
  <si>
    <t>EU＝ヨーロッパ連合は、23日、中国政府が、EU産の乳製品に対して行っている補助金調査について、WTO＝世界貿易機関に異議を申し立てました。
EU＝ヨーロッパ連合は、先月20日、中国政府の補助金により過剰に生産された電気自動車がEU市場を脅かしているとして、中国製の電気自動車に対し、最大36.3％の追加関税を課すという最終案を公表しました。翌日、中国政府は、EUから輸入しているチーズや牛乳などの乳製品価格が、補助金によって不当に安く抑えられているとして、調査を始めると発表していて、対抗措置とみられています。この調査についてEUは、23日、WTO＝世界貿易機関に紛争解決手続きを通じて異議を申し立てました。調査開始段階での申し立ては、EUでは初めてで、EUは、「中国の調査は疑わしい主張と不十分な証拠に基づいている」と強調しています。
中国政府は、23日、「調査は中国の法律に基づいている」と声明を出し、遺憾の意を表明しています。</t>
    <phoneticPr fontId="84"/>
  </si>
  <si>
    <t>　ベトナム南部ホーチミン市で8月21～23日、ベトナム水産国際展示会「VIETFISH 2024」が開催された。15カ国・地域から278社が出展し、来場者は4日間で1万2,000人となった。同展示会は、水産物関連の冷凍機械・冷蔵技術、各種加工製品などを取り扱う企業などが出展するベトナム国内で最大規模の見本市で、25回目の開催となる。主催者のベトナム水産物輸出加工協会（VASEP）によると、今回の展示規模は、前回の1万平方メートルから1万4,000平方メートルに拡大し、出展社数は58社増えた。出展物は、インドネシア、インド、ロシア、中国からの天然の魚介類、アラスカ産のサーモン製品、日本の高湿度冷蔵庫やラベル・シールなどが展示された。日本企業の出展社数は3社だった。そのほか、山口県がブースを出展し、水産物加工関連の機械などを紹介した。展示会のオープニングセレモニーで、農業農村開発省のフン・ドゥク・ティン副大臣は、水産物の輸出額は中国、ノルウェーに次ぎ3位であり、世界シェアの7％を占めていると話した。2024年1～7月の生産量は前年同期比2.6％増の約522万トン、輸出額は7.3％増の約52億9,000万ドルで、2024年の計画の55.7％に達したという。また、VASEPのグエン・ティ・トゥ・サック会長は、世界市場が金融引き締めや紛争などの影響で見通しが難しくなる中、輸出だけでなく、潜在力を有している国内市場向けにも質の高い水産物をPRする狙いがあると話した。
　日本からサバ、ハマチ、ホタテなどを輸入し、加工して米国、台湾、韓国、日本などに輸出するベトナム企業のハイナム社にヒアリングしたところ、「最近、ベトナムでは健康・肥満防止・体型維持のため、安心安全でなおかつ、おいしいものを食したいとする若者が増え、日本食（すし、刺し身、総菜など）を選択する傾向もみられる」「日本食風のメニューがあるローカル飲食店や、すしデリバリーなどの販売形態の増加も感じる」との話があった。出展した日系企業からは、こうしたベトナム国内での需要増や、水産物を輸入して加工し輸出する地場企業が増えていることから、冷凍・生産設備の需要が見込まれ、ニーズを捉えるために出展した、との声が聞かれた。なお、日本の農林水産省が公表した「農林水産物・食品の輸出実績」によると、2024年1～6月の日本からベトナムへの農林水産物・食品の輸出額は前年同期比22％増の401億円だった。
次回の同展示会は2025年8月20～22日に開催される予定だ。</t>
    <phoneticPr fontId="84"/>
  </si>
  <si>
    <t>EU</t>
    <phoneticPr fontId="84"/>
  </si>
  <si>
    <t>少ない</t>
    <rPh sb="0" eb="1">
      <t>スク</t>
    </rPh>
    <phoneticPr fontId="84"/>
  </si>
  <si>
    <t>※2024年 第38週（9/16～9/22） 現在</t>
    <phoneticPr fontId="5"/>
  </si>
  <si>
    <t>回収＆交換</t>
  </si>
  <si>
    <t>ナンチク</t>
  </si>
  <si>
    <t>回収＆返金</t>
  </si>
  <si>
    <t>若菜</t>
  </si>
  <si>
    <t>ゆかり堂製菓</t>
  </si>
  <si>
    <t>回収＆返金/交換</t>
  </si>
  <si>
    <t>東急ストア</t>
  </si>
  <si>
    <t>富士シティオ</t>
  </si>
  <si>
    <t>コープデリ生活協...</t>
  </si>
  <si>
    <t>回収</t>
  </si>
  <si>
    <t>フィールコーポレ...</t>
  </si>
  <si>
    <t>京急ストア</t>
  </si>
  <si>
    <t>エム・シー・フー...</t>
  </si>
  <si>
    <t>イオン九州</t>
  </si>
  <si>
    <t>相生産業</t>
  </si>
  <si>
    <t>平和堂</t>
  </si>
  <si>
    <t>マルト製菓</t>
  </si>
  <si>
    <t>東洋水産</t>
  </si>
  <si>
    <t>本橋製菓</t>
  </si>
  <si>
    <t>プチあんドーナツミニカップ 一部カビ発生の恐れ</t>
  </si>
  <si>
    <t>コモディイイダ</t>
  </si>
  <si>
    <t>新河岸店 信州おやき野沢菜,なす 一部保存温度逸脱</t>
  </si>
  <si>
    <t>ユニバース</t>
  </si>
  <si>
    <t>ミニコーヒーロール 一部ラベル誤貼付で(くるみ)表示欠落</t>
  </si>
  <si>
    <t>明治屋産業</t>
  </si>
  <si>
    <t>粗挽き肉まん他 一部賞味期限ラベル誤貼付</t>
  </si>
  <si>
    <t>マルエツ</t>
  </si>
  <si>
    <t>とろっと食感たこ焼き 一部表示ラベル誤り</t>
  </si>
  <si>
    <t>ヤマニ岩崎食品</t>
  </si>
  <si>
    <t>梅干,桜花漬け,しその葉漬け 一部食品表示欠落</t>
  </si>
  <si>
    <t>ビッグ富士</t>
  </si>
  <si>
    <t>釜揚げしらす 一部フグの稚魚混入の恐れ</t>
  </si>
  <si>
    <t>UDリテール</t>
  </si>
  <si>
    <t>精華台店 国産うなぎ長焼他 一部保存方法誤表記</t>
  </si>
  <si>
    <t>ジェイシーシー</t>
  </si>
  <si>
    <t>琉球生麺 sui OKINAWA SOBA 一部賞味期限誤表示</t>
  </si>
  <si>
    <t>トライアルカンパ...</t>
  </si>
  <si>
    <t>阿蘇くじゅうの天然水500ml 一部異味・異臭発生</t>
  </si>
  <si>
    <t>大名店 銀さけ切身(養殖) 一部保存温度逸脱</t>
  </si>
  <si>
    <t>丸大大金ハム</t>
  </si>
  <si>
    <t>スタンダードベーコン他 一部加熱不十分コメントあり</t>
  </si>
  <si>
    <t>千秋庵製菓</t>
  </si>
  <si>
    <t>ノースマン 一部カビ発生の恐れコメントあり</t>
  </si>
  <si>
    <t>DAYKE</t>
  </si>
  <si>
    <t>焼き菓子5点セット 一部カビ付着の恐れ</t>
  </si>
  <si>
    <t>デリシア</t>
  </si>
  <si>
    <t>カキフライ 一部アレルゲン表示欠落</t>
  </si>
  <si>
    <t>サミット</t>
  </si>
  <si>
    <t>新川崎店 うなぎ蒲焼(串なし) 一部消費期限誤表示</t>
  </si>
  <si>
    <t>サニーマート</t>
  </si>
  <si>
    <t>玉子のヒレカツとじ 一部ラベル誤貼付でアレルギー表示欠落</t>
  </si>
  <si>
    <t>アーバンリサーチ...</t>
  </si>
  <si>
    <t>レーズンサンド 一部賞味期限誤記載</t>
  </si>
  <si>
    <t>むすんでひらいて...</t>
  </si>
  <si>
    <t>ほうれん草のごま和え 一部アレルギー(卵)表示欠落</t>
  </si>
  <si>
    <t>竹内農産</t>
  </si>
  <si>
    <t>野沢菜昆布 一部賞味期限誤表記</t>
  </si>
  <si>
    <t>塚原店 深味鶏ムネ肉細切り 一部消費期限誤表示</t>
  </si>
  <si>
    <t>満寿屋商店</t>
  </si>
  <si>
    <t>あんぱん 他36商品 一部消費期限誤表示</t>
  </si>
  <si>
    <t>生ハム切り落とし 一部保存方法、賞味期限誤表記</t>
  </si>
  <si>
    <t>四葉胡瓜の山椒醤油漬 ラベル誤貼付でアレルゲン表示欠落</t>
  </si>
  <si>
    <t>黒ごま煎餅 他 13商品 原料に虫付着の恐れ</t>
  </si>
  <si>
    <t>19店舗 天日干し ちりめん 一部賞味期限誤表記</t>
  </si>
  <si>
    <t>チルド蒸しむきえび 加熱用に生食用ラベル誤貼付</t>
  </si>
  <si>
    <t>レタスたっぷりサラダ太巻 一部ラベル誤貼付で特定原材料(かに)表示欠落</t>
  </si>
  <si>
    <t>海老カツバーガー 一部ラベル誤貼付でアレルゲン(えび)表示欠落</t>
  </si>
  <si>
    <t>全粒粉フィッシュロール 一部ラベル誤貼付で特定原材料表示欠落</t>
  </si>
  <si>
    <t>冷凍シューストリングポテト 一部賞味期限表記に不備</t>
  </si>
  <si>
    <t>海鮮太巻き(ぶり入り) 一部アレルギー表示欠落</t>
  </si>
  <si>
    <t>肉専ポン酢 一部賞味期限未記載</t>
  </si>
  <si>
    <t>白身フライ&amp;コロッケ弁当 一部特定原材料表示欠落</t>
  </si>
  <si>
    <t>長崎かすていら 一部発酵による膨張</t>
  </si>
  <si>
    <t>マルちゃん 頂点の一杯 珍々亭 油そば 一部アレルギー(えび)残存</t>
  </si>
  <si>
    <t>　上位2種目(賞味期限・アレルギー表記ミス)で全体の　(62%)</t>
    <rPh sb="1" eb="3">
      <t>ジョウイ</t>
    </rPh>
    <rPh sb="4" eb="6">
      <t>シュモク</t>
    </rPh>
    <rPh sb="7" eb="11">
      <t>ショウミキゲン</t>
    </rPh>
    <rPh sb="17" eb="19">
      <t>ヒョウキ</t>
    </rPh>
    <rPh sb="23" eb="25">
      <t>ゼンタイ</t>
    </rPh>
    <phoneticPr fontId="5"/>
  </si>
  <si>
    <t>2024年第36週（9月2日〜9月8日）</t>
    <phoneticPr fontId="84"/>
  </si>
  <si>
    <t>細菌性赤痢3例 菌種：菌種：S. sonnei（D群）3例＿感染地域：‌‌東京都1例、インド1例、国外（国不明）1例</t>
    <phoneticPr fontId="84"/>
  </si>
  <si>
    <t>年齢群：‌ ‌1歳（4 例 ）、2歳（1 例 ）、3歳（4 例 ）、4歳（2 例 ）、5歳（1 例 ）、
7歳（ 3 例 ）、 8歳（ 1 例 ）、 9歳（ 3 例 ）、 10代（19例）、‌ 20代（30例）、
30代（18例）、40 代（ 8 例 ）、 50代（16例）、60 代（3 例 ）、70代（10例）、
80 代（4 例 ）、90代以上（1例）</t>
    <phoneticPr fontId="84"/>
  </si>
  <si>
    <t>血清群・毒素型：‌‌O157‌VT1・VT2（45例）、O157‌VT2（29例）、O26‌VT1（11例）、O103‌VT1（7例）、O157‌ VT1（5例）、
O111‌VT1・VT2（2例）、O91‌ VT1・VT2（2例）、O111‌VT1（1例）、O121‌ VT2（1例）、O145‌VT2（1例）、O146‌VT2‌（1例）、
O55‌VT1（1例）、その他・不明（22例）累積報告数：‌ ‌2,354例（有症者1,484例、うちHUS‌43例．死亡なし）</t>
    <phoneticPr fontId="84"/>
  </si>
  <si>
    <t xml:space="preserve">腸管出血性大腸菌感染症128例（有症者87例、うちHUS‌2例）
‌感染地域：‌ ‌国内89例、東京都/韓国1例、国内（都道府県不明）/韓国1例、韓国8例、国内・国外不明29例
国内の感染地域：‌‌東京都10例、千葉県8例、大阪府8例、北海道7例、兵庫県5例、福岡県4例、岩手県3例、‌群馬県3例、埼玉県3例、岐阜県3例、愛知県3例、宮城県2例、栃木県2例、神奈川県2例、新潟県2例、　　　岡山県2例、大分県2例、茨城県　　　　　　　　　　　　　　　　　　　　　　　　　　　　　　　　　　　
1例、福井県1例、静岡県1例、三重県1例、‌
滋賀県1例、和歌山県1例、山口県1例、佐賀
県1例、宮崎県1例、北海道/山形県1例、東京
都/福井県1例、国内（都道府県不明）9例 ‌
 ‌
 ‌
</t>
    <phoneticPr fontId="84"/>
  </si>
  <si>
    <t>感染地域：国内（都道府県不明）1例、インド1例</t>
    <phoneticPr fontId="84"/>
  </si>
  <si>
    <t>腸チフス　2例</t>
    <rPh sb="0" eb="1">
      <t>チョウ</t>
    </rPh>
    <rPh sb="6" eb="7">
      <t>レイ</t>
    </rPh>
    <phoneticPr fontId="5"/>
  </si>
  <si>
    <t>E型肝炎13例‌
感染地域（感染源）：‌北海道4例（肉1例、豚ホルモン1例、鹿肉1例、
豚レバー/鶏ハツ1例）、岩手県1例（豚肉）、東京都1例（不明）、石川県1例（不明）、
国内（都道府県不明）3例（豚レバー1例、馬刺し/豚レバー1例、鹿肉/鶏肉1例）、　国内・国外不明3例（不明3例）</t>
    <phoneticPr fontId="84"/>
  </si>
  <si>
    <t>レジオネラ症61例（肺炎型56例、ポンティアック熱型5例）‌
感染地域：東京都6例、栃木県4例、北海道3例、福島県3例、群馬県2例、千葉県2例、愛知県2例、徳島県2例、福岡県2例、
鹿児島県2例、秋田県1例、山形県1例、富山県1例、福井県1例、山梨県1例、三重県1例、兵庫県1例、広島県1例、香川県1例、　　佐賀県1例、熊本県1例、国内（都道府県不明）3例、愛知県/国外（国不明）1例、中国1例、国内・国外不明17例
‌ ‌
年齢群：30代（3例）、40代（2例）、50代（8例）、60代（20例）、‌ 70代（14例）、80代（12例）、90代以上（2例）累積報告数：1,507例</t>
    <phoneticPr fontId="84"/>
  </si>
  <si>
    <t>アメーバ赤痢8例（腸管アメーバ症8例）
‌
感染地域：‌群馬県1例、東京都1例、富山県1例、愛媛県1例、国内（都道府県不明）1例、国内・国外不明3例
‌
感染経路：その他・不明8例
ウイルス性肝炎2例‌ B型肝炎ウイルス2例＿感染経路：‌性的 接 触 1 例（ 同 性 間 ）、その他</t>
    <phoneticPr fontId="84"/>
  </si>
  <si>
    <t>2024年第36週</t>
    <rPh sb="4" eb="5">
      <t>ネン</t>
    </rPh>
    <rPh sb="5" eb="6">
      <t>ダイ</t>
    </rPh>
    <rPh sb="8" eb="9">
      <t>シュウ</t>
    </rPh>
    <phoneticPr fontId="84"/>
  </si>
  <si>
    <r>
      <t xml:space="preserve">対前週
</t>
    </r>
    <r>
      <rPr>
        <b/>
        <sz val="14"/>
        <color rgb="FFFF0000"/>
        <rFont val="ＭＳ Ｐゴシック"/>
        <family val="3"/>
        <charset val="128"/>
      </rPr>
      <t>インフルエンザ 　     　     16%   増加</t>
    </r>
    <r>
      <rPr>
        <b/>
        <sz val="11"/>
        <color rgb="FFFF0000"/>
        <rFont val="ＭＳ Ｐゴシック"/>
        <family val="3"/>
        <charset val="128"/>
      </rPr>
      <t xml:space="preserve">
</t>
    </r>
    <r>
      <rPr>
        <b/>
        <sz val="14"/>
        <color rgb="FF0070C0"/>
        <rFont val="ＭＳ Ｐゴシック"/>
        <family val="3"/>
        <charset val="128"/>
      </rPr>
      <t>新型コロナウイルス        -14% 　減少</t>
    </r>
    <rPh sb="0" eb="3">
      <t>タイゼンシュウゾウカゾウカ</t>
    </rPh>
    <rPh sb="30" eb="32">
      <t>ゾウカ</t>
    </rPh>
    <rPh sb="56" eb="58">
      <t>ゲンショウ</t>
    </rPh>
    <phoneticPr fontId="84"/>
  </si>
  <si>
    <t>給食食べた園児38人が下痢や嘔吐の症状、食中毒や感染症の疑い　福岡</t>
    <phoneticPr fontId="15"/>
  </si>
  <si>
    <t xml:space="preserve">   福岡県は28日、県内の未就学児が通う施設で給食を食べた園児38人に、下痢や嘔（おう）吐（と）の症状が出たと発表した。重症者はなく、全員快方に向かっている。食中毒や感染症の疑いがあり、保健所は園児や給食を調理した職員の便などを検査し、原因を調べている。
県によると、給食は施設内で職員が調理、提供している。園児38人は13日～25日に症状を相次いで訴え、28人が医療機関を受診。うち1人は高熱と下痢が続き入院したが、すでに退院した。24日に保護者から保健所に連絡があり、発覚した。</t>
    <phoneticPr fontId="15"/>
  </si>
  <si>
    <t>産経新聞</t>
    <rPh sb="0" eb="4">
      <t>サンケイシンブン</t>
    </rPh>
    <phoneticPr fontId="15"/>
  </si>
  <si>
    <t>https://www.sankei.com/article/20240928-EXVFC7QE5BOO5MQ4OPQHWW4SGM/</t>
    <phoneticPr fontId="15"/>
  </si>
  <si>
    <t>津の飲食店で４人食中毒　三重県が営業禁止処分</t>
    <phoneticPr fontId="15"/>
  </si>
  <si>
    <t>　三重県は27日、津市羽所町の飲食店「串もん家やってるよ」で食事をした21歳から24歳までの男女４人が下痢などの症状を訴えたと発表した。県は同店で提供された食事が原因の食中毒と断定。同日付で同店を営業禁止処分にした。県によると、４人は14―15日にかけて同店を利用し、16―17日にかけて腹痛や発熱などを発症。うち１人が入院したが、全員が快方に向かっている。当日は「鶏の霜降り」や「霜降りささみのシーザーサラダ」などが提供された。津保健所が18日、津市内の住民から連絡を受けたことをきっかけに発覚。患者や従業員への便検査でカンピロバクター・ジェジュニが検出されたという。保健所は衛生管理の改善が確認でき次第、同店の営業再開を認める。</t>
    <phoneticPr fontId="15"/>
  </si>
  <si>
    <t>https://www.isenp.co.jp/2024/09/28/117190/</t>
    <phoneticPr fontId="15"/>
  </si>
  <si>
    <t>細菌のエネルギー産生機能を抑制！ カンピロバクター属細菌に特異的に働く抗体を発見</t>
    <phoneticPr fontId="15"/>
  </si>
  <si>
    <t>　カンピロバクター属細菌による食中毒は、加熱不十分な肉や細菌を含んだ水などの摂取で引き起こされます。カンピロバクター属細菌は日本における食中毒の原因菌の上位を占めており、海外では死亡例も伴う全身感染症に発展する例も多数報告されています。未だに有効な制御法がなく、ワクチンなど制御法の開発が求められています。
　大阪公立大学大学院獣医学研究科／大阪国際感染症研究センターの山﨑 伸二教授、畑中 律敏准教授らと、医薬基盤・健康・栄養研究所の國澤 純副所長らの研究グループは、カンピロバクター属細菌による胃腸炎の原因菌の大部分を占めるカンピロバクター・ジェジュニ（C. jejuni）に着目し、C. jejuniに特異的に結合する抗体を見出しました。またこの抗体は、C. jejuniのエネルギー産生に関わるタンパク質（QcrC※2）を抗原として認識しており、抗体が結合することでエネルギー産生機能が停止し、C. jejuniの増殖抑制や病原性低下に繋がることが明らかになりました。本研究成果は、カンピロバクター属細菌に対する新規ワクチン開発に繋がることが期待されます。
本研究成果は、2024年7月2日（火）に国際学術誌「Frontiers in Microbiology」にオンライン掲載されました。
　QcrCがカンピロバクター・ジェジュニの病原性に重要な役割を果たしていること、このタンパク質が本菌種に特異的に反応すること、ワクチン抗原となる可能性を、医薬基盤・健康・栄養研の國澤博士らの研究グループと見出しました。この成果が、カンピロバクター感染症の制御に役立つことを期待しています。
【発表雑誌】Frontiers in Microbiology
【論文名】QcrC is a potential target for antibody therapy and vaccination to control Campylobacter jejuni infection by suppressing its energy metabolism
【著者】Koji Hosomi, Noritoshi Hatanaka, Atsushi Hinenoya, Jun Adachi, Yoko Tojima, Mari Furuta, Keita Uchiyama, Makiko Morita, Takahiro Nagatake,  Azusa Saika, Soichiro Kawai, Ken Yoshii, Saki Kondo, Shinji Yamasaki and Jun Kunisawa
【掲載URL】https://doi.org/10.3389/fmicb.2024.1415893</t>
    <phoneticPr fontId="15"/>
  </si>
  <si>
    <t>https://www.omu.ac.jp/info/research_news/entry-13409.html</t>
    <phoneticPr fontId="15"/>
  </si>
  <si>
    <t>大阪府</t>
    <rPh sb="0" eb="3">
      <t>オオサカフ</t>
    </rPh>
    <phoneticPr fontId="15"/>
  </si>
  <si>
    <t>大阪府立大学</t>
    <rPh sb="0" eb="6">
      <t>オオサカフリツダイガク</t>
    </rPh>
    <phoneticPr fontId="15"/>
  </si>
  <si>
    <t>【食品表示法自動対応】食品表示ラベル作成代行コンシェルジュサービス登場 - BIGLOBEニュース</t>
    <phoneticPr fontId="84"/>
  </si>
  <si>
    <t>■食品表示を取り巻く環境・現場の問題点
食品業界は深刻な人手不足の中、流通の性質上必須である食品表示・規格書の作成に大きな労力を要し ていました。今迄は各社毎にシステムを導入し、人材を確保し、教育コストをかけてそれらを作成するた めに多くの時間とコストを払っていました。
そうしてようやくできた表示ラベルも法律が変更になった場合は、変更をしなければならなくなります
。食品表示に関する法律は１年に複数件変更点があるため、その教育とそれに伴う現状の商品との適法 性の洗い出しおよび対応に現場は追われていました。
■食品表示はアウトソーシングの時代へ
これらの問題に対応するべくフードガイドサービスでは※1日本初の食品表示コンシェルジュサービスを展開します。
※2【業界初】ユーザー毎のデータを保持 管理運用し、食品表示法の改正に自動新基準対応します。一度作成した表示ラベルの原材料変更・ 重量変更等にも対応します。そのほかパッケージデザイン・規格書作成・商品開発コンサル・輸入食品・ペットフード表示等幅広く有資格者対応します。</t>
    <phoneticPr fontId="84"/>
  </si>
  <si>
    <t>https://news.biglobe.ne.jp/economy/0928/prt_240928_3177238896.html</t>
    <phoneticPr fontId="84"/>
  </si>
  <si>
    <t xml:space="preserve">カキフライ 一部アレルゲン表示欠落 - フーズチャネル </t>
    <phoneticPr fontId="84"/>
  </si>
  <si>
    <t>https://foods-ch.infomart.co.jp/anzen/recall/119009</t>
    <phoneticPr fontId="84"/>
  </si>
  <si>
    <t xml:space="preserve">梅干,桜花漬け,しその葉漬け 一部食品表示欠落 - フーズチャネル </t>
    <phoneticPr fontId="84"/>
  </si>
  <si>
    <t xml:space="preserve">9月19日に、デリシア波田駅前店で販売した「広島地御前産カキフライ」において、アレルゲン表示「卵・ゴマ・牛肉・豚肉・リンゴ」の欠落が判明したため、自主回収する。これまで健康被害の報告はない。(リコールプラス編集部)
【対象商品】商品名:広島地御前産カキフライ　内容量:5個入り　形態　:袋詰め
【消費期限】　消費期限　2020年6月
【輸入食品か否か】　輸入食品:いいえ
販売地域:松本市内
販売先　:デリシア波田駅前店で消費者向けに小売り
販売日　:9月19日
販売数量:4パック
</t>
    <phoneticPr fontId="84"/>
  </si>
  <si>
    <t>令和6年9月19日までに販売した「梅干　桜花漬けしその葉漬け」の一部おいて、食品表示を貼付せず販売したため、自主回収する。これまで健康被害の報告はない。(リコールプラス編集部)
【対象商品】
商品名:①赤小町梅、②白小町梅、③赤干し小梅、④白干し小梅、⑤減塩梅干し(昔ながらの梅干し)、⑥桜花漬け、⑦しその葉漬け
形態:　①～⑤合成樹脂製パック入り　
⑥合成樹脂製樽入り、合成樹脂製袋入り
⑦合成樹脂製袋入り
内容量:　①160g、②160g、③100g、④100g、⑤160g、⑥10kg・2.5kg・70g、⑦100g・250g
次の各店舗で令和6年9月19日までに販売された商品(直近2年間の実績)</t>
    <phoneticPr fontId="84"/>
  </si>
  <si>
    <t>https://foods-ch.infomart.co.jp/anzen/recall/119971</t>
    <phoneticPr fontId="84"/>
  </si>
  <si>
    <t>愛知県稲沢市に本社がある「ユニー」が店舗で販売しているローストビーフに輸入牛肉が使われていることを表示していなかったとして、農林水産省は食品表示法に基づき、表示の是正や再発防止などを指示しました。農林水産省によりますと、「ユニー」は少なくともことし４月までの２年間にわたって、店舗で販売しているローストビーフの原材料として輸入牛肉が使われているにもかかわらず、これを表示していなかったということです。
こうした商品は「ユニー」が運営している愛知県や新潟県の３６店舗のスーパーなどで販売されていました。農林水産省は会社や店舗に立ち入り検査を行うなどして調査を進めてきましたが、１８日、「原料原産地名」の表示規定に違反しているとして、食品表示法に基づき、表示の是正や再発防止策の実施を指示しました。
「ユニー」では対象の商品についてすでに表示を修正したうえで販売しているということで、「農林水産省の指示に従い改善を進めてまいります」とコメントしています。</t>
    <phoneticPr fontId="84"/>
  </si>
  <si>
    <t xml:space="preserve">ユニーに農水省、適正表示を指示 ローストビーフ原料 ／愛知 </t>
    <phoneticPr fontId="84"/>
  </si>
  <si>
    <t>https://www3.nhk.or.jp/tokai-news/20240918/3000037611.html</t>
    <phoneticPr fontId="84"/>
  </si>
  <si>
    <t>ジブチルヒドロキシトルエン(飼料添加物)
資料1-1 農薬・動物用医薬品部会報告書(案) [PDF:483KB]
資料1-2 食品安全委員会における食品健康影響評価結果 [PDF:679KB]
アクリナトリン(農薬)
資料2-1 農薬・動物用医薬品部会報告書(案)[PDF:627KB]
資料2-2 食品安全委員会における食品健康影響評価結果 [PDF:544KB]
インピルフルキサム(農薬)
資料3-1 農薬・動物用医薬品部会報告書(案) [PDF:854KB]
資料3-2 食品安全委員会における食品健康影響評価結果 [PDF:921KB]
スピロテトラマト(農薬)
資料4-1 農薬・動物用医薬品部会報告書(案) [PDF:1.2MB]
資料4-2 食品安全委員会における食品健康影響評価結果 [PDF:3.4MB]
スルホキサフロル(農薬)
資料5-1 農薬・動物用医薬品部会報告書(案) [PDF:1.2MB]
資料5-2 食品安全委員会における食品健康影響評価結果 [PDF:950KB]
ダゾメット、メタム及びメチルイソチオシアネート(農薬)
資料6-1 農薬・動物用医薬品部会報告書(案) [PDF:1.2MB]
資料6-2 食品安全委員会における食品健康影響評価結果 [PDF:2.2MB]
フルチアニル(農薬)
資料7-1 農薬・動物用医薬品部会報告書(案) [PDF:503KB]
資料7-2 食品安全委員会における食品健康影響評価結果 [PDF:1.2MB]
ホスチアゼート(農薬)
資料8-1 農薬・動物用医薬品部会報告書(案) [PDF:806KB]
資料8-2 食品安全委員会における食品健康影響評価結果(全体版) [PDF:2.4MB]
その他
資料9 令和5年度 食品中に残留する農薬等の一日摂取量調査結果 [PDF:187KB]</t>
    <phoneticPr fontId="15"/>
  </si>
  <si>
    <t>令和6年度第3回食品衛生基準審議会農薬・動物用医薬品部会(2024年9月25日)　配付資料</t>
    <phoneticPr fontId="15"/>
  </si>
  <si>
    <t>質問　知恵袋　
食品メーカーには残留農薬等消費者の安全性を明示する義務(法律)はあるのでしょうか？問い合わせしても教えてくれないメーカーなどあり不信感があります。</t>
    <rPh sb="0" eb="2">
      <t>シツモン</t>
    </rPh>
    <rPh sb="3" eb="6">
      <t>チエブクロ</t>
    </rPh>
    <phoneticPr fontId="15"/>
  </si>
  <si>
    <t>https://detail.chiebukuro.yahoo.co.jp/qa/question_detail/q12304492662</t>
    <phoneticPr fontId="15"/>
  </si>
  <si>
    <t>　　　　　今週のお題　(職場を広く使いましょう!!)</t>
    <rPh sb="12" eb="14">
      <t>ショクバ</t>
    </rPh>
    <rPh sb="15" eb="16">
      <t>ヒロ</t>
    </rPh>
    <rPh sb="17" eb="18">
      <t>ツカ</t>
    </rPh>
    <phoneticPr fontId="5"/>
  </si>
  <si>
    <t>職場は家庭の延長ではない!    みんなの共有スペースでは時間が勝負</t>
    <rPh sb="0" eb="2">
      <t>ショクバ</t>
    </rPh>
    <rPh sb="3" eb="5">
      <t>カテイ</t>
    </rPh>
    <rPh sb="6" eb="8">
      <t>エンチョウ</t>
    </rPh>
    <rPh sb="21" eb="23">
      <t>キョウユウ</t>
    </rPh>
    <rPh sb="29" eb="31">
      <t>ジカン</t>
    </rPh>
    <rPh sb="32" eb="34">
      <t>ショウブ</t>
    </rPh>
    <phoneticPr fontId="5"/>
  </si>
  <si>
    <t>　↓　職場の先輩は以下のことを理解して　わかり易く　指導しましょう　↓</t>
    <phoneticPr fontId="5"/>
  </si>
  <si>
    <r>
      <t xml:space="preserve">★仕事をスムーズに始めようと考えたら　
★道具がすぐに取り出せる体制を整えることが大切です。
★写真は機械工場や建設業界での一般的な道具整理の風景です。　　★必要な工具や用具がすくとりだせます
★戻すときにも戻しやく何が戻っていないか一目瞭然です。
</t>
    </r>
    <r>
      <rPr>
        <b/>
        <sz val="12"/>
        <color indexed="13"/>
        <rFont val="ＭＳ Ｐゴシック"/>
        <family val="3"/>
        <charset val="128"/>
      </rPr>
      <t>★「うちの職場は狭い」と働く方から良く聞くことがあります</t>
    </r>
    <r>
      <rPr>
        <b/>
        <sz val="12"/>
        <color indexed="9"/>
        <rFont val="ＭＳ Ｐゴシック"/>
        <family val="3"/>
        <charset val="128"/>
      </rPr>
      <t xml:space="preserve">
★本当にどこの職場も狭いのでしょうか?
★使っていない不用品、壊れた調理器具、いつか使うかもしれない収納
庫、棚が職場を狭くしていませんか　
★あなたのロッカーや机には不用品が山積みされていませんか?</t>
    </r>
    <rPh sb="1" eb="3">
      <t>シゴト</t>
    </rPh>
    <rPh sb="9" eb="10">
      <t>ハジ</t>
    </rPh>
    <rPh sb="14" eb="15">
      <t>カンガ</t>
    </rPh>
    <rPh sb="21" eb="23">
      <t>ドウグ</t>
    </rPh>
    <rPh sb="27" eb="28">
      <t>ト</t>
    </rPh>
    <rPh sb="29" eb="30">
      <t>ダ</t>
    </rPh>
    <rPh sb="32" eb="34">
      <t>タイセイ</t>
    </rPh>
    <rPh sb="35" eb="36">
      <t>トトノ</t>
    </rPh>
    <rPh sb="41" eb="43">
      <t>タイセツ</t>
    </rPh>
    <rPh sb="47" eb="49">
      <t>シャシン</t>
    </rPh>
    <rPh sb="50" eb="52">
      <t>キカイ</t>
    </rPh>
    <rPh sb="52" eb="54">
      <t>コウジョウ</t>
    </rPh>
    <rPh sb="55" eb="57">
      <t>ケンセツ</t>
    </rPh>
    <rPh sb="57" eb="59">
      <t>ギョウカイ</t>
    </rPh>
    <rPh sb="61" eb="64">
      <t>イッパンテキ</t>
    </rPh>
    <rPh sb="65" eb="67">
      <t>ドウグ</t>
    </rPh>
    <rPh sb="67" eb="69">
      <t>セイリ</t>
    </rPh>
    <rPh sb="70" eb="72">
      <t>フウケイ</t>
    </rPh>
    <rPh sb="78" eb="80">
      <t>ヒツヨウ</t>
    </rPh>
    <rPh sb="81" eb="83">
      <t>コウグ</t>
    </rPh>
    <rPh sb="84" eb="86">
      <t>ヨウグ</t>
    </rPh>
    <rPh sb="97" eb="98">
      <t>モド</t>
    </rPh>
    <rPh sb="103" eb="104">
      <t>モド</t>
    </rPh>
    <rPh sb="107" eb="108">
      <t>ナニ</t>
    </rPh>
    <rPh sb="109" eb="110">
      <t>モド</t>
    </rPh>
    <rPh sb="116" eb="120">
      <t>イチモクリョウゼン</t>
    </rPh>
    <rPh sb="129" eb="131">
      <t>ショクバ</t>
    </rPh>
    <rPh sb="132" eb="133">
      <t>セマ</t>
    </rPh>
    <rPh sb="136" eb="137">
      <t>ハタラ</t>
    </rPh>
    <rPh sb="138" eb="139">
      <t>カタ</t>
    </rPh>
    <rPh sb="141" eb="142">
      <t>ヨ</t>
    </rPh>
    <rPh sb="143" eb="144">
      <t>キ</t>
    </rPh>
    <rPh sb="154" eb="156">
      <t>ホントウ</t>
    </rPh>
    <rPh sb="160" eb="162">
      <t>ショクバ</t>
    </rPh>
    <rPh sb="163" eb="164">
      <t>セマ</t>
    </rPh>
    <rPh sb="174" eb="175">
      <t>ツカ</t>
    </rPh>
    <rPh sb="180" eb="183">
      <t>フヨウヒン</t>
    </rPh>
    <rPh sb="184" eb="185">
      <t>コワ</t>
    </rPh>
    <rPh sb="187" eb="189">
      <t>チョウリ</t>
    </rPh>
    <rPh sb="189" eb="191">
      <t>キグ</t>
    </rPh>
    <rPh sb="195" eb="196">
      <t>ツカ</t>
    </rPh>
    <rPh sb="203" eb="205">
      <t>シュウノウ</t>
    </rPh>
    <rPh sb="205" eb="206">
      <t>コ</t>
    </rPh>
    <rPh sb="210" eb="212">
      <t>ショクバ</t>
    </rPh>
    <rPh sb="213" eb="214">
      <t>セマ</t>
    </rPh>
    <rPh sb="234" eb="235">
      <t>ツクエ</t>
    </rPh>
    <rPh sb="237" eb="240">
      <t>フヨウヒン</t>
    </rPh>
    <rPh sb="241" eb="242">
      <t>ヤマ</t>
    </rPh>
    <rPh sb="242" eb="243">
      <t>ヅ</t>
    </rPh>
    <phoneticPr fontId="5"/>
  </si>
  <si>
    <r>
      <rPr>
        <b/>
        <sz val="12"/>
        <color indexed="9"/>
        <rFont val="ＭＳ Ｐゴシック"/>
        <family val="3"/>
        <charset val="128"/>
      </rPr>
      <t>★食品工場では生もの、食べ物、多様な原材料を大量に取扱います。　中小企業が圧倒的に多く、製法も様々なことも原因で、
工業的な管理手法が苦手でした。他業態の良いところは素直にまねしましょう!</t>
    </r>
    <r>
      <rPr>
        <b/>
        <sz val="12"/>
        <color indexed="43"/>
        <rFont val="ＭＳ Ｐゴシック"/>
        <family val="3"/>
        <charset val="128"/>
      </rPr>
      <t xml:space="preserve">
★道具を整理し、不用品を廃棄して、職場環境をキレイニしましょう。
★そこで本来のあるべき位置が見えてきたら、思い切ってレイアウト変更が出来ます。
★職場に合わせた導線確保は生産効率をたかめ、職場のリスクを軽減させます。
</t>
    </r>
    <r>
      <rPr>
        <b/>
        <sz val="12"/>
        <color indexed="9"/>
        <rFont val="ＭＳ Ｐゴシック"/>
        <family val="3"/>
        <charset val="128"/>
      </rPr>
      <t>★職場のリスクは食中毒だけではありません。ちょっとした虫、不要品の混入でさえ会社の存亡に係るご時世です。</t>
    </r>
    <rPh sb="53" eb="55">
      <t>ゲンイン</t>
    </rPh>
    <rPh sb="73" eb="74">
      <t>タ</t>
    </rPh>
    <rPh sb="74" eb="76">
      <t>ギョウタイ</t>
    </rPh>
    <rPh sb="77" eb="78">
      <t>ヨ</t>
    </rPh>
    <rPh sb="83" eb="85">
      <t>スナオ</t>
    </rPh>
    <rPh sb="96" eb="98">
      <t>ドウグ</t>
    </rPh>
    <rPh sb="99" eb="101">
      <t>セイリ</t>
    </rPh>
    <rPh sb="103" eb="106">
      <t>フヨウヒン</t>
    </rPh>
    <rPh sb="107" eb="109">
      <t>ハイキ</t>
    </rPh>
    <rPh sb="112" eb="114">
      <t>ショクバ</t>
    </rPh>
    <rPh sb="114" eb="116">
      <t>カンキョウ</t>
    </rPh>
    <rPh sb="132" eb="134">
      <t>ホンライ</t>
    </rPh>
    <rPh sb="139" eb="141">
      <t>イチ</t>
    </rPh>
    <rPh sb="142" eb="143">
      <t>ミ</t>
    </rPh>
    <rPh sb="149" eb="150">
      <t>オモ</t>
    </rPh>
    <rPh sb="151" eb="152">
      <t>キ</t>
    </rPh>
    <rPh sb="159" eb="161">
      <t>ヘンコウ</t>
    </rPh>
    <rPh sb="162" eb="164">
      <t>デキ</t>
    </rPh>
    <rPh sb="169" eb="171">
      <t>ショクバ</t>
    </rPh>
    <rPh sb="172" eb="173">
      <t>ア</t>
    </rPh>
    <rPh sb="176" eb="178">
      <t>ドウセン</t>
    </rPh>
    <rPh sb="178" eb="180">
      <t>カクホ</t>
    </rPh>
    <rPh sb="181" eb="183">
      <t>セイサン</t>
    </rPh>
    <rPh sb="183" eb="185">
      <t>コウリツ</t>
    </rPh>
    <rPh sb="190" eb="192">
      <t>ショクバ</t>
    </rPh>
    <rPh sb="197" eb="199">
      <t>ケイゲン</t>
    </rPh>
    <rPh sb="206" eb="208">
      <t>ショクバ</t>
    </rPh>
    <rPh sb="213" eb="216">
      <t>ショクチュウドク</t>
    </rPh>
    <rPh sb="232" eb="233">
      <t>ムシ</t>
    </rPh>
    <rPh sb="234" eb="236">
      <t>フヨウ</t>
    </rPh>
    <rPh sb="236" eb="237">
      <t>ヒン</t>
    </rPh>
    <rPh sb="238" eb="240">
      <t>コンニュウ</t>
    </rPh>
    <rPh sb="243" eb="245">
      <t>カイシャ</t>
    </rPh>
    <rPh sb="246" eb="248">
      <t>ソンボウ</t>
    </rPh>
    <rPh sb="249" eb="250">
      <t>カカワ</t>
    </rPh>
    <rPh sb="252" eb="254">
      <t>ジセイ</t>
    </rPh>
    <phoneticPr fontId="5"/>
  </si>
  <si>
    <t>小島商店の活躍に絶大な支援
次なるカミナシのビジネスモデル
技能支援、生産性向上、施設保持
聞き漏らせない!!</t>
    <rPh sb="0" eb="2">
      <t>コジマ</t>
    </rPh>
    <rPh sb="2" eb="4">
      <t>ショウテン</t>
    </rPh>
    <rPh sb="5" eb="7">
      <t>カツヤク</t>
    </rPh>
    <rPh sb="8" eb="10">
      <t>ゼツダイ</t>
    </rPh>
    <rPh sb="11" eb="13">
      <t>シエン</t>
    </rPh>
    <rPh sb="15" eb="16">
      <t>ツギ</t>
    </rPh>
    <rPh sb="31" eb="35">
      <t>ギノウシエン</t>
    </rPh>
    <rPh sb="36" eb="41">
      <t>セイサンセイコウジョウ</t>
    </rPh>
    <rPh sb="42" eb="44">
      <t>シセツ</t>
    </rPh>
    <rPh sb="44" eb="46">
      <t>ホジ</t>
    </rPh>
    <rPh sb="47" eb="48">
      <t>キ</t>
    </rPh>
    <rPh sb="49" eb="50">
      <t>モ</t>
    </rPh>
    <phoneticPr fontId="84"/>
  </si>
  <si>
    <t>小島商店は高価格商品をスパーにも提供
大型小売業界が求める　これからの生鮮品　　　パートナー企業に求める企業姿勢</t>
    <rPh sb="0" eb="2">
      <t>コジマ</t>
    </rPh>
    <rPh sb="2" eb="4">
      <t>ショウテン</t>
    </rPh>
    <rPh sb="5" eb="10">
      <t>コウカカクショウヒン</t>
    </rPh>
    <rPh sb="16" eb="18">
      <t>テイキョウ</t>
    </rPh>
    <rPh sb="20" eb="22">
      <t>オオガタ</t>
    </rPh>
    <rPh sb="22" eb="26">
      <t>コウリギョウカイ</t>
    </rPh>
    <rPh sb="27" eb="28">
      <t>モト</t>
    </rPh>
    <rPh sb="36" eb="38">
      <t>セイセン</t>
    </rPh>
    <rPh sb="38" eb="39">
      <t>ヒン</t>
    </rPh>
    <rPh sb="47" eb="49">
      <t>キギョウ</t>
    </rPh>
    <rPh sb="50" eb="51">
      <t>モト</t>
    </rPh>
    <rPh sb="53" eb="57">
      <t>キギョウシセイ</t>
    </rPh>
    <phoneticPr fontId="84"/>
  </si>
  <si>
    <t>来週10月9日　10:30～12:00  東京ビックサイト2024FSJ
FS-01セミナーもうすぐ事前予約締め切り　200名様限定</t>
    <rPh sb="0" eb="2">
      <t>ライシュウ</t>
    </rPh>
    <rPh sb="4" eb="5">
      <t>ガツ</t>
    </rPh>
    <rPh sb="6" eb="7">
      <t>カ</t>
    </rPh>
    <rPh sb="21" eb="23">
      <t>トウキョウ</t>
    </rPh>
    <rPh sb="50" eb="54">
      <t>ジゼンヨヤク</t>
    </rPh>
    <rPh sb="54" eb="55">
      <t>シ</t>
    </rPh>
    <rPh sb="56" eb="57">
      <t>キ</t>
    </rPh>
    <rPh sb="62" eb="64">
      <t>メイサマ</t>
    </rPh>
    <rPh sb="64" eb="66">
      <t>ゲンテイ</t>
    </rPh>
    <phoneticPr fontId="84"/>
  </si>
  <si>
    <t>いますぐ申し込みましょう</t>
    <rPh sb="4" eb="5">
      <t>モウ</t>
    </rPh>
    <rPh sb="6" eb="7">
      <t>コ</t>
    </rPh>
    <phoneticPr fontId="84"/>
  </si>
  <si>
    <r>
      <rPr>
        <b/>
        <sz val="16"/>
        <color theme="1"/>
        <rFont val="HG創英ﾌﾟﾚｾﾞﾝｽEB"/>
        <family val="1"/>
        <charset val="128"/>
      </rPr>
      <t>食品安全の追求とビジネスチャンスの相乗効果　好事例企業</t>
    </r>
    <r>
      <rPr>
        <b/>
        <sz val="14"/>
        <color theme="1"/>
        <rFont val="HG創英角ｺﾞｼｯｸUB"/>
        <family val="3"/>
        <charset val="128"/>
      </rPr>
      <t xml:space="preserve">
</t>
    </r>
    <r>
      <rPr>
        <b/>
        <sz val="14"/>
        <color theme="1"/>
        <rFont val="ＭＳ Ｐゴシック"/>
        <family val="2"/>
        <charset val="128"/>
      </rPr>
      <t>1933年　創業　
1964年　東京オリンピック　　帝国ホテル村上料理長
2010年　ISO9001　　　　　　　銀座百貨店　高級しゃぶしゃぶ店
2017年　JFS-B　　　　　　　　東京駅、品川駅、新宿駅、大宮駅
2024年　更なる挑戦　　　　　 高級食材提供、グローバル展開</t>
    </r>
    <rPh sb="0" eb="2">
      <t>ショクヒン</t>
    </rPh>
    <rPh sb="2" eb="4">
      <t>アンゼン</t>
    </rPh>
    <rPh sb="5" eb="7">
      <t>ツイキュウ</t>
    </rPh>
    <rPh sb="17" eb="21">
      <t>ソウジョウコウカ</t>
    </rPh>
    <rPh sb="22" eb="25">
      <t>コウジレイ</t>
    </rPh>
    <rPh sb="25" eb="27">
      <t>キギョウ</t>
    </rPh>
    <rPh sb="32" eb="33">
      <t>ネン</t>
    </rPh>
    <rPh sb="34" eb="36">
      <t>ソウギョウ</t>
    </rPh>
    <rPh sb="42" eb="43">
      <t>ネン</t>
    </rPh>
    <rPh sb="44" eb="46">
      <t>トウキョウ</t>
    </rPh>
    <rPh sb="54" eb="56">
      <t>テイコク</t>
    </rPh>
    <rPh sb="59" eb="61">
      <t>ムラカミ</t>
    </rPh>
    <rPh sb="61" eb="64">
      <t>リョウリチョウ</t>
    </rPh>
    <rPh sb="69" eb="70">
      <t>ネン</t>
    </rPh>
    <rPh sb="85" eb="87">
      <t>ギンザ</t>
    </rPh>
    <rPh sb="87" eb="90">
      <t>ヒャッカテン</t>
    </rPh>
    <rPh sb="91" eb="93">
      <t>コウキュウ</t>
    </rPh>
    <rPh sb="99" eb="100">
      <t>テン</t>
    </rPh>
    <rPh sb="105" eb="106">
      <t>ネン</t>
    </rPh>
    <rPh sb="120" eb="122">
      <t>トウキョウ</t>
    </rPh>
    <rPh sb="122" eb="123">
      <t>エキ</t>
    </rPh>
    <rPh sb="124" eb="126">
      <t>シナガワ</t>
    </rPh>
    <rPh sb="126" eb="127">
      <t>エキ</t>
    </rPh>
    <rPh sb="128" eb="131">
      <t>シンジュクエキ</t>
    </rPh>
    <rPh sb="132" eb="135">
      <t>オオミヤエキ</t>
    </rPh>
    <rPh sb="140" eb="141">
      <t>ネン</t>
    </rPh>
    <rPh sb="142" eb="143">
      <t>サラ</t>
    </rPh>
    <rPh sb="145" eb="147">
      <t>チョウセン</t>
    </rPh>
    <rPh sb="153" eb="155">
      <t>コウキュウ</t>
    </rPh>
    <rPh sb="155" eb="157">
      <t>ショクザイ</t>
    </rPh>
    <rPh sb="157" eb="159">
      <t>テイキョウ</t>
    </rPh>
    <rPh sb="165" eb="167">
      <t>テンカイ</t>
    </rPh>
    <phoneticPr fontId="84"/>
  </si>
  <si>
    <t>来週東京ビックサイト　事前受付終了間際　先着200名様</t>
    <rPh sb="0" eb="2">
      <t>ライシュウ</t>
    </rPh>
    <rPh sb="2" eb="4">
      <t>トウキョウ</t>
    </rPh>
    <rPh sb="11" eb="15">
      <t>ジゼンウケツケ</t>
    </rPh>
    <rPh sb="15" eb="19">
      <t>シュウリョウマギワ</t>
    </rPh>
    <rPh sb="20" eb="22">
      <t>センチャク</t>
    </rPh>
    <rPh sb="25" eb="26">
      <t>メイ</t>
    </rPh>
    <rPh sb="26" eb="27">
      <t>サマ</t>
    </rPh>
    <phoneticPr fontId="32"/>
  </si>
  <si>
    <t>福岡県は28日、県内の未就学児が通う施設で給食を食べた園児38人に、下痢や嘔吐の症状が出たと発表した。重症者はなく、全員快方に向かっている。食中毒や感染症の疑いがあり、保健所は園児や給食を調理した職員の便などを検査し、原因を調べている。</t>
    <phoneticPr fontId="84"/>
  </si>
  <si>
    <t>共同通信社</t>
    <phoneticPr fontId="8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</si>
</sst>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_);[Red]\(0\)"/>
  </numFmts>
  <fonts count="193">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sz val="16"/>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theme="1"/>
      <name val="游ゴシック"/>
      <family val="3"/>
      <charset val="128"/>
    </font>
    <font>
      <b/>
      <sz val="14"/>
      <color rgb="FF000000"/>
      <name val="游ゴシック"/>
      <family val="3"/>
      <charset val="128"/>
    </font>
    <font>
      <sz val="14"/>
      <color rgb="FF000000"/>
      <name val="Meiryo"/>
      <family val="3"/>
      <charset val="128"/>
    </font>
    <font>
      <b/>
      <sz val="18"/>
      <color rgb="FF333333"/>
      <name val="メイリオ"/>
      <family val="3"/>
      <charset val="128"/>
    </font>
    <font>
      <b/>
      <sz val="14"/>
      <color rgb="FF454545"/>
      <name val="游ゴシック"/>
      <family val="3"/>
      <charset val="128"/>
    </font>
    <font>
      <b/>
      <sz val="9"/>
      <color indexed="81"/>
      <name val="ＭＳ Ｐゴシック"/>
      <family val="3"/>
      <charset val="128"/>
    </font>
    <font>
      <sz val="9"/>
      <color indexed="81"/>
      <name val="ＭＳ Ｐゴシック"/>
      <family val="3"/>
      <charset val="128"/>
    </font>
    <font>
      <b/>
      <sz val="14"/>
      <color rgb="FFFF0000"/>
      <name val="ＭＳ Ｐゴシック"/>
      <family val="3"/>
      <charset val="128"/>
    </font>
    <font>
      <b/>
      <sz val="20"/>
      <color rgb="FF333333"/>
      <name val="メイリオ"/>
      <family val="3"/>
      <charset val="128"/>
    </font>
    <font>
      <b/>
      <sz val="13"/>
      <name val="游ゴシック"/>
      <family val="3"/>
      <charset val="128"/>
    </font>
    <font>
      <sz val="12"/>
      <name val="ＭＳ Ｐゴシック"/>
      <family val="3"/>
      <charset val="128"/>
      <scheme val="minor"/>
    </font>
    <font>
      <b/>
      <sz val="11"/>
      <color rgb="FF222324"/>
      <name val="ＭＳ Ｐゴシック"/>
      <family val="2"/>
      <charset val="128"/>
    </font>
    <font>
      <b/>
      <sz val="14"/>
      <color indexed="8"/>
      <name val="ＭＳ Ｐゴシック"/>
      <family val="3"/>
      <charset val="128"/>
    </font>
    <font>
      <sz val="20"/>
      <color indexed="9"/>
      <name val="ＭＳ Ｐゴシック"/>
      <family val="3"/>
      <charset val="128"/>
    </font>
    <font>
      <sz val="13"/>
      <name val="ＭＳ Ｐゴシック"/>
      <family val="3"/>
      <charset val="128"/>
    </font>
    <font>
      <sz val="22"/>
      <name val="ＭＳ Ｐゴシック"/>
      <family val="3"/>
      <charset val="128"/>
    </font>
    <font>
      <b/>
      <u/>
      <sz val="11"/>
      <name val="ＭＳ Ｐゴシック"/>
      <family val="3"/>
      <charset val="128"/>
    </font>
    <font>
      <b/>
      <sz val="18"/>
      <name val="Microsoft YaHei"/>
      <family val="3"/>
      <charset val="134"/>
    </font>
    <font>
      <sz val="8"/>
      <color theme="1"/>
      <name val="ＭＳ Ｐゴシック"/>
      <family val="3"/>
      <charset val="128"/>
      <scheme val="minor"/>
    </font>
    <font>
      <sz val="11"/>
      <color rgb="FFFFC000"/>
      <name val="ＭＳ Ｐゴシック"/>
      <family val="3"/>
      <charset val="128"/>
      <scheme val="minor"/>
    </font>
    <font>
      <sz val="11"/>
      <color rgb="FF6EF729"/>
      <name val="ＭＳ Ｐゴシック"/>
      <family val="3"/>
      <charset val="128"/>
      <scheme val="minor"/>
    </font>
    <font>
      <sz val="11"/>
      <color theme="5" tint="0.39997558519241921"/>
      <name val="ＭＳ Ｐゴシック"/>
      <family val="3"/>
      <charset val="128"/>
      <scheme val="minor"/>
    </font>
    <font>
      <sz val="11"/>
      <color theme="0" tint="-0.14999847407452621"/>
      <name val="ＭＳ Ｐゴシック"/>
      <family val="3"/>
      <charset val="128"/>
      <scheme val="minor"/>
    </font>
    <font>
      <sz val="11"/>
      <color theme="7" tint="0.39997558519241921"/>
      <name val="ＭＳ Ｐゴシック"/>
      <family val="3"/>
      <charset val="128"/>
      <scheme val="minor"/>
    </font>
    <font>
      <sz val="11"/>
      <color indexed="40"/>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0"/>
      <color rgb="FF666666"/>
      <name val="Arial"/>
      <family val="2"/>
    </font>
    <font>
      <b/>
      <u/>
      <sz val="12"/>
      <name val="ＭＳ Ｐゴシック"/>
      <family val="3"/>
      <charset val="128"/>
    </font>
    <font>
      <b/>
      <sz val="12"/>
      <color indexed="10"/>
      <name val="ＭＳ Ｐゴシック"/>
      <family val="3"/>
      <charset val="128"/>
    </font>
    <font>
      <b/>
      <sz val="18"/>
      <name val="メイリオ"/>
      <family val="3"/>
      <charset val="128"/>
    </font>
    <font>
      <sz val="20"/>
      <color rgb="FF000000"/>
      <name val="ＭＳ Ｐゴシック"/>
      <family val="3"/>
      <charset val="128"/>
    </font>
    <font>
      <sz val="11"/>
      <color rgb="FFFFFF00"/>
      <name val="ＭＳ Ｐゴシック"/>
      <family val="3"/>
      <charset val="128"/>
      <scheme val="minor"/>
    </font>
    <font>
      <sz val="10"/>
      <color rgb="FF2B2B2B"/>
      <name val="游ゴシック"/>
      <family val="2"/>
      <charset val="128"/>
    </font>
    <font>
      <b/>
      <sz val="17"/>
      <name val="ＭＳ Ｐゴシック"/>
      <family val="3"/>
      <charset val="128"/>
    </font>
    <font>
      <u/>
      <sz val="11"/>
      <color theme="10"/>
      <name val="ＭＳ Ｐゴシック"/>
      <family val="3"/>
      <charset val="128"/>
      <scheme val="minor"/>
    </font>
    <font>
      <b/>
      <sz val="13"/>
      <color theme="1"/>
      <name val="游ゴシック"/>
      <family val="3"/>
      <charset val="128"/>
    </font>
    <font>
      <b/>
      <sz val="14"/>
      <color rgb="FF000000"/>
      <name val="ＭＳ Ｐゴシック"/>
      <family val="3"/>
      <charset val="128"/>
    </font>
    <font>
      <sz val="10"/>
      <name val="Arial"/>
      <family val="2"/>
    </font>
    <font>
      <b/>
      <sz val="10"/>
      <color indexed="62"/>
      <name val="ＭＳ Ｐゴシック"/>
      <family val="3"/>
      <charset val="128"/>
    </font>
    <font>
      <sz val="10"/>
      <color indexed="62"/>
      <name val="ＭＳ Ｐゴシック"/>
      <family val="3"/>
      <charset val="128"/>
    </font>
    <font>
      <b/>
      <sz val="14"/>
      <color indexed="12"/>
      <name val="ＭＳ Ｐゴシック"/>
      <family val="3"/>
      <charset val="128"/>
    </font>
    <font>
      <b/>
      <sz val="16"/>
      <name val="Microsoft YaHei"/>
      <family val="2"/>
      <charset val="134"/>
    </font>
    <font>
      <b/>
      <sz val="16.5"/>
      <name val="ＭＳ Ｐゴシック"/>
      <family val="3"/>
      <charset val="128"/>
    </font>
    <font>
      <b/>
      <sz val="17"/>
      <name val="Microsoft YaHei"/>
      <family val="2"/>
      <charset val="134"/>
    </font>
    <font>
      <b/>
      <sz val="14"/>
      <color indexed="53"/>
      <name val="ＭＳ Ｐゴシック"/>
      <family val="3"/>
      <charset val="128"/>
    </font>
    <font>
      <b/>
      <sz val="16"/>
      <name val="メイリオ"/>
      <family val="3"/>
      <charset val="128"/>
    </font>
    <font>
      <b/>
      <sz val="14"/>
      <color rgb="FF0070C0"/>
      <name val="ＭＳ Ｐゴシック"/>
      <family val="3"/>
      <charset val="128"/>
    </font>
    <font>
      <b/>
      <sz val="8"/>
      <color indexed="10"/>
      <name val="ＭＳ Ｐゴシック"/>
      <family val="3"/>
      <charset val="128"/>
    </font>
    <font>
      <b/>
      <sz val="19"/>
      <color rgb="FF000000"/>
      <name val="メイリオ"/>
      <family val="3"/>
      <charset val="128"/>
    </font>
    <font>
      <sz val="16"/>
      <color rgb="FF0070C0"/>
      <name val="ＭＳ Ｐゴシック"/>
      <family val="3"/>
      <charset val="128"/>
      <scheme val="minor"/>
    </font>
    <font>
      <b/>
      <sz val="22"/>
      <color theme="1"/>
      <name val="AR P丸ゴシック体E"/>
      <family val="3"/>
      <charset val="128"/>
    </font>
    <font>
      <sz val="22"/>
      <color theme="1"/>
      <name val="AR P丸ゴシック体E"/>
      <family val="3"/>
      <charset val="128"/>
    </font>
    <font>
      <b/>
      <sz val="14"/>
      <color indexed="10"/>
      <name val="HG創英ﾌﾟﾚｾﾞﾝｽEB"/>
      <family val="1"/>
      <charset val="128"/>
    </font>
    <font>
      <sz val="8.8000000000000007"/>
      <color indexed="23"/>
      <name val="ＭＳ Ｐゴシック"/>
      <family val="3"/>
      <charset val="128"/>
    </font>
    <font>
      <sz val="14"/>
      <color indexed="63"/>
      <name val="Arial"/>
      <family val="2"/>
    </font>
    <font>
      <b/>
      <sz val="10"/>
      <name val="ＭＳ Ｐゴシック"/>
      <family val="3"/>
      <charset val="128"/>
    </font>
    <font>
      <sz val="12"/>
      <color indexed="9"/>
      <name val="ＭＳ Ｐゴシック"/>
      <family val="3"/>
      <charset val="128"/>
    </font>
    <font>
      <b/>
      <sz val="14"/>
      <color indexed="18"/>
      <name val="游ゴシック"/>
      <family val="3"/>
      <charset val="128"/>
    </font>
    <font>
      <sz val="16"/>
      <color indexed="8"/>
      <name val="游ゴシック"/>
      <family val="3"/>
      <charset val="128"/>
    </font>
    <font>
      <b/>
      <sz val="8"/>
      <color theme="1"/>
      <name val="Segoe UI"/>
      <family val="2"/>
    </font>
    <font>
      <b/>
      <sz val="13.75"/>
      <color theme="1"/>
      <name val="Segoe UI"/>
      <family val="2"/>
    </font>
    <font>
      <b/>
      <sz val="13"/>
      <name val="Malgun Gothic"/>
      <family val="3"/>
      <charset val="129"/>
    </font>
    <font>
      <b/>
      <sz val="16"/>
      <color indexed="8"/>
      <name val="ＭＳ Ｐゴシック"/>
      <family val="3"/>
      <charset val="128"/>
    </font>
    <font>
      <sz val="9"/>
      <color indexed="63"/>
      <name val="ＭＳ Ｐゴシック"/>
      <family val="3"/>
      <charset val="128"/>
    </font>
    <font>
      <b/>
      <sz val="12"/>
      <color indexed="13"/>
      <name val="ＭＳ Ｐゴシック"/>
      <family val="3"/>
      <charset val="128"/>
    </font>
    <font>
      <sz val="14"/>
      <color indexed="63"/>
      <name val="ＭＳ Ｐゴシック"/>
      <family val="3"/>
      <charset val="128"/>
    </font>
    <font>
      <b/>
      <sz val="12"/>
      <color indexed="43"/>
      <name val="ＭＳ Ｐゴシック"/>
      <family val="3"/>
      <charset val="128"/>
    </font>
    <font>
      <b/>
      <sz val="14"/>
      <color theme="1"/>
      <name val="ＭＳ Ｐゴシック"/>
      <family val="2"/>
      <charset val="128"/>
    </font>
    <font>
      <b/>
      <sz val="14"/>
      <color theme="1"/>
      <name val="ＭＳ Ｐゴシック"/>
      <family val="3"/>
      <charset val="128"/>
      <scheme val="minor"/>
    </font>
    <font>
      <b/>
      <sz val="20"/>
      <color rgb="FFFF0000"/>
      <name val="AR Pゴシック体S"/>
      <family val="3"/>
      <charset val="128"/>
    </font>
    <font>
      <b/>
      <sz val="14"/>
      <color theme="1"/>
      <name val="HG創英角ｺﾞｼｯｸUB"/>
      <family val="3"/>
      <charset val="128"/>
    </font>
    <font>
      <b/>
      <sz val="16"/>
      <color theme="1"/>
      <name val="HG創英ﾌﾟﾚｾﾞﾝｽEB"/>
      <family val="1"/>
      <charset val="128"/>
    </font>
    <font>
      <b/>
      <sz val="14"/>
      <color theme="1"/>
      <name val="ＭＳ Ｐゴシック"/>
      <family val="1"/>
      <charset val="128"/>
    </font>
  </fonts>
  <fills count="50">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2"/>
        <bgColor indexed="64"/>
      </patternFill>
    </fill>
    <fill>
      <patternFill patternType="solid">
        <fgColor rgb="FFFAFEC2"/>
        <bgColor indexed="64"/>
      </patternFill>
    </fill>
    <fill>
      <patternFill patternType="solid">
        <fgColor theme="7" tint="0.79998168889431442"/>
        <bgColor indexed="64"/>
      </patternFill>
    </fill>
    <fill>
      <patternFill patternType="solid">
        <fgColor rgb="FFD4FDC3"/>
        <bgColor indexed="64"/>
      </patternFill>
    </fill>
    <fill>
      <patternFill patternType="solid">
        <fgColor theme="2" tint="-9.9978637043366805E-2"/>
        <bgColor indexed="64"/>
      </patternFill>
    </fill>
    <fill>
      <patternFill patternType="solid">
        <fgColor rgb="FFFFCC99"/>
        <bgColor indexed="64"/>
      </patternFill>
    </fill>
    <fill>
      <patternFill patternType="solid">
        <fgColor rgb="FFFFFFCC"/>
        <bgColor indexed="64"/>
      </patternFill>
    </fill>
    <fill>
      <patternFill patternType="solid">
        <fgColor theme="9" tint="0.59999389629810485"/>
        <bgColor indexed="64"/>
      </patternFill>
    </fill>
    <fill>
      <patternFill patternType="solid">
        <fgColor rgb="FFDFEAFF"/>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indexed="45"/>
        <bgColor indexed="64"/>
      </patternFill>
    </fill>
    <fill>
      <patternFill patternType="solid">
        <fgColor rgb="FF002060"/>
        <bgColor indexed="64"/>
      </patternFill>
    </fill>
    <fill>
      <patternFill patternType="solid">
        <fgColor rgb="FF00B0F0"/>
        <bgColor indexed="64"/>
      </patternFill>
    </fill>
    <fill>
      <patternFill patternType="solid">
        <fgColor theme="7" tint="0.39997558519241921"/>
        <bgColor indexed="64"/>
      </patternFill>
    </fill>
    <fill>
      <patternFill patternType="solid">
        <fgColor indexed="12"/>
        <bgColor indexed="64"/>
      </patternFill>
    </fill>
    <fill>
      <patternFill patternType="solid">
        <fgColor indexed="48"/>
        <bgColor indexed="64"/>
      </patternFill>
    </fill>
    <fill>
      <patternFill patternType="solid">
        <fgColor rgb="FFFFD653"/>
        <bgColor indexed="64"/>
      </patternFill>
    </fill>
    <fill>
      <patternFill patternType="solid">
        <fgColor rgb="FFBCE76F"/>
        <bgColor indexed="64"/>
      </patternFill>
    </fill>
  </fills>
  <borders count="236">
    <border>
      <left/>
      <right/>
      <top/>
      <bottom/>
      <diagonal/>
    </border>
    <border>
      <left style="medium">
        <color indexed="12"/>
      </left>
      <right style="medium">
        <color indexed="12"/>
      </right>
      <top/>
      <bottom/>
      <diagonal/>
    </border>
    <border>
      <left style="medium">
        <color indexed="48"/>
      </left>
      <right style="medium">
        <color indexed="23"/>
      </right>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12"/>
      </left>
      <right style="medium">
        <color indexed="23"/>
      </right>
      <top/>
      <bottom style="medium">
        <color indexed="23"/>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55"/>
      </left>
      <right style="medium">
        <color indexed="55"/>
      </right>
      <top/>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thin">
        <color indexed="64"/>
      </left>
      <right/>
      <top/>
      <bottom/>
      <diagonal/>
    </border>
    <border>
      <left/>
      <right style="thin">
        <color indexed="64"/>
      </right>
      <top/>
      <bottom/>
      <diagonal/>
    </border>
    <border>
      <left/>
      <right style="medium">
        <color indexed="12"/>
      </right>
      <top/>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style="medium">
        <color rgb="FF888888"/>
      </right>
      <top/>
      <bottom style="medium">
        <color rgb="FF888888"/>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right/>
      <top style="medium">
        <color auto="1"/>
      </top>
      <bottom/>
      <diagonal/>
    </border>
    <border>
      <left/>
      <right style="medium">
        <color auto="1"/>
      </right>
      <top style="medium">
        <color auto="1"/>
      </top>
      <bottom/>
      <diagonal/>
    </border>
    <border>
      <left/>
      <right style="medium">
        <color rgb="FFD0D0D0"/>
      </right>
      <top/>
      <bottom style="medium">
        <color rgb="FFD0D0D0"/>
      </bottom>
      <diagonal/>
    </border>
    <border>
      <left/>
      <right style="thin">
        <color indexed="64"/>
      </right>
      <top/>
      <bottom style="thin">
        <color indexed="64"/>
      </bottom>
      <diagonal/>
    </border>
    <border>
      <left style="thin">
        <color indexed="64"/>
      </left>
      <right style="thin">
        <color indexed="64"/>
      </right>
      <top/>
      <bottom/>
      <diagonal/>
    </border>
    <border>
      <left style="medium">
        <color indexed="12"/>
      </left>
      <right style="medium">
        <color auto="1"/>
      </right>
      <top/>
      <bottom/>
      <diagonal/>
    </border>
    <border>
      <left style="medium">
        <color rgb="FF888888"/>
      </left>
      <right style="medium">
        <color rgb="FF888888"/>
      </right>
      <top style="medium">
        <color rgb="FF888888"/>
      </top>
      <bottom style="medium">
        <color rgb="FF888888"/>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medium">
        <color indexed="12"/>
      </left>
      <right style="thick">
        <color indexed="12"/>
      </right>
      <top/>
      <bottom style="thick">
        <color indexed="12"/>
      </bottom>
      <diagonal/>
    </border>
    <border>
      <left style="medium">
        <color indexed="23"/>
      </left>
      <right style="medium">
        <color indexed="12"/>
      </right>
      <top/>
      <bottom style="medium">
        <color indexed="23"/>
      </bottom>
      <diagonal/>
    </border>
    <border>
      <left/>
      <right style="medium">
        <color indexed="23"/>
      </right>
      <top/>
      <bottom/>
      <diagonal/>
    </border>
    <border>
      <left style="medium">
        <color theme="0" tint="-0.499984740745262"/>
      </left>
      <right style="medium">
        <color theme="0" tint="-0.499984740745262"/>
      </right>
      <top/>
      <bottom style="medium">
        <color theme="0" tint="-0.499984740745262"/>
      </bottom>
      <diagonal/>
    </border>
    <border>
      <left style="thin">
        <color auto="1"/>
      </left>
      <right/>
      <top/>
      <bottom style="thin">
        <color auto="1"/>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diagonal/>
    </border>
    <border>
      <left/>
      <right/>
      <top style="medium">
        <color rgb="FF888888"/>
      </top>
      <bottom style="medium">
        <color rgb="FF888888"/>
      </bottom>
      <diagonal/>
    </border>
    <border>
      <left style="medium">
        <color rgb="FF888888"/>
      </left>
      <right style="medium">
        <color theme="0" tint="-0.24994659260841701"/>
      </right>
      <top style="medium">
        <color rgb="FF888888"/>
      </top>
      <bottom style="medium">
        <color rgb="FF888888"/>
      </bottom>
      <diagonal/>
    </border>
    <border>
      <left style="medium">
        <color theme="0" tint="-0.24994659260841701"/>
      </left>
      <right/>
      <top style="medium">
        <color rgb="FF888888"/>
      </top>
      <bottom style="medium">
        <color rgb="FF888888"/>
      </bottom>
      <diagonal/>
    </border>
    <border>
      <left/>
      <right style="medium">
        <color theme="0" tint="-0.24994659260841701"/>
      </right>
      <top style="medium">
        <color rgb="FF888888"/>
      </top>
      <bottom style="medium">
        <color rgb="FF888888"/>
      </bottom>
      <diagonal/>
    </border>
    <border>
      <left style="medium">
        <color indexed="23"/>
      </left>
      <right/>
      <top/>
      <bottom style="medium">
        <color indexed="23"/>
      </bottom>
      <diagonal/>
    </border>
    <border>
      <left/>
      <right style="medium">
        <color theme="3"/>
      </right>
      <top/>
      <bottom/>
      <diagonal/>
    </border>
    <border>
      <left style="medium">
        <color indexed="12"/>
      </left>
      <right style="medium">
        <color auto="1"/>
      </right>
      <top/>
      <bottom style="thick">
        <color indexed="12"/>
      </bottom>
      <diagonal/>
    </border>
    <border>
      <left/>
      <right/>
      <top/>
      <bottom style="thin">
        <color indexed="64"/>
      </bottom>
      <diagonal/>
    </border>
    <border>
      <left style="medium">
        <color indexed="12"/>
      </left>
      <right/>
      <top/>
      <bottom style="thick">
        <color indexed="12"/>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medium">
        <color auto="1"/>
      </right>
      <top style="double">
        <color auto="1"/>
      </top>
      <bottom/>
      <diagonal/>
    </border>
    <border>
      <left style="thin">
        <color auto="1"/>
      </left>
      <right/>
      <top style="double">
        <color auto="1"/>
      </top>
      <bottom/>
      <diagonal/>
    </border>
    <border>
      <left style="medium">
        <color indexed="64"/>
      </left>
      <right style="thin">
        <color indexed="64"/>
      </right>
      <top/>
      <bottom style="thin">
        <color indexed="64"/>
      </bottom>
      <diagonal/>
    </border>
    <border>
      <left style="medium">
        <color auto="1"/>
      </left>
      <right style="medium">
        <color indexed="12"/>
      </right>
      <top style="thin">
        <color indexed="12"/>
      </top>
      <bottom/>
      <diagonal/>
    </border>
    <border>
      <left style="medium">
        <color auto="1"/>
      </left>
      <right/>
      <top style="thin">
        <color indexed="12"/>
      </top>
      <bottom style="medium">
        <color indexed="12"/>
      </bottom>
      <diagonal/>
    </border>
    <border>
      <left/>
      <right style="medium">
        <color theme="3"/>
      </right>
      <top style="thin">
        <color indexed="12"/>
      </top>
      <bottom style="medium">
        <color indexed="12"/>
      </bottom>
      <diagonal/>
    </border>
    <border>
      <left/>
      <right style="medium">
        <color indexed="12"/>
      </right>
      <top style="thin">
        <color indexed="12"/>
      </top>
      <bottom/>
      <diagonal/>
    </border>
    <border>
      <left/>
      <right style="medium">
        <color indexed="12"/>
      </right>
      <top style="thin">
        <color indexed="12"/>
      </top>
      <bottom style="medium">
        <color indexed="12"/>
      </bottom>
      <diagonal/>
    </border>
    <border>
      <left style="thick">
        <color indexed="12"/>
      </left>
      <right style="medium">
        <color indexed="12"/>
      </right>
      <top style="thin">
        <color indexed="12"/>
      </top>
      <bottom/>
      <diagonal/>
    </border>
    <border>
      <left/>
      <right style="medium">
        <color indexed="12"/>
      </right>
      <top style="thin">
        <color indexed="12"/>
      </top>
      <bottom style="thick">
        <color indexed="12"/>
      </bottom>
      <diagonal/>
    </border>
    <border>
      <left style="thin">
        <color indexed="12"/>
      </left>
      <right style="thin">
        <color indexed="12"/>
      </right>
      <top style="medium">
        <color auto="1"/>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medium">
        <color auto="1"/>
      </left>
      <right style="thin">
        <color auto="1"/>
      </right>
      <top style="medium">
        <color auto="1"/>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23"/>
      </left>
      <right/>
      <top style="medium">
        <color indexed="23"/>
      </top>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style="medium">
        <color indexed="23"/>
      </top>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thick">
        <color indexed="23"/>
      </left>
      <right/>
      <top style="thin">
        <color indexed="23"/>
      </top>
      <bottom style="thin">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23"/>
      </left>
      <right style="medium">
        <color theme="0" tint="-0.24994659260841701"/>
      </right>
      <top style="medium">
        <color indexed="55"/>
      </top>
      <bottom/>
      <diagonal/>
    </border>
    <border>
      <left style="thick">
        <color indexed="23"/>
      </left>
      <right style="thin">
        <color indexed="23"/>
      </right>
      <top style="thin">
        <color indexed="23"/>
      </top>
      <bottom style="thin">
        <color indexed="23"/>
      </bottom>
      <diagonal/>
    </border>
    <border>
      <left style="medium">
        <color indexed="23"/>
      </left>
      <right/>
      <top style="medium">
        <color indexed="23"/>
      </top>
      <bottom style="medium">
        <color indexed="23"/>
      </bottom>
      <diagonal/>
    </border>
    <border>
      <left style="thin">
        <color indexed="23"/>
      </left>
      <right style="thin">
        <color indexed="23"/>
      </right>
      <top style="thin">
        <color indexed="23"/>
      </top>
      <bottom style="medium">
        <color indexed="23"/>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12"/>
      </bottom>
      <diagonal/>
    </border>
    <border>
      <left/>
      <right style="medium">
        <color indexed="64"/>
      </right>
      <top style="medium">
        <color indexed="64"/>
      </top>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medium">
        <color indexed="12"/>
      </left>
      <right style="medium">
        <color indexed="12"/>
      </right>
      <top style="medium">
        <color indexed="12"/>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style="medium">
        <color auto="1"/>
      </left>
      <right/>
      <top style="medium">
        <color indexed="12"/>
      </top>
      <bottom style="thin">
        <color indexed="12"/>
      </bottom>
      <diagonal/>
    </border>
    <border>
      <left style="medium">
        <color indexed="55"/>
      </left>
      <right style="medium">
        <color indexed="55"/>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55"/>
      </right>
      <top style="medium">
        <color indexed="55"/>
      </top>
      <bottom/>
      <diagonal/>
    </border>
    <border>
      <left style="medium">
        <color indexed="55"/>
      </left>
      <right/>
      <top style="medium">
        <color indexed="55"/>
      </top>
      <bottom/>
      <diagonal/>
    </border>
    <border>
      <left style="medium">
        <color indexed="55"/>
      </left>
      <right/>
      <top style="medium">
        <color indexed="55"/>
      </top>
      <bottom style="medium">
        <color indexed="55"/>
      </bottom>
      <diagonal/>
    </border>
    <border>
      <left style="medium">
        <color indexed="55"/>
      </left>
      <right style="medium">
        <color indexed="55"/>
      </right>
      <top style="medium">
        <color indexed="55"/>
      </top>
      <bottom/>
      <diagonal/>
    </border>
    <border>
      <left/>
      <right/>
      <top style="medium">
        <color indexed="55"/>
      </top>
      <bottom style="medium">
        <color indexed="55"/>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style="medium">
        <color indexed="48"/>
      </left>
      <right/>
      <top style="medium">
        <color indexed="48"/>
      </top>
      <bottom/>
      <diagonal/>
    </border>
    <border>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auto="1"/>
      </left>
      <right style="medium">
        <color auto="1"/>
      </right>
      <top style="medium">
        <color auto="1"/>
      </top>
      <bottom style="medium">
        <color auto="1"/>
      </bottom>
      <diagonal/>
    </border>
    <border>
      <left style="medium">
        <color indexed="48"/>
      </left>
      <right/>
      <top style="medium">
        <color indexed="23"/>
      </top>
      <bottom style="medium">
        <color indexed="23"/>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medium">
        <color indexed="48"/>
      </left>
      <right/>
      <top style="medium">
        <color indexed="48"/>
      </top>
      <bottom style="medium">
        <color indexed="48"/>
      </bottom>
      <diagonal/>
    </border>
    <border>
      <left/>
      <right/>
      <top style="medium">
        <color indexed="48"/>
      </top>
      <bottom style="medium">
        <color indexed="48"/>
      </bottom>
      <diagonal/>
    </border>
    <border>
      <left/>
      <right style="medium">
        <color indexed="48"/>
      </right>
      <top style="medium">
        <color indexed="48"/>
      </top>
      <bottom style="medium">
        <color indexed="48"/>
      </bottom>
      <diagonal/>
    </border>
    <border>
      <left/>
      <right/>
      <top style="medium">
        <color indexed="23"/>
      </top>
      <bottom style="medium">
        <color indexed="23"/>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top style="medium">
        <color indexed="64"/>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style="medium">
        <color indexed="12"/>
      </left>
      <right style="medium">
        <color indexed="12"/>
      </right>
      <top style="thin">
        <color indexed="12"/>
      </top>
      <bottom/>
      <diagonal/>
    </border>
    <border>
      <left/>
      <right/>
      <top style="thin">
        <color indexed="12"/>
      </top>
      <bottom style="medium">
        <color indexed="64"/>
      </bottom>
      <diagonal/>
    </border>
    <border>
      <left/>
      <right/>
      <top style="thin">
        <color indexed="64"/>
      </top>
      <bottom style="medium">
        <color indexed="64"/>
      </bottom>
      <diagonal/>
    </border>
    <border>
      <left/>
      <right/>
      <top style="thin">
        <color indexed="12"/>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12"/>
      </right>
      <top style="medium">
        <color indexed="12"/>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medium">
        <color rgb="FF888888"/>
      </left>
      <right/>
      <top style="thin">
        <color indexed="23"/>
      </top>
      <bottom style="thin">
        <color indexed="23"/>
      </bottom>
      <diagonal/>
    </border>
    <border>
      <left/>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12"/>
      </top>
      <bottom style="medium">
        <color indexed="64"/>
      </bottom>
      <diagonal/>
    </border>
    <border>
      <left/>
      <right/>
      <top/>
      <bottom style="medium">
        <color auto="1"/>
      </bottom>
      <diagonal/>
    </border>
  </borders>
  <cellStyleXfs count="26">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68" fillId="0" borderId="0">
      <alignment vertical="center"/>
    </xf>
    <xf numFmtId="0" fontId="6" fillId="0" borderId="0"/>
    <xf numFmtId="0" fontId="68" fillId="0" borderId="0">
      <alignment vertical="center"/>
    </xf>
    <xf numFmtId="0" fontId="6" fillId="0" borderId="0"/>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3" fillId="0" borderId="0">
      <alignment vertical="center"/>
    </xf>
    <xf numFmtId="0" fontId="4" fillId="0" borderId="0">
      <alignment vertical="center"/>
    </xf>
    <xf numFmtId="0" fontId="68"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06" fillId="0" borderId="0"/>
    <xf numFmtId="0" fontId="107" fillId="0" borderId="0" applyNumberFormat="0" applyFill="0" applyBorder="0" applyAlignment="0" applyProtection="0"/>
    <xf numFmtId="0" fontId="106" fillId="0" borderId="0"/>
    <xf numFmtId="0" fontId="154" fillId="0" borderId="0" applyNumberFormat="0" applyFill="0" applyBorder="0" applyAlignment="0" applyProtection="0">
      <alignment vertical="center"/>
    </xf>
  </cellStyleXfs>
  <cellXfs count="848">
    <xf numFmtId="0" fontId="0" fillId="0" borderId="0" xfId="0">
      <alignment vertical="center"/>
    </xf>
    <xf numFmtId="0" fontId="6" fillId="0" borderId="0" xfId="2">
      <alignment vertical="center"/>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6" fillId="5" borderId="0" xfId="2" applyFill="1">
      <alignment vertical="center"/>
    </xf>
    <xf numFmtId="0" fontId="6" fillId="0" borderId="3" xfId="2" applyBorder="1">
      <alignment vertical="center"/>
    </xf>
    <xf numFmtId="0" fontId="22" fillId="5" borderId="5" xfId="2" applyFont="1" applyFill="1" applyBorder="1" applyAlignment="1">
      <alignment horizontal="center" vertical="center"/>
    </xf>
    <xf numFmtId="0" fontId="22" fillId="5" borderId="2" xfId="2" applyFont="1" applyFill="1" applyBorder="1" applyAlignment="1">
      <alignment horizontal="center" vertical="center"/>
    </xf>
    <xf numFmtId="0" fontId="22" fillId="0" borderId="5" xfId="2" applyFont="1" applyBorder="1" applyAlignment="1">
      <alignment horizontal="center" vertical="center"/>
    </xf>
    <xf numFmtId="0" fontId="22" fillId="5" borderId="6" xfId="2" applyFont="1" applyFill="1" applyBorder="1" applyAlignment="1">
      <alignment horizontal="center" vertical="center"/>
    </xf>
    <xf numFmtId="177" fontId="16" fillId="5" borderId="7" xfId="2" applyNumberFormat="1" applyFont="1" applyFill="1" applyBorder="1" applyAlignment="1">
      <alignment horizontal="center" vertical="center" wrapText="1"/>
    </xf>
    <xf numFmtId="0" fontId="22" fillId="5" borderId="3" xfId="2" applyFont="1" applyFill="1" applyBorder="1" applyAlignment="1">
      <alignment horizontal="center" vertical="center"/>
    </xf>
    <xf numFmtId="0" fontId="6" fillId="5" borderId="6" xfId="2" applyFill="1" applyBorder="1">
      <alignment vertical="center"/>
    </xf>
    <xf numFmtId="0" fontId="6" fillId="5" borderId="7" xfId="2" applyFill="1" applyBorder="1">
      <alignment vertical="center"/>
    </xf>
    <xf numFmtId="0" fontId="6" fillId="5" borderId="3" xfId="2" applyFill="1" applyBorder="1">
      <alignment vertical="center"/>
    </xf>
    <xf numFmtId="0" fontId="6" fillId="5" borderId="8" xfId="2" applyFill="1" applyBorder="1">
      <alignment vertical="center"/>
    </xf>
    <xf numFmtId="0" fontId="6" fillId="0" borderId="8" xfId="2" applyBorder="1">
      <alignment vertical="center"/>
    </xf>
    <xf numFmtId="0" fontId="6" fillId="5" borderId="9" xfId="2" applyFill="1" applyBorder="1">
      <alignment vertical="center"/>
    </xf>
    <xf numFmtId="0" fontId="6" fillId="5" borderId="10" xfId="2" applyFill="1" applyBorder="1">
      <alignment vertical="center"/>
    </xf>
    <xf numFmtId="0" fontId="6" fillId="5" borderId="11" xfId="2" applyFill="1" applyBorder="1">
      <alignment vertical="center"/>
    </xf>
    <xf numFmtId="0" fontId="6" fillId="0" borderId="12" xfId="2" applyBorder="1">
      <alignment vertical="center"/>
    </xf>
    <xf numFmtId="0" fontId="6" fillId="0" borderId="13" xfId="2" applyBorder="1">
      <alignment vertical="center"/>
    </xf>
    <xf numFmtId="0" fontId="6" fillId="0" borderId="14" xfId="2" applyBorder="1">
      <alignment vertical="center"/>
    </xf>
    <xf numFmtId="0" fontId="24"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5" fillId="5" borderId="0" xfId="2" applyNumberFormat="1" applyFont="1" applyFill="1" applyAlignment="1">
      <alignment horizontal="center" vertical="center"/>
    </xf>
    <xf numFmtId="0" fontId="6" fillId="0" borderId="0" xfId="2" applyAlignment="1">
      <alignment horizontal="center" vertical="center"/>
    </xf>
    <xf numFmtId="0" fontId="25" fillId="0" borderId="0" xfId="2" applyFont="1" applyAlignment="1">
      <alignment horizontal="center" vertical="center"/>
    </xf>
    <xf numFmtId="0" fontId="8" fillId="5" borderId="0" xfId="1" applyFill="1" applyAlignment="1" applyProtection="1">
      <alignment vertical="center" wrapText="1"/>
    </xf>
    <xf numFmtId="0" fontId="6" fillId="5" borderId="0" xfId="2" applyFill="1" applyAlignment="1">
      <alignment vertical="center" wrapText="1"/>
    </xf>
    <xf numFmtId="0" fontId="33" fillId="8" borderId="22" xfId="17" applyFont="1" applyFill="1" applyBorder="1" applyAlignment="1">
      <alignment horizontal="left" vertical="center"/>
    </xf>
    <xf numFmtId="0" fontId="33" fillId="8" borderId="23" xfId="17" applyFont="1" applyFill="1" applyBorder="1" applyAlignment="1">
      <alignment horizontal="center" vertical="center"/>
    </xf>
    <xf numFmtId="0" fontId="33" fillId="8" borderId="23" xfId="2" applyFont="1" applyFill="1" applyBorder="1" applyAlignment="1">
      <alignment horizontal="center" vertical="center"/>
    </xf>
    <xf numFmtId="0" fontId="34" fillId="8" borderId="23" xfId="2" applyFont="1" applyFill="1" applyBorder="1" applyAlignment="1">
      <alignment horizontal="center" vertical="center"/>
    </xf>
    <xf numFmtId="0" fontId="34" fillId="8" borderId="24" xfId="2" applyFont="1" applyFill="1" applyBorder="1" applyAlignment="1">
      <alignment horizontal="center" vertical="center"/>
    </xf>
    <xf numFmtId="0" fontId="1" fillId="0" borderId="0" xfId="17">
      <alignment vertical="center"/>
    </xf>
    <xf numFmtId="0" fontId="40" fillId="0" borderId="0" xfId="17" applyFont="1">
      <alignment vertical="center"/>
    </xf>
    <xf numFmtId="0" fontId="34" fillId="8" borderId="25" xfId="2" applyFont="1" applyFill="1" applyBorder="1" applyAlignment="1">
      <alignment horizontal="center" vertical="center"/>
    </xf>
    <xf numFmtId="0" fontId="34" fillId="8" borderId="26" xfId="2" applyFont="1" applyFill="1" applyBorder="1" applyAlignment="1">
      <alignment horizontal="center" vertical="center"/>
    </xf>
    <xf numFmtId="0" fontId="1" fillId="9" borderId="26" xfId="17" applyFill="1" applyBorder="1">
      <alignment vertical="center"/>
    </xf>
    <xf numFmtId="0" fontId="37" fillId="0" borderId="0" xfId="17" applyFont="1" applyAlignment="1">
      <alignment horizontal="center" vertical="center"/>
    </xf>
    <xf numFmtId="0" fontId="8" fillId="0" borderId="25" xfId="1" applyFill="1" applyBorder="1" applyAlignment="1" applyProtection="1">
      <alignment vertical="center"/>
    </xf>
    <xf numFmtId="0" fontId="1" fillId="9" borderId="26" xfId="17" applyFill="1" applyBorder="1" applyAlignment="1">
      <alignment horizontal="center" vertical="center"/>
    </xf>
    <xf numFmtId="0" fontId="8" fillId="9" borderId="0" xfId="1" applyFill="1" applyBorder="1" applyAlignment="1" applyProtection="1">
      <alignment vertical="center" wrapText="1"/>
    </xf>
    <xf numFmtId="0" fontId="6" fillId="9" borderId="26" xfId="2" applyFill="1" applyBorder="1" applyAlignment="1">
      <alignment vertical="center" wrapText="1"/>
    </xf>
    <xf numFmtId="0" fontId="45" fillId="0" borderId="0" xfId="17" applyFont="1" applyAlignment="1">
      <alignment vertical="center" wrapText="1"/>
    </xf>
    <xf numFmtId="0" fontId="47" fillId="0" borderId="0" xfId="17" applyFont="1" applyAlignment="1">
      <alignment horizontal="left" vertical="center"/>
    </xf>
    <xf numFmtId="0" fontId="37" fillId="0" borderId="0" xfId="17" applyFont="1" applyAlignment="1">
      <alignment vertical="top" wrapText="1"/>
    </xf>
    <xf numFmtId="0" fontId="7" fillId="3" borderId="16" xfId="17" applyFont="1" applyFill="1" applyBorder="1" applyAlignment="1">
      <alignment horizontal="center" vertical="center" wrapText="1"/>
    </xf>
    <xf numFmtId="0" fontId="7" fillId="3" borderId="15" xfId="17" applyFont="1" applyFill="1" applyBorder="1" applyAlignment="1">
      <alignment horizontal="center" vertical="center" wrapText="1"/>
    </xf>
    <xf numFmtId="0" fontId="7" fillId="3" borderId="17" xfId="17" applyFont="1" applyFill="1" applyBorder="1" applyAlignment="1">
      <alignment horizontal="center" vertical="center" wrapText="1"/>
    </xf>
    <xf numFmtId="0" fontId="7" fillId="3" borderId="18" xfId="17" applyFont="1" applyFill="1" applyBorder="1" applyAlignment="1">
      <alignment horizontal="center" vertical="center" wrapText="1"/>
    </xf>
    <xf numFmtId="0" fontId="13" fillId="3" borderId="18" xfId="17" applyFont="1" applyFill="1" applyBorder="1" applyAlignment="1">
      <alignment horizontal="center" vertical="center" wrapText="1"/>
    </xf>
    <xf numFmtId="0" fontId="58" fillId="3" borderId="18" xfId="17" applyFont="1" applyFill="1" applyBorder="1" applyAlignment="1">
      <alignment horizontal="center" vertical="center" wrapText="1"/>
    </xf>
    <xf numFmtId="0" fontId="7" fillId="3" borderId="19"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22" fillId="0" borderId="0" xfId="2" applyFont="1" applyAlignment="1">
      <alignment vertical="top" wrapText="1"/>
    </xf>
    <xf numFmtId="0" fontId="6" fillId="2" borderId="31" xfId="2" applyFill="1" applyBorder="1" applyAlignment="1">
      <alignment vertical="top" wrapText="1"/>
    </xf>
    <xf numFmtId="0" fontId="0" fillId="0" borderId="33" xfId="0" applyBorder="1">
      <alignment vertical="center"/>
    </xf>
    <xf numFmtId="0" fontId="14" fillId="0" borderId="33" xfId="0" applyFont="1" applyBorder="1">
      <alignment vertical="center"/>
    </xf>
    <xf numFmtId="0" fontId="0" fillId="0" borderId="34" xfId="0" applyBorder="1">
      <alignment vertical="center"/>
    </xf>
    <xf numFmtId="0" fontId="0" fillId="0" borderId="28" xfId="0" applyBorder="1">
      <alignment vertical="center"/>
    </xf>
    <xf numFmtId="0" fontId="6" fillId="18" borderId="0" xfId="2" applyFill="1">
      <alignment vertical="center"/>
    </xf>
    <xf numFmtId="0" fontId="0" fillId="18" borderId="0" xfId="0" applyFill="1">
      <alignment vertical="center"/>
    </xf>
    <xf numFmtId="0" fontId="1" fillId="5" borderId="0" xfId="2" applyFont="1" applyFill="1">
      <alignment vertical="center"/>
    </xf>
    <xf numFmtId="0" fontId="0" fillId="0" borderId="33" xfId="0" applyBorder="1" applyAlignment="1">
      <alignment vertical="top"/>
    </xf>
    <xf numFmtId="0" fontId="0" fillId="0" borderId="0" xfId="0" applyAlignment="1">
      <alignment vertical="top"/>
    </xf>
    <xf numFmtId="0" fontId="0" fillId="0" borderId="0" xfId="0" applyAlignment="1">
      <alignment horizontal="left" vertical="center"/>
    </xf>
    <xf numFmtId="0" fontId="71" fillId="0" borderId="0" xfId="0" applyFont="1" applyAlignment="1">
      <alignment horizontal="left" vertical="center"/>
    </xf>
    <xf numFmtId="0" fontId="72" fillId="0" borderId="0" xfId="0" applyFont="1" applyAlignment="1">
      <alignment horizontal="center" vertical="center" wrapText="1"/>
    </xf>
    <xf numFmtId="0" fontId="72" fillId="0" borderId="0" xfId="0" applyFont="1" applyAlignment="1">
      <alignment horizontal="left" vertical="center" wrapText="1"/>
    </xf>
    <xf numFmtId="0" fontId="82" fillId="0" borderId="0" xfId="17" applyFont="1">
      <alignment vertical="center"/>
    </xf>
    <xf numFmtId="0" fontId="81" fillId="0" borderId="0" xfId="2" applyFont="1">
      <alignment vertical="center"/>
    </xf>
    <xf numFmtId="0" fontId="83" fillId="19" borderId="65" xfId="0" applyFont="1" applyFill="1" applyBorder="1" applyAlignment="1">
      <alignment horizontal="center" vertical="center" wrapText="1"/>
    </xf>
    <xf numFmtId="14" fontId="6" fillId="0" borderId="0" xfId="2" applyNumberFormat="1">
      <alignment vertical="center"/>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30" fillId="0" borderId="4" xfId="0" applyFont="1" applyBorder="1" applyAlignment="1">
      <alignment horizontal="center" vertical="center" wrapText="1"/>
    </xf>
    <xf numFmtId="0" fontId="90" fillId="0" borderId="0" xfId="2" applyFont="1" applyAlignment="1">
      <alignment horizontal="center" vertical="center"/>
    </xf>
    <xf numFmtId="14" fontId="89" fillId="0" borderId="0" xfId="2" applyNumberFormat="1" applyFont="1" applyAlignment="1">
      <alignment horizontal="center" vertical="center"/>
    </xf>
    <xf numFmtId="0" fontId="8" fillId="0" borderId="0" xfId="1" applyAlignment="1" applyProtection="1">
      <alignment vertical="center" wrapText="1"/>
    </xf>
    <xf numFmtId="0" fontId="6" fillId="0" borderId="32" xfId="0" applyFont="1" applyBorder="1">
      <alignment vertical="center"/>
    </xf>
    <xf numFmtId="0" fontId="6" fillId="0" borderId="23" xfId="0" applyFont="1" applyBorder="1">
      <alignment vertical="center"/>
    </xf>
    <xf numFmtId="0" fontId="6" fillId="0" borderId="33" xfId="0" applyFont="1" applyBorder="1">
      <alignment vertical="center"/>
    </xf>
    <xf numFmtId="0" fontId="6" fillId="0" borderId="0" xfId="0" applyFont="1">
      <alignment vertical="center"/>
    </xf>
    <xf numFmtId="0" fontId="88" fillId="0" borderId="33" xfId="0" applyFont="1" applyBorder="1">
      <alignment vertical="center"/>
    </xf>
    <xf numFmtId="0" fontId="88" fillId="0" borderId="0" xfId="0" applyFont="1">
      <alignment vertical="center"/>
    </xf>
    <xf numFmtId="0" fontId="88" fillId="5" borderId="33" xfId="0" applyFont="1" applyFill="1" applyBorder="1">
      <alignment vertical="center"/>
    </xf>
    <xf numFmtId="0" fontId="88" fillId="5" borderId="0" xfId="0" applyFont="1" applyFill="1">
      <alignment vertical="center"/>
    </xf>
    <xf numFmtId="0" fontId="6" fillId="5" borderId="73" xfId="2" applyFill="1" applyBorder="1">
      <alignment vertical="center"/>
    </xf>
    <xf numFmtId="0" fontId="6" fillId="0" borderId="73" xfId="2" applyBorder="1">
      <alignment vertical="center"/>
    </xf>
    <xf numFmtId="0" fontId="6" fillId="0" borderId="0" xfId="2" applyAlignment="1">
      <alignment horizontal="left" vertical="top"/>
    </xf>
    <xf numFmtId="0" fontId="6" fillId="27" borderId="78" xfId="2" applyFill="1" applyBorder="1" applyAlignment="1">
      <alignment horizontal="left" vertical="top"/>
    </xf>
    <xf numFmtId="0" fontId="8" fillId="27" borderId="77" xfId="1" applyFill="1" applyBorder="1" applyAlignment="1" applyProtection="1">
      <alignment horizontal="left" vertical="top"/>
    </xf>
    <xf numFmtId="0" fontId="82" fillId="0" borderId="0" xfId="17" applyFont="1" applyAlignment="1">
      <alignment horizontal="left" vertical="center"/>
    </xf>
    <xf numFmtId="0" fontId="89" fillId="20" borderId="21" xfId="2" applyFont="1" applyFill="1" applyBorder="1" applyAlignment="1">
      <alignment horizontal="center" vertical="center"/>
    </xf>
    <xf numFmtId="0" fontId="85" fillId="22" borderId="79" xfId="2" applyFont="1" applyFill="1" applyBorder="1" applyAlignment="1">
      <alignment horizontal="center" vertical="center"/>
    </xf>
    <xf numFmtId="0" fontId="6" fillId="0" borderId="0" xfId="2" applyAlignment="1">
      <alignment horizontal="left" vertical="center"/>
    </xf>
    <xf numFmtId="0" fontId="101" fillId="5" borderId="33" xfId="0" applyFont="1" applyFill="1" applyBorder="1">
      <alignment vertical="center"/>
    </xf>
    <xf numFmtId="0" fontId="101" fillId="5" borderId="0" xfId="0" applyFont="1" applyFill="1" applyAlignment="1">
      <alignment horizontal="left" vertical="center"/>
    </xf>
    <xf numFmtId="0" fontId="101" fillId="5" borderId="0" xfId="0" applyFont="1" applyFill="1">
      <alignment vertical="center"/>
    </xf>
    <xf numFmtId="176" fontId="101" fillId="5" borderId="0" xfId="0" applyNumberFormat="1" applyFont="1" applyFill="1" applyAlignment="1">
      <alignment horizontal="left" vertical="center"/>
    </xf>
    <xf numFmtId="183" fontId="101" fillId="5" borderId="0" xfId="0" applyNumberFormat="1" applyFont="1" applyFill="1" applyAlignment="1">
      <alignment horizontal="center" vertical="center"/>
    </xf>
    <xf numFmtId="0" fontId="101" fillId="5" borderId="33" xfId="0" applyFont="1" applyFill="1" applyBorder="1" applyAlignment="1">
      <alignment vertical="top"/>
    </xf>
    <xf numFmtId="0" fontId="101" fillId="5" borderId="0" xfId="0" applyFont="1" applyFill="1" applyAlignment="1">
      <alignment vertical="top"/>
    </xf>
    <xf numFmtId="14" fontId="101" fillId="5" borderId="0" xfId="0" applyNumberFormat="1" applyFont="1" applyFill="1" applyAlignment="1">
      <alignment horizontal="left" vertical="center"/>
    </xf>
    <xf numFmtId="14" fontId="101" fillId="0" borderId="0" xfId="0" applyNumberFormat="1" applyFont="1">
      <alignment vertical="center"/>
    </xf>
    <xf numFmtId="0" fontId="102" fillId="0" borderId="0" xfId="0" applyFont="1">
      <alignment vertical="center"/>
    </xf>
    <xf numFmtId="0" fontId="8" fillId="27" borderId="66" xfId="1" applyFill="1" applyBorder="1" applyAlignment="1" applyProtection="1">
      <alignment horizontal="left" vertical="top"/>
    </xf>
    <xf numFmtId="0" fontId="6" fillId="27" borderId="76" xfId="2" applyFill="1" applyBorder="1" applyAlignment="1">
      <alignment horizontal="left" vertical="top"/>
    </xf>
    <xf numFmtId="0" fontId="34" fillId="8" borderId="0" xfId="2" applyFont="1" applyFill="1" applyAlignment="1">
      <alignment horizontal="center" vertical="center"/>
    </xf>
    <xf numFmtId="14" fontId="1" fillId="0" borderId="0" xfId="17" applyNumberFormat="1" applyAlignment="1">
      <alignment horizontal="center" vertical="center"/>
    </xf>
    <xf numFmtId="0" fontId="1" fillId="9" borderId="0" xfId="17" applyFill="1">
      <alignment vertical="center"/>
    </xf>
    <xf numFmtId="0" fontId="1" fillId="9" borderId="0" xfId="17" applyFill="1" applyAlignment="1">
      <alignment horizontal="center" vertical="center"/>
    </xf>
    <xf numFmtId="0" fontId="1" fillId="0" borderId="25" xfId="17" applyBorder="1">
      <alignment vertical="center"/>
    </xf>
    <xf numFmtId="0" fontId="6" fillId="9" borderId="0" xfId="2" applyFill="1" applyAlignment="1">
      <alignment vertical="center" wrapText="1"/>
    </xf>
    <xf numFmtId="0" fontId="48" fillId="0" borderId="0" xfId="17" applyFont="1" applyAlignment="1">
      <alignment horizontal="left" vertical="center"/>
    </xf>
    <xf numFmtId="0" fontId="49" fillId="0" borderId="28" xfId="17" applyFont="1" applyBorder="1">
      <alignment vertical="center"/>
    </xf>
    <xf numFmtId="0" fontId="49" fillId="0" borderId="28" xfId="17" applyFont="1" applyBorder="1" applyAlignment="1">
      <alignment horizontal="right" vertical="center"/>
    </xf>
    <xf numFmtId="0" fontId="37" fillId="0" borderId="30" xfId="17" applyFont="1" applyBorder="1" applyAlignment="1">
      <alignment horizontal="center" vertical="center"/>
    </xf>
    <xf numFmtId="0" fontId="37" fillId="0" borderId="82" xfId="17" applyFont="1" applyBorder="1" applyAlignment="1">
      <alignment horizontal="center" vertical="center" wrapText="1"/>
    </xf>
    <xf numFmtId="0" fontId="51" fillId="0" borderId="0" xfId="17" applyFont="1" applyAlignment="1">
      <alignment horizontal="center" vertical="center"/>
    </xf>
    <xf numFmtId="0" fontId="52" fillId="0" borderId="0" xfId="17" applyFont="1" applyAlignment="1">
      <alignment horizontal="center" vertical="center" wrapText="1"/>
    </xf>
    <xf numFmtId="0" fontId="1" fillId="0" borderId="0" xfId="17" applyAlignment="1">
      <alignment vertical="center" shrinkToFit="1"/>
    </xf>
    <xf numFmtId="0" fontId="12" fillId="0" borderId="72" xfId="2" applyFont="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3" fillId="3" borderId="0" xfId="17" applyFont="1" applyFill="1" applyAlignment="1">
      <alignment horizontal="center" vertical="center" wrapText="1"/>
    </xf>
    <xf numFmtId="0" fontId="58" fillId="3" borderId="0" xfId="17" applyFont="1" applyFill="1" applyAlignment="1">
      <alignment horizontal="center" vertical="center" wrapText="1"/>
    </xf>
    <xf numFmtId="0" fontId="1" fillId="5" borderId="0" xfId="2" applyFont="1" applyFill="1" applyAlignment="1">
      <alignment horizontal="center" vertical="center"/>
    </xf>
    <xf numFmtId="0" fontId="45" fillId="5" borderId="0" xfId="0" applyFont="1" applyFill="1" applyAlignment="1">
      <alignment horizontal="center" vertical="center" wrapText="1"/>
    </xf>
    <xf numFmtId="180" fontId="49"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9" fillId="0" borderId="0" xfId="16" applyFont="1">
      <alignment vertical="center"/>
    </xf>
    <xf numFmtId="0" fontId="10" fillId="0" borderId="0" xfId="16" applyFont="1">
      <alignment vertical="center"/>
    </xf>
    <xf numFmtId="177" fontId="1" fillId="18" borderId="20" xfId="2" applyNumberFormat="1" applyFont="1" applyFill="1" applyBorder="1" applyAlignment="1">
      <alignment horizontal="center" vertical="center" wrapText="1"/>
    </xf>
    <xf numFmtId="177" fontId="6" fillId="6" borderId="4" xfId="2" applyNumberFormat="1" applyFill="1" applyBorder="1" applyAlignment="1">
      <alignment horizontal="center" vertical="center" shrinkToFit="1"/>
    </xf>
    <xf numFmtId="177" fontId="6" fillId="5" borderId="4" xfId="2" applyNumberFormat="1" applyFill="1" applyBorder="1" applyAlignment="1">
      <alignment horizontal="center" vertical="center" shrinkToFit="1"/>
    </xf>
    <xf numFmtId="177" fontId="6" fillId="0" borderId="4" xfId="2" applyNumberFormat="1" applyBorder="1" applyAlignment="1">
      <alignment horizontal="center" vertical="center" shrinkToFit="1"/>
    </xf>
    <xf numFmtId="0" fontId="22" fillId="0" borderId="2" xfId="2" applyFont="1" applyBorder="1" applyAlignment="1">
      <alignment horizontal="center" vertical="center"/>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1" fillId="0" borderId="0" xfId="2" applyFont="1">
      <alignment vertical="center"/>
    </xf>
    <xf numFmtId="0" fontId="49" fillId="18" borderId="83" xfId="16" applyFont="1" applyFill="1" applyBorder="1">
      <alignment vertical="center"/>
    </xf>
    <xf numFmtId="0" fontId="10" fillId="18" borderId="83" xfId="16" applyFont="1" applyFill="1" applyBorder="1">
      <alignment vertical="center"/>
    </xf>
    <xf numFmtId="0" fontId="36" fillId="0" borderId="0" xfId="17" applyFont="1" applyAlignment="1">
      <alignment horizontal="left" vertical="center" indent="2"/>
    </xf>
    <xf numFmtId="0" fontId="103" fillId="0" borderId="0" xfId="17" applyFont="1">
      <alignment vertical="center"/>
    </xf>
    <xf numFmtId="0" fontId="1" fillId="18" borderId="0" xfId="2" applyFont="1" applyFill="1">
      <alignment vertical="center"/>
    </xf>
    <xf numFmtId="0" fontId="23" fillId="18" borderId="20" xfId="2" applyFont="1" applyFill="1" applyBorder="1" applyAlignment="1">
      <alignment horizontal="center" vertical="top" wrapText="1"/>
    </xf>
    <xf numFmtId="0" fontId="22" fillId="5" borderId="5" xfId="2" applyFont="1" applyFill="1" applyBorder="1" applyAlignment="1">
      <alignment horizontal="left" vertical="center"/>
    </xf>
    <xf numFmtId="14" fontId="25" fillId="18" borderId="0" xfId="2" applyNumberFormat="1" applyFont="1" applyFill="1" applyAlignment="1">
      <alignment horizontal="left" vertical="center"/>
    </xf>
    <xf numFmtId="0" fontId="25" fillId="18" borderId="0" xfId="19" applyFont="1" applyFill="1">
      <alignment vertical="center"/>
    </xf>
    <xf numFmtId="0" fontId="25" fillId="18" borderId="0" xfId="2" applyFont="1" applyFill="1" applyAlignment="1">
      <alignment horizontal="left" vertical="center"/>
    </xf>
    <xf numFmtId="0" fontId="40" fillId="18" borderId="0" xfId="17" applyFont="1" applyFill="1">
      <alignment vertical="center"/>
    </xf>
    <xf numFmtId="177" fontId="12" fillId="18" borderId="50" xfId="2" applyNumberFormat="1" applyFont="1" applyFill="1" applyBorder="1" applyAlignment="1">
      <alignment horizontal="center" vertical="center" wrapText="1"/>
    </xf>
    <xf numFmtId="0" fontId="99" fillId="18" borderId="74" xfId="0" applyFont="1" applyFill="1" applyBorder="1" applyAlignment="1">
      <alignment horizontal="center" vertical="center" wrapText="1"/>
    </xf>
    <xf numFmtId="0" fontId="99" fillId="18" borderId="81" xfId="0" applyFont="1" applyFill="1" applyBorder="1" applyAlignment="1">
      <alignment horizontal="center" vertical="center" wrapText="1"/>
    </xf>
    <xf numFmtId="0" fontId="12" fillId="0" borderId="0" xfId="2" applyFont="1" applyAlignment="1">
      <alignment horizontal="center" vertical="center"/>
    </xf>
    <xf numFmtId="14" fontId="85" fillId="0" borderId="0" xfId="2" applyNumberFormat="1" applyFont="1" applyAlignment="1">
      <alignment horizontal="center" vertical="center"/>
    </xf>
    <xf numFmtId="0" fontId="12" fillId="0" borderId="0" xfId="2" applyFont="1" applyAlignment="1">
      <alignment vertical="top" wrapText="1"/>
    </xf>
    <xf numFmtId="0" fontId="40" fillId="0" borderId="0" xfId="17" applyFont="1" applyAlignment="1">
      <alignment horizontal="center" vertical="center"/>
    </xf>
    <xf numFmtId="0" fontId="101" fillId="5" borderId="0" xfId="0" applyFont="1" applyFill="1" applyAlignment="1">
      <alignment horizontal="left" vertical="top"/>
    </xf>
    <xf numFmtId="0" fontId="108" fillId="18" borderId="0" xfId="17" applyFont="1" applyFill="1" applyAlignment="1">
      <alignment horizontal="left" vertical="center"/>
    </xf>
    <xf numFmtId="0" fontId="85" fillId="0" borderId="0" xfId="2" applyFont="1" applyAlignment="1">
      <alignment vertical="top" wrapText="1"/>
    </xf>
    <xf numFmtId="180" fontId="49" fillId="10" borderId="85" xfId="17" applyNumberFormat="1" applyFont="1" applyFill="1" applyBorder="1" applyAlignment="1">
      <alignment horizontal="center" vertical="center"/>
    </xf>
    <xf numFmtId="14" fontId="89" fillId="20" borderId="75" xfId="2" applyNumberFormat="1" applyFont="1" applyFill="1" applyBorder="1" applyAlignment="1">
      <alignment vertical="center" shrinkToFit="1"/>
    </xf>
    <xf numFmtId="14" fontId="28" fillId="20" borderId="86" xfId="2" applyNumberFormat="1" applyFont="1" applyFill="1" applyBorder="1" applyAlignment="1">
      <alignment horizontal="center" vertical="center" shrinkToFit="1"/>
    </xf>
    <xf numFmtId="14" fontId="85" fillId="20" borderId="89" xfId="1" applyNumberFormat="1" applyFont="1" applyFill="1" applyBorder="1" applyAlignment="1" applyProtection="1">
      <alignment vertical="center" wrapText="1"/>
    </xf>
    <xf numFmtId="14" fontId="85" fillId="20" borderId="87" xfId="2" applyNumberFormat="1" applyFont="1" applyFill="1" applyBorder="1">
      <alignment vertical="center"/>
    </xf>
    <xf numFmtId="0" fontId="8" fillId="0" borderId="0" xfId="1" applyAlignment="1" applyProtection="1">
      <alignment vertical="center"/>
    </xf>
    <xf numFmtId="0" fontId="69" fillId="0" borderId="0" xfId="0" applyFont="1">
      <alignment vertical="center"/>
    </xf>
    <xf numFmtId="0" fontId="114" fillId="5" borderId="6" xfId="2" applyFont="1" applyFill="1" applyBorder="1">
      <alignment vertical="center"/>
    </xf>
    <xf numFmtId="0" fontId="113" fillId="0" borderId="73" xfId="0" applyFont="1" applyBorder="1">
      <alignment vertical="center"/>
    </xf>
    <xf numFmtId="0" fontId="112" fillId="30" borderId="0" xfId="0" applyFont="1" applyFill="1" applyAlignment="1">
      <alignment horizontal="center" vertical="center" wrapText="1"/>
    </xf>
    <xf numFmtId="177" fontId="12" fillId="18" borderId="90" xfId="2" applyNumberFormat="1" applyFont="1" applyFill="1" applyBorder="1" applyAlignment="1">
      <alignment horizontal="center" vertical="center" wrapText="1"/>
    </xf>
    <xf numFmtId="0" fontId="9" fillId="18" borderId="0" xfId="2" applyFont="1" applyFill="1" applyAlignment="1">
      <alignment horizontal="center" vertical="center" wrapText="1"/>
    </xf>
    <xf numFmtId="14" fontId="25" fillId="18" borderId="0" xfId="2" applyNumberFormat="1" applyFont="1" applyFill="1" applyAlignment="1">
      <alignment horizontal="center" vertical="center"/>
    </xf>
    <xf numFmtId="0" fontId="25" fillId="18" borderId="0" xfId="19" applyFont="1" applyFill="1" applyAlignment="1">
      <alignment horizontal="center" vertical="center"/>
    </xf>
    <xf numFmtId="0" fontId="25" fillId="18" borderId="0" xfId="19" applyFont="1" applyFill="1" applyAlignment="1">
      <alignment horizontal="center" vertical="center" wrapText="1"/>
    </xf>
    <xf numFmtId="0" fontId="103" fillId="0" borderId="0" xfId="17" applyFont="1" applyAlignment="1">
      <alignment horizontal="left" vertical="center"/>
    </xf>
    <xf numFmtId="177" fontId="1" fillId="18" borderId="91" xfId="2" applyNumberFormat="1" applyFont="1" applyFill="1" applyBorder="1" applyAlignment="1">
      <alignment horizontal="center" vertical="center" wrapText="1"/>
    </xf>
    <xf numFmtId="0" fontId="115" fillId="18" borderId="92" xfId="2" applyFont="1" applyFill="1" applyBorder="1" applyAlignment="1">
      <alignment horizontal="center" vertical="center"/>
    </xf>
    <xf numFmtId="177" fontId="115" fillId="18" borderId="92" xfId="2" applyNumberFormat="1" applyFont="1" applyFill="1" applyBorder="1" applyAlignment="1">
      <alignment horizontal="center" vertical="center" shrinkToFit="1"/>
    </xf>
    <xf numFmtId="0" fontId="116" fillId="0" borderId="92" xfId="0" applyFont="1" applyBorder="1" applyAlignment="1">
      <alignment horizontal="center" vertical="center" wrapText="1"/>
    </xf>
    <xf numFmtId="177" fontId="12" fillId="18" borderId="92" xfId="2" applyNumberFormat="1" applyFont="1" applyFill="1" applyBorder="1" applyAlignment="1">
      <alignment horizontal="center" vertical="center" wrapText="1"/>
    </xf>
    <xf numFmtId="0" fontId="23" fillId="22" borderId="2" xfId="2" applyFont="1" applyFill="1" applyBorder="1" applyAlignment="1">
      <alignment horizontal="center" vertical="top" wrapText="1"/>
    </xf>
    <xf numFmtId="177" fontId="1" fillId="22" borderId="20" xfId="2" applyNumberFormat="1" applyFont="1" applyFill="1" applyBorder="1" applyAlignment="1">
      <alignment horizontal="center" vertical="center" wrapText="1"/>
    </xf>
    <xf numFmtId="0" fontId="23" fillId="22" borderId="2" xfId="2" applyFont="1" applyFill="1" applyBorder="1" applyAlignment="1">
      <alignment horizontal="center" vertical="center" wrapText="1"/>
    </xf>
    <xf numFmtId="0" fontId="83" fillId="0" borderId="65" xfId="0" applyFont="1" applyBorder="1" applyAlignment="1">
      <alignment horizontal="center" vertical="center" wrapText="1"/>
    </xf>
    <xf numFmtId="0" fontId="120" fillId="0" borderId="0" xfId="0" applyFont="1">
      <alignment vertical="center"/>
    </xf>
    <xf numFmtId="0" fontId="6" fillId="0" borderId="51" xfId="2" applyBorder="1">
      <alignment vertical="center"/>
    </xf>
    <xf numFmtId="0" fontId="8" fillId="0" borderId="93" xfId="1" applyFill="1" applyBorder="1" applyAlignment="1" applyProtection="1">
      <alignment vertical="center" wrapText="1"/>
    </xf>
    <xf numFmtId="0" fontId="6" fillId="0" borderId="52" xfId="2" applyBorder="1">
      <alignment vertical="center"/>
    </xf>
    <xf numFmtId="0" fontId="101" fillId="5" borderId="33" xfId="0" applyFont="1" applyFill="1" applyBorder="1" applyAlignment="1">
      <alignment horizontal="left" vertical="top"/>
    </xf>
    <xf numFmtId="0" fontId="35" fillId="18" borderId="0" xfId="2" applyFont="1" applyFill="1">
      <alignment vertical="center"/>
    </xf>
    <xf numFmtId="0" fontId="36" fillId="18" borderId="0" xfId="17" applyFont="1" applyFill="1">
      <alignment vertical="center"/>
    </xf>
    <xf numFmtId="0" fontId="37" fillId="18" borderId="0" xfId="17" applyFont="1" applyFill="1" applyAlignment="1">
      <alignment vertical="top" wrapText="1"/>
    </xf>
    <xf numFmtId="0" fontId="38" fillId="18" borderId="0" xfId="2" applyFont="1" applyFill="1" applyAlignment="1">
      <alignment horizontal="center" vertical="center"/>
    </xf>
    <xf numFmtId="0" fontId="80" fillId="18" borderId="0" xfId="17" applyFont="1" applyFill="1" applyAlignment="1">
      <alignment horizontal="left" vertical="center"/>
    </xf>
    <xf numFmtId="0" fontId="39" fillId="18" borderId="0" xfId="2" applyFont="1" applyFill="1" applyAlignment="1">
      <alignment vertical="center" wrapText="1"/>
    </xf>
    <xf numFmtId="0" fontId="41" fillId="18" borderId="0" xfId="2" applyFont="1" applyFill="1" applyAlignment="1">
      <alignment vertical="center" wrapText="1"/>
    </xf>
    <xf numFmtId="0" fontId="43" fillId="18" borderId="0" xfId="2" applyFont="1" applyFill="1">
      <alignment vertical="center"/>
    </xf>
    <xf numFmtId="0" fontId="44" fillId="18" borderId="0" xfId="2" applyFont="1" applyFill="1" applyAlignment="1">
      <alignment horizontal="center" vertical="center"/>
    </xf>
    <xf numFmtId="0" fontId="37" fillId="18" borderId="0" xfId="17" applyFont="1" applyFill="1" applyAlignment="1">
      <alignment horizontal="center" vertical="center"/>
    </xf>
    <xf numFmtId="0" fontId="42" fillId="18" borderId="0" xfId="17" applyFont="1" applyFill="1" applyAlignment="1">
      <alignment vertical="top" wrapText="1"/>
    </xf>
    <xf numFmtId="0" fontId="1" fillId="18" borderId="0" xfId="17" applyFill="1" applyAlignment="1">
      <alignment horizontal="center" vertical="center"/>
    </xf>
    <xf numFmtId="0" fontId="45" fillId="18" borderId="0" xfId="2" applyFont="1" applyFill="1" applyAlignment="1">
      <alignment vertical="center" wrapText="1"/>
    </xf>
    <xf numFmtId="0" fontId="41" fillId="18" borderId="0" xfId="2" applyFont="1" applyFill="1">
      <alignment vertical="center"/>
    </xf>
    <xf numFmtId="0" fontId="37" fillId="18" borderId="0" xfId="17" applyFont="1" applyFill="1">
      <alignment vertical="center"/>
    </xf>
    <xf numFmtId="0" fontId="46" fillId="18" borderId="0" xfId="17" applyFont="1" applyFill="1" applyAlignment="1">
      <alignment horizontal="center" vertical="center" wrapText="1"/>
    </xf>
    <xf numFmtId="0" fontId="47" fillId="18" borderId="0" xfId="17" applyFont="1" applyFill="1">
      <alignment vertical="center"/>
    </xf>
    <xf numFmtId="0" fontId="6" fillId="18" borderId="0" xfId="2" applyFill="1" applyAlignment="1">
      <alignment horizontal="center" vertical="center"/>
    </xf>
    <xf numFmtId="0" fontId="45" fillId="18" borderId="0" xfId="17" applyFont="1" applyFill="1" applyAlignment="1">
      <alignment vertical="center" wrapText="1"/>
    </xf>
    <xf numFmtId="0" fontId="50" fillId="18" borderId="0" xfId="17" applyFont="1" applyFill="1" applyAlignment="1">
      <alignment horizontal="center" vertical="center"/>
    </xf>
    <xf numFmtId="0" fontId="8" fillId="18" borderId="0" xfId="1" applyFill="1" applyAlignment="1" applyProtection="1">
      <alignment horizontal="center" vertical="center"/>
    </xf>
    <xf numFmtId="0" fontId="53" fillId="18" borderId="0" xfId="17" applyFont="1" applyFill="1" applyAlignment="1">
      <alignment horizontal="center" vertical="center"/>
    </xf>
    <xf numFmtId="0" fontId="0" fillId="18" borderId="0" xfId="0" applyFill="1" applyAlignment="1">
      <alignment vertical="center" wrapText="1"/>
    </xf>
    <xf numFmtId="0" fontId="1" fillId="18" borderId="70" xfId="17" applyFill="1" applyBorder="1" applyAlignment="1">
      <alignment horizontal="center" vertical="center" wrapText="1"/>
    </xf>
    <xf numFmtId="0" fontId="1" fillId="18" borderId="0" xfId="17" applyFill="1">
      <alignment vertical="center"/>
    </xf>
    <xf numFmtId="0" fontId="1" fillId="18" borderId="71" xfId="17" applyFill="1" applyBorder="1" applyAlignment="1">
      <alignment horizontal="center" vertical="center"/>
    </xf>
    <xf numFmtId="0" fontId="122" fillId="0" borderId="0" xfId="0" applyFont="1" applyAlignment="1">
      <alignment vertical="top" wrapText="1"/>
    </xf>
    <xf numFmtId="183" fontId="101" fillId="5" borderId="0" xfId="0" applyNumberFormat="1" applyFont="1" applyFill="1" applyAlignment="1">
      <alignment horizontal="left" vertical="center"/>
    </xf>
    <xf numFmtId="14" fontId="89" fillId="20" borderId="94" xfId="2" applyNumberFormat="1" applyFont="1" applyFill="1" applyBorder="1" applyAlignment="1">
      <alignment horizontal="center" vertical="center"/>
    </xf>
    <xf numFmtId="14" fontId="89" fillId="20" borderId="95" xfId="2" applyNumberFormat="1" applyFont="1" applyFill="1" applyBorder="1" applyAlignment="1">
      <alignment horizontal="center" vertical="center"/>
    </xf>
    <xf numFmtId="14" fontId="89" fillId="20" borderId="96" xfId="2" applyNumberFormat="1" applyFont="1" applyFill="1" applyBorder="1" applyAlignment="1">
      <alignment horizontal="center" vertical="center"/>
    </xf>
    <xf numFmtId="0" fontId="31" fillId="22" borderId="97" xfId="2" applyFont="1" applyFill="1" applyBorder="1" applyAlignment="1">
      <alignment horizontal="center" vertical="center" wrapText="1"/>
    </xf>
    <xf numFmtId="177" fontId="10" fillId="33" borderId="4" xfId="2" applyNumberFormat="1" applyFont="1" applyFill="1" applyBorder="1" applyAlignment="1">
      <alignment horizontal="center" vertical="center" wrapText="1"/>
    </xf>
    <xf numFmtId="0" fontId="126" fillId="34" borderId="0" xfId="0" applyFont="1" applyFill="1" applyAlignment="1">
      <alignment horizontal="center" vertical="center" wrapText="1"/>
    </xf>
    <xf numFmtId="0" fontId="83" fillId="35" borderId="65" xfId="0" applyFont="1" applyFill="1" applyBorder="1" applyAlignment="1">
      <alignment horizontal="center" vertical="center" wrapText="1"/>
    </xf>
    <xf numFmtId="0" fontId="127" fillId="0" borderId="98" xfId="2" applyFont="1" applyBorder="1" applyAlignment="1">
      <alignment horizontal="left" vertical="top" wrapText="1"/>
    </xf>
    <xf numFmtId="0" fontId="12" fillId="0" borderId="100" xfId="2" applyFont="1" applyBorder="1" applyAlignment="1">
      <alignment horizontal="center" vertical="center" wrapText="1"/>
    </xf>
    <xf numFmtId="0" fontId="88" fillId="33" borderId="4" xfId="2" applyFont="1" applyFill="1" applyBorder="1" applyAlignment="1">
      <alignment horizontal="center" vertical="center"/>
    </xf>
    <xf numFmtId="177" fontId="88" fillId="33" borderId="4" xfId="2" applyNumberFormat="1" applyFont="1" applyFill="1" applyBorder="1" applyAlignment="1">
      <alignment horizontal="center" vertical="center" shrinkToFit="1"/>
    </xf>
    <xf numFmtId="14" fontId="85" fillId="20" borderId="1" xfId="1" applyNumberFormat="1" applyFont="1" applyFill="1" applyBorder="1" applyAlignment="1" applyProtection="1">
      <alignment horizontal="center" vertical="center" shrinkToFit="1"/>
    </xf>
    <xf numFmtId="0" fontId="83" fillId="0" borderId="74" xfId="0" applyFont="1" applyBorder="1" applyAlignment="1">
      <alignment horizontal="center" vertical="center" wrapText="1"/>
    </xf>
    <xf numFmtId="0" fontId="110" fillId="20" borderId="95" xfId="2" applyFont="1" applyFill="1" applyBorder="1" applyAlignment="1">
      <alignment horizontal="center" vertical="center" wrapText="1"/>
    </xf>
    <xf numFmtId="0" fontId="110" fillId="20" borderId="95" xfId="2" applyFont="1" applyFill="1" applyBorder="1" applyAlignment="1">
      <alignment horizontal="center" vertical="center"/>
    </xf>
    <xf numFmtId="0" fontId="110" fillId="20" borderId="94" xfId="2" applyFont="1" applyFill="1" applyBorder="1" applyAlignment="1">
      <alignment horizontal="center" vertical="center"/>
    </xf>
    <xf numFmtId="0" fontId="89" fillId="20" borderId="96" xfId="2" applyFont="1" applyFill="1" applyBorder="1" applyAlignment="1">
      <alignment horizontal="center" vertical="center"/>
    </xf>
    <xf numFmtId="0" fontId="125" fillId="0" borderId="0" xfId="2" applyFont="1">
      <alignment vertical="center"/>
    </xf>
    <xf numFmtId="0" fontId="6" fillId="0" borderId="0" xfId="2" applyAlignment="1">
      <alignment horizontal="center" vertical="top"/>
    </xf>
    <xf numFmtId="14" fontId="85" fillId="20" borderId="88" xfId="1" applyNumberFormat="1" applyFont="1" applyFill="1" applyBorder="1" applyAlignment="1" applyProtection="1">
      <alignment horizontal="center" vertical="center" wrapText="1"/>
    </xf>
    <xf numFmtId="0" fontId="121" fillId="34" borderId="0" xfId="0" applyFont="1" applyFill="1" applyAlignment="1">
      <alignment horizontal="center" vertical="center" wrapText="1"/>
    </xf>
    <xf numFmtId="0" fontId="23" fillId="18" borderId="0" xfId="2" applyFont="1" applyFill="1" applyAlignment="1">
      <alignment horizontal="center" vertical="top" wrapText="1"/>
    </xf>
    <xf numFmtId="0" fontId="22" fillId="18" borderId="20" xfId="2" applyFont="1" applyFill="1" applyBorder="1" applyAlignment="1">
      <alignment horizontal="center" vertical="center" wrapText="1"/>
    </xf>
    <xf numFmtId="0" fontId="22" fillId="18" borderId="103" xfId="2" applyFont="1" applyFill="1" applyBorder="1" applyAlignment="1">
      <alignment horizontal="left" vertical="center"/>
    </xf>
    <xf numFmtId="0" fontId="23" fillId="18" borderId="91" xfId="2" applyFont="1" applyFill="1" applyBorder="1" applyAlignment="1">
      <alignment horizontal="center" vertical="top" wrapText="1"/>
    </xf>
    <xf numFmtId="0" fontId="22" fillId="18" borderId="91" xfId="2" applyFont="1" applyFill="1" applyBorder="1" applyAlignment="1">
      <alignment horizontal="center" vertical="center" wrapText="1"/>
    </xf>
    <xf numFmtId="0" fontId="87" fillId="0" borderId="0" xfId="2" applyFont="1" applyAlignment="1">
      <alignment vertical="top" wrapText="1"/>
    </xf>
    <xf numFmtId="0" fontId="8" fillId="0" borderId="104" xfId="1" applyBorder="1" applyAlignment="1" applyProtection="1">
      <alignment horizontal="left" vertical="top" wrapText="1"/>
    </xf>
    <xf numFmtId="0" fontId="8" fillId="0" borderId="0" xfId="1" applyFill="1" applyAlignment="1" applyProtection="1">
      <alignment vertical="center"/>
    </xf>
    <xf numFmtId="14" fontId="18" fillId="20" borderId="1" xfId="2" applyNumberFormat="1" applyFont="1" applyFill="1" applyBorder="1" applyAlignment="1">
      <alignment horizontal="center" vertical="center" wrapText="1" shrinkToFit="1"/>
    </xf>
    <xf numFmtId="0" fontId="69" fillId="18" borderId="0" xfId="0" applyFont="1" applyFill="1" applyAlignment="1">
      <alignment horizontal="center" vertical="center" wrapText="1"/>
    </xf>
    <xf numFmtId="0" fontId="45" fillId="5" borderId="0" xfId="17" applyFont="1" applyFill="1" applyAlignment="1">
      <alignment vertical="center" wrapText="1"/>
    </xf>
    <xf numFmtId="0" fontId="6" fillId="0" borderId="0" xfId="4"/>
    <xf numFmtId="0" fontId="132" fillId="0" borderId="0" xfId="2" applyFont="1">
      <alignment vertical="center"/>
    </xf>
    <xf numFmtId="0" fontId="31" fillId="20" borderId="97" xfId="2" applyFont="1" applyFill="1" applyBorder="1" applyAlignment="1">
      <alignment horizontal="center" vertical="center" wrapText="1"/>
    </xf>
    <xf numFmtId="14" fontId="85" fillId="20" borderId="75" xfId="2" applyNumberFormat="1" applyFont="1" applyFill="1" applyBorder="1" applyAlignment="1">
      <alignment horizontal="center" vertical="center" wrapText="1" shrinkToFit="1"/>
    </xf>
    <xf numFmtId="14" fontId="89" fillId="20" borderId="107" xfId="2" applyNumberFormat="1" applyFont="1" applyFill="1" applyBorder="1" applyAlignment="1">
      <alignment vertical="center" shrinkToFit="1"/>
    </xf>
    <xf numFmtId="0" fontId="116" fillId="22" borderId="92" xfId="0" applyFont="1" applyFill="1" applyBorder="1" applyAlignment="1">
      <alignment horizontal="center" vertical="center" wrapText="1"/>
    </xf>
    <xf numFmtId="0" fontId="116" fillId="36" borderId="92" xfId="0" applyFont="1" applyFill="1" applyBorder="1" applyAlignment="1">
      <alignment horizontal="center" vertical="center" wrapText="1"/>
    </xf>
    <xf numFmtId="0" fontId="99" fillId="22" borderId="74" xfId="0" applyFont="1" applyFill="1" applyBorder="1" applyAlignment="1">
      <alignment horizontal="center" vertical="center" wrapText="1"/>
    </xf>
    <xf numFmtId="0" fontId="0" fillId="22" borderId="4" xfId="0" applyFill="1" applyBorder="1" applyAlignment="1">
      <alignment horizontal="center" vertical="center" wrapText="1"/>
    </xf>
    <xf numFmtId="184" fontId="9" fillId="18" borderId="0" xfId="2" applyNumberFormat="1" applyFont="1" applyFill="1" applyAlignment="1">
      <alignment horizontal="center" vertical="center"/>
    </xf>
    <xf numFmtId="184" fontId="25" fillId="18" borderId="0" xfId="2" applyNumberFormat="1" applyFont="1" applyFill="1" applyAlignment="1">
      <alignment horizontal="left" vertical="center"/>
    </xf>
    <xf numFmtId="0" fontId="136" fillId="0" borderId="0" xfId="0" applyFont="1">
      <alignment vertical="center"/>
    </xf>
    <xf numFmtId="0" fontId="0" fillId="0" borderId="48" xfId="0" applyBorder="1" applyAlignment="1">
      <alignment horizontal="center" vertical="center"/>
    </xf>
    <xf numFmtId="0" fontId="145" fillId="0" borderId="108" xfId="0" applyFont="1" applyBorder="1" applyAlignment="1">
      <alignment horizontal="center" vertical="center"/>
    </xf>
    <xf numFmtId="0" fontId="145" fillId="0" borderId="109" xfId="0" applyFont="1" applyBorder="1" applyAlignment="1">
      <alignment horizontal="center" vertical="center"/>
    </xf>
    <xf numFmtId="0" fontId="145" fillId="0" borderId="110" xfId="0" applyFont="1" applyBorder="1" applyAlignment="1">
      <alignment horizontal="center" vertical="center"/>
    </xf>
    <xf numFmtId="0" fontId="144" fillId="0" borderId="108" xfId="0" applyFont="1" applyBorder="1" applyAlignment="1">
      <alignment horizontal="center" vertical="center"/>
    </xf>
    <xf numFmtId="0" fontId="144" fillId="0" borderId="110" xfId="0" applyFont="1" applyBorder="1" applyAlignment="1">
      <alignment horizontal="center" vertical="center"/>
    </xf>
    <xf numFmtId="0" fontId="144" fillId="0" borderId="109" xfId="0" applyFont="1" applyBorder="1" applyAlignment="1">
      <alignment horizontal="center" vertical="center"/>
    </xf>
    <xf numFmtId="0" fontId="145" fillId="0" borderId="111" xfId="0" applyFont="1" applyBorder="1" applyAlignment="1">
      <alignment horizontal="center" vertical="center"/>
    </xf>
    <xf numFmtId="0" fontId="145" fillId="0" borderId="112" xfId="0" applyFont="1" applyBorder="1" applyAlignment="1">
      <alignment horizontal="center" vertical="center"/>
    </xf>
    <xf numFmtId="0" fontId="145" fillId="0" borderId="113" xfId="0" applyFont="1" applyBorder="1" applyAlignment="1">
      <alignment horizontal="center" vertical="center"/>
    </xf>
    <xf numFmtId="0" fontId="145" fillId="0" borderId="114" xfId="0" applyFont="1" applyBorder="1" applyAlignment="1">
      <alignment horizontal="center" vertical="center"/>
    </xf>
    <xf numFmtId="0" fontId="147" fillId="18" borderId="0" xfId="2" applyFont="1" applyFill="1" applyAlignment="1">
      <alignment horizontal="center" vertical="center" wrapText="1"/>
    </xf>
    <xf numFmtId="184" fontId="147" fillId="18" borderId="0" xfId="2" applyNumberFormat="1" applyFont="1" applyFill="1" applyAlignment="1">
      <alignment horizontal="center" vertical="center"/>
    </xf>
    <xf numFmtId="14" fontId="89" fillId="20" borderId="1" xfId="2" applyNumberFormat="1" applyFont="1" applyFill="1" applyBorder="1" applyAlignment="1">
      <alignment horizontal="center" vertical="center" wrapText="1" shrinkToFit="1"/>
    </xf>
    <xf numFmtId="0" fontId="129" fillId="18" borderId="0" xfId="0" applyFont="1" applyFill="1" applyAlignment="1">
      <alignment horizontal="center" vertical="center" wrapText="1"/>
    </xf>
    <xf numFmtId="0" fontId="8" fillId="0" borderId="104" xfId="1" applyBorder="1" applyAlignment="1" applyProtection="1">
      <alignment horizontal="left" vertical="center" wrapText="1"/>
    </xf>
    <xf numFmtId="0" fontId="96" fillId="18" borderId="0" xfId="0" applyFont="1" applyFill="1" applyAlignment="1">
      <alignment horizontal="center" vertical="center" wrapText="1"/>
    </xf>
    <xf numFmtId="0" fontId="146" fillId="18" borderId="0" xfId="0" applyFont="1" applyFill="1" applyAlignment="1">
      <alignment vertical="center" wrapText="1"/>
    </xf>
    <xf numFmtId="0" fontId="25" fillId="18" borderId="0" xfId="19" applyFont="1" applyFill="1" applyAlignment="1">
      <alignment horizontal="left" vertical="center"/>
    </xf>
    <xf numFmtId="0" fontId="109" fillId="18" borderId="115" xfId="0" applyFont="1" applyFill="1" applyBorder="1" applyAlignment="1">
      <alignment horizontal="left" vertical="center"/>
    </xf>
    <xf numFmtId="0" fontId="149" fillId="22" borderId="97" xfId="2" applyFont="1" applyFill="1" applyBorder="1" applyAlignment="1">
      <alignment horizontal="center" vertical="center" wrapText="1"/>
    </xf>
    <xf numFmtId="0" fontId="151" fillId="0" borderId="0" xfId="0" applyFont="1">
      <alignment vertical="center"/>
    </xf>
    <xf numFmtId="0" fontId="117" fillId="0" borderId="0" xfId="2" applyFont="1" applyAlignment="1">
      <alignment vertical="top" wrapText="1"/>
    </xf>
    <xf numFmtId="0" fontId="152" fillId="0" borderId="0" xfId="0" applyFont="1">
      <alignment vertical="center"/>
    </xf>
    <xf numFmtId="0" fontId="85" fillId="20" borderId="95" xfId="1" applyFont="1" applyFill="1" applyBorder="1" applyAlignment="1" applyProtection="1">
      <alignment horizontal="center" vertical="center"/>
    </xf>
    <xf numFmtId="14" fontId="85" fillId="20" borderId="3" xfId="1" applyNumberFormat="1" applyFont="1" applyFill="1" applyBorder="1" applyAlignment="1" applyProtection="1">
      <alignment horizontal="center" vertical="center" shrinkToFit="1"/>
    </xf>
    <xf numFmtId="0" fontId="8" fillId="0" borderId="0" xfId="1" applyAlignment="1" applyProtection="1">
      <alignment horizontal="left" vertical="center" wrapText="1"/>
    </xf>
    <xf numFmtId="0" fontId="6" fillId="0" borderId="106" xfId="2" applyBorder="1">
      <alignment vertical="center"/>
    </xf>
    <xf numFmtId="0" fontId="127" fillId="0" borderId="116" xfId="1" applyFont="1" applyFill="1" applyBorder="1" applyAlignment="1" applyProtection="1">
      <alignment vertical="top" wrapText="1"/>
    </xf>
    <xf numFmtId="0" fontId="8" fillId="0" borderId="118" xfId="1" applyBorder="1" applyAlignment="1" applyProtection="1">
      <alignment horizontal="left" vertical="center" wrapText="1"/>
    </xf>
    <xf numFmtId="0" fontId="8" fillId="0" borderId="117" xfId="1" applyFill="1" applyBorder="1" applyAlignment="1" applyProtection="1">
      <alignment vertical="center" wrapText="1"/>
    </xf>
    <xf numFmtId="0" fontId="8" fillId="0" borderId="117" xfId="1" applyFill="1" applyBorder="1" applyAlignment="1" applyProtection="1">
      <alignment vertical="top" wrapText="1"/>
    </xf>
    <xf numFmtId="0" fontId="117" fillId="0" borderId="119" xfId="1" applyFont="1" applyFill="1" applyBorder="1" applyAlignment="1" applyProtection="1">
      <alignment horizontal="left" vertical="top" wrapText="1"/>
    </xf>
    <xf numFmtId="0" fontId="8" fillId="0" borderId="120" xfId="1" applyBorder="1" applyAlignment="1" applyProtection="1">
      <alignment vertical="center" wrapText="1"/>
    </xf>
    <xf numFmtId="0" fontId="118" fillId="0" borderId="121" xfId="1" applyFont="1" applyFill="1" applyBorder="1" applyAlignment="1" applyProtection="1">
      <alignment horizontal="left" vertical="top" wrapText="1"/>
    </xf>
    <xf numFmtId="0" fontId="8" fillId="0" borderId="122" xfId="1" applyFill="1" applyBorder="1" applyAlignment="1" applyProtection="1">
      <alignment horizontal="left" vertical="center" wrapText="1"/>
    </xf>
    <xf numFmtId="0" fontId="85" fillId="22" borderId="123" xfId="2" applyFont="1" applyFill="1" applyBorder="1" applyAlignment="1">
      <alignment horizontal="center" vertical="center"/>
    </xf>
    <xf numFmtId="14" fontId="85" fillId="22" borderId="80" xfId="2" applyNumberFormat="1" applyFont="1" applyFill="1" applyBorder="1" applyAlignment="1">
      <alignment horizontal="center" vertical="center"/>
    </xf>
    <xf numFmtId="0" fontId="145" fillId="0" borderId="127" xfId="0" applyFont="1" applyBorder="1" applyAlignment="1">
      <alignment horizontal="center" vertical="center"/>
    </xf>
    <xf numFmtId="0" fontId="144" fillId="0" borderId="127" xfId="0" applyFont="1" applyBorder="1" applyAlignment="1">
      <alignment horizontal="center" vertical="center"/>
    </xf>
    <xf numFmtId="0" fontId="11" fillId="0" borderId="129" xfId="17" applyFont="1" applyBorder="1" applyAlignment="1">
      <alignment horizontal="center" vertical="center" shrinkToFit="1"/>
    </xf>
    <xf numFmtId="0" fontId="49" fillId="0" borderId="130" xfId="17" applyFont="1" applyBorder="1" applyAlignment="1">
      <alignment vertical="center" shrinkToFit="1"/>
    </xf>
    <xf numFmtId="0" fontId="49" fillId="10" borderId="134" xfId="17" applyFont="1" applyFill="1" applyBorder="1" applyAlignment="1">
      <alignment horizontal="center" vertical="center"/>
    </xf>
    <xf numFmtId="0" fontId="49" fillId="0" borderId="130" xfId="17" applyFont="1" applyBorder="1" applyAlignment="1">
      <alignment horizontal="center" vertical="center"/>
    </xf>
    <xf numFmtId="0" fontId="91" fillId="18" borderId="137" xfId="17" applyFont="1" applyFill="1" applyBorder="1" applyAlignment="1">
      <alignment horizontal="center" vertical="center" wrapText="1"/>
    </xf>
    <xf numFmtId="14" fontId="91" fillId="18" borderId="138" xfId="17" applyNumberFormat="1" applyFont="1" applyFill="1" applyBorder="1" applyAlignment="1">
      <alignment horizontal="center" vertical="center"/>
    </xf>
    <xf numFmtId="0" fontId="12" fillId="0" borderId="140" xfId="2" applyFont="1" applyBorder="1" applyAlignment="1">
      <alignment horizontal="center" vertical="center" wrapText="1"/>
    </xf>
    <xf numFmtId="14" fontId="36" fillId="18" borderId="138" xfId="17" applyNumberFormat="1" applyFont="1" applyFill="1" applyBorder="1" applyAlignment="1">
      <alignment horizontal="center" vertical="center"/>
    </xf>
    <xf numFmtId="0" fontId="12" fillId="0" borderId="141" xfId="2" applyFont="1" applyBorder="1" applyAlignment="1">
      <alignment horizontal="center" vertical="center" wrapText="1"/>
    </xf>
    <xf numFmtId="14" fontId="91" fillId="18" borderId="138" xfId="17" applyNumberFormat="1" applyFont="1" applyFill="1" applyBorder="1" applyAlignment="1">
      <alignment horizontal="center" vertical="center" wrapText="1"/>
    </xf>
    <xf numFmtId="0" fontId="12" fillId="0" borderId="142" xfId="2" applyFont="1" applyBorder="1" applyAlignment="1">
      <alignment horizontal="center" vertical="center" wrapText="1"/>
    </xf>
    <xf numFmtId="14" fontId="12" fillId="18" borderId="138" xfId="17" applyNumberFormat="1" applyFont="1" applyFill="1" applyBorder="1" applyAlignment="1">
      <alignment horizontal="center" vertical="center" wrapText="1"/>
    </xf>
    <xf numFmtId="0" fontId="12" fillId="0" borderId="143" xfId="2" applyFont="1" applyBorder="1" applyAlignment="1">
      <alignment horizontal="center" vertical="center" wrapText="1"/>
    </xf>
    <xf numFmtId="0" fontId="36" fillId="18" borderId="137" xfId="17" applyFont="1" applyFill="1" applyBorder="1" applyAlignment="1">
      <alignment horizontal="center" vertical="center" wrapText="1"/>
    </xf>
    <xf numFmtId="0" fontId="12" fillId="0" borderId="140" xfId="2" applyFont="1" applyBorder="1" applyAlignment="1">
      <alignment horizontal="center" vertical="center"/>
    </xf>
    <xf numFmtId="0" fontId="12" fillId="5" borderId="143" xfId="2" applyFont="1" applyFill="1" applyBorder="1" applyAlignment="1">
      <alignment horizontal="center" vertical="center" wrapText="1"/>
    </xf>
    <xf numFmtId="14" fontId="22" fillId="18" borderId="138" xfId="17" applyNumberFormat="1" applyFont="1" applyFill="1" applyBorder="1" applyAlignment="1">
      <alignment horizontal="center" vertical="center"/>
    </xf>
    <xf numFmtId="0" fontId="12" fillId="0" borderId="145" xfId="2" applyFont="1" applyBorder="1" applyAlignment="1">
      <alignment horizontal="center" vertical="center" wrapText="1"/>
    </xf>
    <xf numFmtId="0" fontId="1" fillId="18" borderId="146" xfId="17" applyFill="1" applyBorder="1" applyAlignment="1">
      <alignment horizontal="center" vertical="center" wrapText="1"/>
    </xf>
    <xf numFmtId="0" fontId="56" fillId="3" borderId="147" xfId="17" applyFont="1" applyFill="1" applyBorder="1" applyAlignment="1">
      <alignment horizontal="center" vertical="center" wrapText="1"/>
    </xf>
    <xf numFmtId="0" fontId="7" fillId="3" borderId="148" xfId="17" applyFont="1" applyFill="1" applyBorder="1" applyAlignment="1">
      <alignment horizontal="center" vertical="center" wrapText="1"/>
    </xf>
    <xf numFmtId="0" fontId="7" fillId="24" borderId="148" xfId="17" applyFont="1" applyFill="1" applyBorder="1" applyAlignment="1">
      <alignment horizontal="center" vertical="center" wrapText="1"/>
    </xf>
    <xf numFmtId="0" fontId="13" fillId="3" borderId="148" xfId="17" applyFont="1" applyFill="1" applyBorder="1" applyAlignment="1">
      <alignment horizontal="center" vertical="center" wrapText="1"/>
    </xf>
    <xf numFmtId="0" fontId="58" fillId="3" borderId="148" xfId="17" applyFont="1" applyFill="1" applyBorder="1" applyAlignment="1">
      <alignment horizontal="center" vertical="center" wrapText="1"/>
    </xf>
    <xf numFmtId="0" fontId="7" fillId="3" borderId="150" xfId="17" applyFont="1" applyFill="1" applyBorder="1" applyAlignment="1">
      <alignment horizontal="center" vertical="center" wrapText="1"/>
    </xf>
    <xf numFmtId="176" fontId="59" fillId="3" borderId="154" xfId="17" applyNumberFormat="1" applyFont="1" applyFill="1" applyBorder="1" applyAlignment="1">
      <alignment horizontal="center" vertical="center" wrapText="1"/>
    </xf>
    <xf numFmtId="0" fontId="59" fillId="3" borderId="154" xfId="17" applyFont="1" applyFill="1" applyBorder="1" applyAlignment="1">
      <alignment horizontal="left" vertical="center" wrapText="1"/>
    </xf>
    <xf numFmtId="176" fontId="59" fillId="11" borderId="155" xfId="17" applyNumberFormat="1" applyFont="1" applyFill="1" applyBorder="1" applyAlignment="1">
      <alignment horizontal="center" vertical="center" wrapText="1"/>
    </xf>
    <xf numFmtId="0" fontId="59" fillId="11" borderId="155" xfId="17" applyFont="1" applyFill="1" applyBorder="1" applyAlignment="1">
      <alignment horizontal="left" vertical="center" wrapText="1"/>
    </xf>
    <xf numFmtId="0" fontId="49" fillId="18" borderId="129" xfId="16" applyFont="1" applyFill="1" applyBorder="1">
      <alignment vertical="center"/>
    </xf>
    <xf numFmtId="0" fontId="63" fillId="12" borderId="156" xfId="17" applyFont="1" applyFill="1" applyBorder="1" applyAlignment="1">
      <alignment horizontal="center" vertical="center" wrapText="1"/>
    </xf>
    <xf numFmtId="176" fontId="61" fillId="12" borderId="156" xfId="17" applyNumberFormat="1" applyFont="1" applyFill="1" applyBorder="1" applyAlignment="1">
      <alignment horizontal="center" vertical="center" wrapText="1"/>
    </xf>
    <xf numFmtId="181" fontId="63" fillId="9" borderId="156" xfId="0" applyNumberFormat="1" applyFont="1" applyFill="1" applyBorder="1" applyAlignment="1">
      <alignment horizontal="center" vertical="center"/>
    </xf>
    <xf numFmtId="0" fontId="63" fillId="12" borderId="157" xfId="17" applyFont="1" applyFill="1" applyBorder="1" applyAlignment="1">
      <alignment horizontal="center" vertical="center" wrapText="1"/>
    </xf>
    <xf numFmtId="182" fontId="65" fillId="12" borderId="158" xfId="17" applyNumberFormat="1" applyFont="1" applyFill="1" applyBorder="1" applyAlignment="1">
      <alignment horizontal="center" vertical="center" wrapText="1"/>
    </xf>
    <xf numFmtId="0" fontId="17" fillId="22" borderId="147" xfId="2" applyFont="1" applyFill="1" applyBorder="1" applyAlignment="1">
      <alignment horizontal="center" vertical="center" wrapText="1"/>
    </xf>
    <xf numFmtId="0" fontId="31" fillId="20" borderId="159" xfId="2" applyFont="1" applyFill="1" applyBorder="1" applyAlignment="1">
      <alignment horizontal="center" vertical="center" wrapText="1"/>
    </xf>
    <xf numFmtId="0" fontId="153" fillId="20" borderId="159" xfId="2" applyFont="1" applyFill="1" applyBorder="1" applyAlignment="1">
      <alignment horizontal="center" vertical="center" wrapText="1"/>
    </xf>
    <xf numFmtId="0" fontId="135" fillId="20" borderId="159" xfId="2" applyFont="1" applyFill="1" applyBorder="1" applyAlignment="1">
      <alignment horizontal="center" vertical="center" wrapText="1"/>
    </xf>
    <xf numFmtId="0" fontId="6" fillId="0" borderId="160" xfId="2" applyBorder="1" applyAlignment="1">
      <alignment vertical="top" wrapText="1"/>
    </xf>
    <xf numFmtId="0" fontId="6" fillId="0" borderId="161" xfId="2" applyBorder="1" applyAlignment="1">
      <alignment vertical="top" wrapText="1"/>
    </xf>
    <xf numFmtId="0" fontId="6" fillId="13" borderId="160" xfId="2" applyFill="1" applyBorder="1" applyAlignment="1">
      <alignment vertical="top" wrapText="1"/>
    </xf>
    <xf numFmtId="0" fontId="1" fillId="13" borderId="162" xfId="2" applyFont="1" applyFill="1" applyBorder="1" applyAlignment="1">
      <alignment vertical="top" wrapText="1"/>
    </xf>
    <xf numFmtId="0" fontId="6" fillId="2" borderId="160" xfId="2" applyFill="1" applyBorder="1" applyAlignment="1">
      <alignment vertical="top" wrapText="1"/>
    </xf>
    <xf numFmtId="0" fontId="6" fillId="2" borderId="165" xfId="2" applyFill="1" applyBorder="1" applyAlignment="1">
      <alignment vertical="top" wrapText="1"/>
    </xf>
    <xf numFmtId="0" fontId="1" fillId="2" borderId="162" xfId="2" applyFont="1" applyFill="1" applyBorder="1" applyAlignment="1">
      <alignment vertical="top" wrapText="1"/>
    </xf>
    <xf numFmtId="0" fontId="98" fillId="2" borderId="165" xfId="2" applyFont="1" applyFill="1" applyBorder="1" applyAlignment="1">
      <alignment vertical="top" wrapText="1"/>
    </xf>
    <xf numFmtId="0" fontId="6" fillId="3" borderId="160" xfId="2" applyFill="1" applyBorder="1">
      <alignment vertical="center"/>
    </xf>
    <xf numFmtId="0" fontId="1" fillId="3" borderId="166" xfId="2" applyFont="1" applyFill="1" applyBorder="1" applyAlignment="1">
      <alignment vertical="top" wrapText="1"/>
    </xf>
    <xf numFmtId="0" fontId="0" fillId="20" borderId="160" xfId="0" applyFill="1" applyBorder="1" applyAlignment="1">
      <alignment vertical="top" wrapText="1"/>
    </xf>
    <xf numFmtId="0" fontId="6" fillId="14" borderId="160" xfId="2" applyFill="1" applyBorder="1">
      <alignment vertical="center"/>
    </xf>
    <xf numFmtId="0" fontId="17" fillId="3" borderId="167" xfId="2" applyFont="1" applyFill="1" applyBorder="1" applyAlignment="1">
      <alignment horizontal="center" vertical="center" wrapText="1"/>
    </xf>
    <xf numFmtId="0" fontId="89" fillId="20" borderId="168" xfId="2" applyFont="1" applyFill="1" applyBorder="1" applyAlignment="1">
      <alignment horizontal="center" vertical="center"/>
    </xf>
    <xf numFmtId="14" fontId="89" fillId="20" borderId="169" xfId="2" applyNumberFormat="1" applyFont="1" applyFill="1" applyBorder="1" applyAlignment="1">
      <alignment horizontal="center" vertical="center"/>
    </xf>
    <xf numFmtId="0" fontId="135" fillId="22" borderId="159" xfId="2" applyFont="1" applyFill="1" applyBorder="1" applyAlignment="1">
      <alignment horizontal="center" vertical="center" wrapText="1"/>
    </xf>
    <xf numFmtId="0" fontId="22" fillId="4" borderId="176" xfId="2" applyFont="1" applyFill="1" applyBorder="1" applyAlignment="1">
      <alignment horizontal="center" vertical="center" wrapText="1"/>
    </xf>
    <xf numFmtId="0" fontId="22" fillId="4" borderId="177" xfId="2" applyFont="1" applyFill="1" applyBorder="1" applyAlignment="1">
      <alignment horizontal="center" vertical="center" wrapText="1"/>
    </xf>
    <xf numFmtId="0" fontId="22" fillId="20" borderId="176" xfId="2" applyFont="1" applyFill="1" applyBorder="1" applyAlignment="1">
      <alignment horizontal="center" vertical="center" wrapText="1"/>
    </xf>
    <xf numFmtId="0" fontId="22" fillId="26" borderId="176" xfId="2" applyFont="1" applyFill="1" applyBorder="1" applyAlignment="1">
      <alignment horizontal="center" vertical="center" wrapText="1"/>
    </xf>
    <xf numFmtId="0" fontId="22" fillId="4" borderId="178" xfId="2" applyFont="1" applyFill="1" applyBorder="1" applyAlignment="1">
      <alignment horizontal="center" vertical="center" wrapText="1"/>
    </xf>
    <xf numFmtId="0" fontId="22" fillId="4" borderId="179" xfId="2" applyFont="1" applyFill="1" applyBorder="1" applyAlignment="1">
      <alignment horizontal="center" vertical="center" wrapText="1"/>
    </xf>
    <xf numFmtId="177" fontId="22" fillId="20" borderId="134" xfId="2" applyNumberFormat="1" applyFont="1" applyFill="1" applyBorder="1" applyAlignment="1">
      <alignment horizontal="center" vertical="center" shrinkToFit="1"/>
    </xf>
    <xf numFmtId="0" fontId="23" fillId="18" borderId="180" xfId="2" applyFont="1" applyFill="1" applyBorder="1" applyAlignment="1">
      <alignment horizontal="center" vertical="center" wrapText="1"/>
    </xf>
    <xf numFmtId="0" fontId="23" fillId="18" borderId="134" xfId="2" applyFont="1" applyFill="1" applyBorder="1" applyAlignment="1">
      <alignment horizontal="center" vertical="center" wrapText="1"/>
    </xf>
    <xf numFmtId="177" fontId="1" fillId="18" borderId="134" xfId="2" applyNumberFormat="1" applyFont="1" applyFill="1" applyBorder="1" applyAlignment="1">
      <alignment horizontal="center" vertical="center" wrapText="1"/>
    </xf>
    <xf numFmtId="0" fontId="22" fillId="18" borderId="180" xfId="2" applyFont="1" applyFill="1" applyBorder="1" applyAlignment="1">
      <alignment horizontal="center" vertical="center" wrapText="1"/>
    </xf>
    <xf numFmtId="177" fontId="22" fillId="18" borderId="134" xfId="2" applyNumberFormat="1" applyFont="1" applyFill="1" applyBorder="1" applyAlignment="1">
      <alignment horizontal="center" vertical="center" shrinkToFit="1"/>
    </xf>
    <xf numFmtId="0" fontId="22" fillId="31" borderId="180" xfId="2" applyFont="1" applyFill="1" applyBorder="1" applyAlignment="1">
      <alignment horizontal="center" vertical="center" wrapText="1"/>
    </xf>
    <xf numFmtId="0" fontId="22" fillId="18" borderId="145" xfId="2" applyFont="1" applyFill="1" applyBorder="1" applyAlignment="1">
      <alignment horizontal="left" vertical="center"/>
    </xf>
    <xf numFmtId="0" fontId="22" fillId="18" borderId="181" xfId="2" applyFont="1" applyFill="1" applyBorder="1" applyAlignment="1">
      <alignment horizontal="center" vertical="center" wrapText="1"/>
    </xf>
    <xf numFmtId="177" fontId="22" fillId="18" borderId="181" xfId="2" applyNumberFormat="1" applyFont="1" applyFill="1" applyBorder="1" applyAlignment="1">
      <alignment horizontal="center" vertical="center" shrinkToFit="1"/>
    </xf>
    <xf numFmtId="0" fontId="0" fillId="0" borderId="181" xfId="0" applyBorder="1" applyAlignment="1">
      <alignment horizontal="center" vertical="center" wrapText="1"/>
    </xf>
    <xf numFmtId="177" fontId="22" fillId="22" borderId="181" xfId="2" applyNumberFormat="1" applyFont="1" applyFill="1" applyBorder="1" applyAlignment="1">
      <alignment horizontal="center" vertical="center" shrinkToFit="1"/>
    </xf>
    <xf numFmtId="0" fontId="22" fillId="0" borderId="181" xfId="2" applyFont="1" applyBorder="1" applyAlignment="1">
      <alignment horizontal="center" vertical="center"/>
    </xf>
    <xf numFmtId="177" fontId="36" fillId="18" borderId="181" xfId="2" applyNumberFormat="1" applyFont="1" applyFill="1" applyBorder="1" applyAlignment="1">
      <alignment horizontal="center" vertical="center" wrapText="1"/>
    </xf>
    <xf numFmtId="0" fontId="22" fillId="33" borderId="181" xfId="2" applyFont="1" applyFill="1" applyBorder="1" applyAlignment="1">
      <alignment horizontal="center" vertical="center" wrapText="1"/>
    </xf>
    <xf numFmtId="177" fontId="22" fillId="33" borderId="181" xfId="2" applyNumberFormat="1" applyFont="1" applyFill="1" applyBorder="1" applyAlignment="1">
      <alignment horizontal="center" vertical="center" shrinkToFit="1"/>
    </xf>
    <xf numFmtId="177" fontId="22" fillId="31" borderId="181" xfId="2" applyNumberFormat="1" applyFont="1" applyFill="1" applyBorder="1" applyAlignment="1">
      <alignment horizontal="center" vertical="center" shrinkToFit="1"/>
    </xf>
    <xf numFmtId="0" fontId="6" fillId="31" borderId="181" xfId="2" applyFill="1" applyBorder="1" applyAlignment="1">
      <alignment horizontal="center" vertical="center"/>
    </xf>
    <xf numFmtId="177" fontId="1" fillId="18" borderId="181" xfId="2" applyNumberFormat="1" applyFont="1" applyFill="1" applyBorder="1" applyAlignment="1">
      <alignment horizontal="center" vertical="center" wrapText="1"/>
    </xf>
    <xf numFmtId="0" fontId="22" fillId="18" borderId="180" xfId="2" applyFont="1" applyFill="1" applyBorder="1" applyAlignment="1">
      <alignment horizontal="left" vertical="center"/>
    </xf>
    <xf numFmtId="0" fontId="22" fillId="33" borderId="180" xfId="2" applyFont="1" applyFill="1" applyBorder="1" applyAlignment="1">
      <alignment horizontal="left" vertical="center"/>
    </xf>
    <xf numFmtId="177" fontId="88" fillId="33" borderId="180" xfId="2" applyNumberFormat="1" applyFont="1" applyFill="1" applyBorder="1" applyAlignment="1">
      <alignment horizontal="center" vertical="center" shrinkToFit="1"/>
    </xf>
    <xf numFmtId="177" fontId="128" fillId="33" borderId="180" xfId="2" applyNumberFormat="1" applyFont="1" applyFill="1" applyBorder="1" applyAlignment="1">
      <alignment horizontal="center" vertical="center" wrapText="1"/>
    </xf>
    <xf numFmtId="0" fontId="22" fillId="18" borderId="182" xfId="2" applyFont="1" applyFill="1" applyBorder="1" applyAlignment="1">
      <alignment horizontal="left" vertical="center"/>
    </xf>
    <xf numFmtId="0" fontId="99" fillId="18" borderId="180" xfId="0" applyFont="1" applyFill="1" applyBorder="1" applyAlignment="1">
      <alignment horizontal="center" vertical="center" wrapText="1"/>
    </xf>
    <xf numFmtId="0" fontId="99" fillId="22" borderId="180" xfId="0" applyFont="1" applyFill="1" applyBorder="1" applyAlignment="1">
      <alignment horizontal="center" vertical="center" wrapText="1"/>
    </xf>
    <xf numFmtId="177" fontId="100" fillId="18" borderId="180" xfId="2" applyNumberFormat="1" applyFont="1" applyFill="1" applyBorder="1" applyAlignment="1">
      <alignment horizontal="center" vertical="center" shrinkToFit="1"/>
    </xf>
    <xf numFmtId="177" fontId="6" fillId="18" borderId="180" xfId="2" applyNumberFormat="1" applyFill="1" applyBorder="1" applyAlignment="1">
      <alignment horizontal="center" vertical="center" shrinkToFit="1"/>
    </xf>
    <xf numFmtId="177" fontId="6" fillId="22" borderId="180" xfId="2" applyNumberFormat="1" applyFill="1" applyBorder="1" applyAlignment="1">
      <alignment horizontal="center" vertical="center" shrinkToFit="1"/>
    </xf>
    <xf numFmtId="177" fontId="12" fillId="18" borderId="180" xfId="2" applyNumberFormat="1" applyFont="1" applyFill="1" applyBorder="1" applyAlignment="1">
      <alignment horizontal="center" vertical="center" shrinkToFit="1"/>
    </xf>
    <xf numFmtId="0" fontId="22" fillId="5" borderId="182" xfId="2" applyFont="1" applyFill="1" applyBorder="1" applyAlignment="1">
      <alignment horizontal="left" vertical="center"/>
    </xf>
    <xf numFmtId="177" fontId="12" fillId="29" borderId="183" xfId="2" applyNumberFormat="1" applyFont="1" applyFill="1" applyBorder="1" applyAlignment="1">
      <alignment horizontal="center" vertical="center" wrapText="1"/>
    </xf>
    <xf numFmtId="0" fontId="22" fillId="0" borderId="180" xfId="2" applyFont="1" applyBorder="1" applyAlignment="1">
      <alignment horizontal="left" vertical="center"/>
    </xf>
    <xf numFmtId="177" fontId="6" fillId="0" borderId="180" xfId="2" applyNumberFormat="1" applyBorder="1" applyAlignment="1">
      <alignment horizontal="center" vertical="center" shrinkToFit="1"/>
    </xf>
    <xf numFmtId="177" fontId="6" fillId="5" borderId="180" xfId="2" applyNumberFormat="1" applyFill="1" applyBorder="1" applyAlignment="1">
      <alignment horizontal="center" vertical="center" shrinkToFit="1"/>
    </xf>
    <xf numFmtId="177" fontId="6" fillId="21" borderId="180" xfId="2" applyNumberFormat="1" applyFill="1" applyBorder="1" applyAlignment="1">
      <alignment horizontal="center" vertical="center" shrinkToFit="1"/>
    </xf>
    <xf numFmtId="177" fontId="12" fillId="0" borderId="180" xfId="2" applyNumberFormat="1" applyFont="1" applyBorder="1" applyAlignment="1">
      <alignment horizontal="center" vertical="center" shrinkToFit="1"/>
    </xf>
    <xf numFmtId="177" fontId="10" fillId="0" borderId="180" xfId="2" applyNumberFormat="1" applyFont="1" applyBorder="1" applyAlignment="1">
      <alignment horizontal="center" vertical="center" shrinkToFit="1"/>
    </xf>
    <xf numFmtId="177" fontId="12" fillId="29" borderId="180" xfId="2" applyNumberFormat="1" applyFont="1" applyFill="1" applyBorder="1" applyAlignment="1">
      <alignment horizontal="center" vertical="center" shrinkToFit="1"/>
    </xf>
    <xf numFmtId="0" fontId="22" fillId="5" borderId="180" xfId="2" applyFont="1" applyFill="1" applyBorder="1" applyAlignment="1">
      <alignment horizontal="left" vertical="center"/>
    </xf>
    <xf numFmtId="177" fontId="6" fillId="6" borderId="180" xfId="2" applyNumberFormat="1" applyFill="1" applyBorder="1" applyAlignment="1">
      <alignment horizontal="center" vertical="center" shrinkToFit="1"/>
    </xf>
    <xf numFmtId="177" fontId="6" fillId="2" borderId="180" xfId="2" applyNumberFormat="1" applyFill="1" applyBorder="1" applyAlignment="1">
      <alignment horizontal="center" vertical="center" shrinkToFit="1"/>
    </xf>
    <xf numFmtId="177" fontId="12" fillId="7" borderId="180" xfId="2" applyNumberFormat="1" applyFont="1" applyFill="1" applyBorder="1" applyAlignment="1">
      <alignment horizontal="center" vertical="center" shrinkToFit="1"/>
    </xf>
    <xf numFmtId="0" fontId="0" fillId="0" borderId="180" xfId="0" applyBorder="1" applyAlignment="1">
      <alignment horizontal="center" vertical="center" wrapText="1"/>
    </xf>
    <xf numFmtId="0" fontId="0" fillId="2" borderId="180" xfId="0" applyFill="1" applyBorder="1" applyAlignment="1">
      <alignment horizontal="center" vertical="center" wrapText="1"/>
    </xf>
    <xf numFmtId="0" fontId="1" fillId="0" borderId="180" xfId="0" applyFont="1" applyBorder="1" applyAlignment="1">
      <alignment horizontal="center" vertical="center" wrapText="1"/>
    </xf>
    <xf numFmtId="0" fontId="6" fillId="5" borderId="180" xfId="2" applyFill="1" applyBorder="1" applyAlignment="1">
      <alignment horizontal="center" vertical="center" wrapText="1"/>
    </xf>
    <xf numFmtId="0" fontId="6" fillId="0" borderId="180" xfId="2" applyBorder="1" applyAlignment="1">
      <alignment horizontal="center" vertical="center"/>
    </xf>
    <xf numFmtId="177" fontId="1" fillId="0" borderId="180" xfId="2" applyNumberFormat="1" applyFont="1" applyBorder="1" applyAlignment="1">
      <alignment horizontal="center" vertical="center" shrinkToFit="1"/>
    </xf>
    <xf numFmtId="0" fontId="22" fillId="5" borderId="182" xfId="2" applyFont="1" applyFill="1" applyBorder="1" applyAlignment="1">
      <alignment horizontal="center" vertical="center"/>
    </xf>
    <xf numFmtId="177" fontId="6" fillId="5" borderId="180" xfId="2" applyNumberFormat="1" applyFill="1" applyBorder="1" applyAlignment="1">
      <alignment horizontal="center" vertical="center" wrapText="1"/>
    </xf>
    <xf numFmtId="177" fontId="6" fillId="0" borderId="180" xfId="2" applyNumberFormat="1" applyBorder="1" applyAlignment="1">
      <alignment horizontal="center" vertical="center" wrapText="1"/>
    </xf>
    <xf numFmtId="177" fontId="6" fillId="6" borderId="180" xfId="2" applyNumberFormat="1" applyFill="1" applyBorder="1" applyAlignment="1">
      <alignment horizontal="center" vertical="center" wrapText="1"/>
    </xf>
    <xf numFmtId="0" fontId="6" fillId="0" borderId="180" xfId="2" applyBorder="1" applyAlignment="1">
      <alignment horizontal="center" vertical="center" wrapText="1"/>
    </xf>
    <xf numFmtId="177" fontId="12" fillId="0" borderId="180" xfId="2" applyNumberFormat="1" applyFont="1" applyBorder="1" applyAlignment="1">
      <alignment horizontal="center" vertical="center" wrapText="1"/>
    </xf>
    <xf numFmtId="177" fontId="6" fillId="7" borderId="183" xfId="2" applyNumberFormat="1" applyFill="1" applyBorder="1" applyAlignment="1">
      <alignment horizontal="center" vertical="center" wrapText="1"/>
    </xf>
    <xf numFmtId="0" fontId="6" fillId="6" borderId="180" xfId="2" applyFill="1" applyBorder="1" applyAlignment="1">
      <alignment horizontal="center" vertical="center" wrapText="1"/>
    </xf>
    <xf numFmtId="177" fontId="6" fillId="0" borderId="183" xfId="2" applyNumberFormat="1" applyBorder="1" applyAlignment="1">
      <alignment horizontal="center" vertical="center" wrapText="1"/>
    </xf>
    <xf numFmtId="177" fontId="6" fillId="7" borderId="180" xfId="2" applyNumberFormat="1" applyFill="1" applyBorder="1" applyAlignment="1">
      <alignment horizontal="center" vertical="center" wrapText="1"/>
    </xf>
    <xf numFmtId="0" fontId="6" fillId="0" borderId="184" xfId="2" applyBorder="1" applyAlignment="1">
      <alignment horizontal="center" vertical="center" wrapText="1"/>
    </xf>
    <xf numFmtId="0" fontId="6" fillId="6" borderId="184" xfId="2" applyFill="1" applyBorder="1" applyAlignment="1">
      <alignment horizontal="center" vertical="center" wrapText="1"/>
    </xf>
    <xf numFmtId="177" fontId="6" fillId="0" borderId="185" xfId="2" applyNumberFormat="1" applyBorder="1" applyAlignment="1">
      <alignment horizontal="center" vertical="center" wrapText="1"/>
    </xf>
    <xf numFmtId="0" fontId="6" fillId="2" borderId="180" xfId="2" applyFill="1" applyBorder="1" applyAlignment="1">
      <alignment horizontal="center" vertical="center" wrapText="1"/>
    </xf>
    <xf numFmtId="0" fontId="70" fillId="5" borderId="190" xfId="2" applyFont="1" applyFill="1" applyBorder="1" applyAlignment="1">
      <alignment horizontal="center" vertical="center"/>
    </xf>
    <xf numFmtId="0" fontId="6" fillId="0" borderId="171" xfId="2" applyBorder="1">
      <alignment vertical="center"/>
    </xf>
    <xf numFmtId="0" fontId="95" fillId="25" borderId="194" xfId="2" applyFont="1" applyFill="1" applyBorder="1" applyAlignment="1">
      <alignment horizontal="center" vertical="center" wrapText="1"/>
    </xf>
    <xf numFmtId="0" fontId="104" fillId="25" borderId="195" xfId="2" applyFont="1" applyFill="1" applyBorder="1" applyAlignment="1">
      <alignment horizontal="left" vertical="center" shrinkToFit="1"/>
    </xf>
    <xf numFmtId="0" fontId="94" fillId="25" borderId="195" xfId="2" applyFont="1" applyFill="1" applyBorder="1" applyAlignment="1">
      <alignment horizontal="center" vertical="center"/>
    </xf>
    <xf numFmtId="0" fontId="94" fillId="25" borderId="196" xfId="2" applyFont="1" applyFill="1" applyBorder="1" applyAlignment="1">
      <alignment horizontal="center" vertical="center"/>
    </xf>
    <xf numFmtId="14" fontId="109" fillId="18" borderId="199" xfId="2" applyNumberFormat="1" applyFont="1" applyFill="1" applyBorder="1" applyAlignment="1">
      <alignment horizontal="left" vertical="center"/>
    </xf>
    <xf numFmtId="0" fontId="0" fillId="20" borderId="197" xfId="0" applyFill="1" applyBorder="1" applyAlignment="1">
      <alignment horizontal="center" vertical="center"/>
    </xf>
    <xf numFmtId="0" fontId="0" fillId="0" borderId="197" xfId="0" applyBorder="1" applyAlignment="1">
      <alignment horizontal="center" vertical="center"/>
    </xf>
    <xf numFmtId="0" fontId="0" fillId="18" borderId="197" xfId="0" applyFill="1" applyBorder="1" applyAlignment="1">
      <alignment horizontal="center" vertical="center"/>
    </xf>
    <xf numFmtId="9" fontId="0" fillId="20" borderId="197" xfId="0" applyNumberFormat="1" applyFill="1" applyBorder="1" applyAlignment="1">
      <alignment horizontal="center" vertical="center"/>
    </xf>
    <xf numFmtId="9" fontId="0" fillId="0" borderId="197" xfId="0" applyNumberFormat="1" applyBorder="1" applyAlignment="1">
      <alignment horizontal="center" vertical="center"/>
    </xf>
    <xf numFmtId="9" fontId="0" fillId="18" borderId="197" xfId="0" applyNumberFormat="1" applyFill="1" applyBorder="1" applyAlignment="1">
      <alignment horizontal="center" vertical="center"/>
    </xf>
    <xf numFmtId="0" fontId="0" fillId="0" borderId="204" xfId="0" applyBorder="1" applyAlignment="1">
      <alignment horizontal="center" vertical="center"/>
    </xf>
    <xf numFmtId="0" fontId="0" fillId="0" borderId="205" xfId="0" applyBorder="1" applyAlignment="1">
      <alignment horizontal="center" vertical="center"/>
    </xf>
    <xf numFmtId="0" fontId="0" fillId="0" borderId="206" xfId="0" applyBorder="1" applyAlignment="1">
      <alignment horizontal="center" vertical="center"/>
    </xf>
    <xf numFmtId="0" fontId="0" fillId="0" borderId="207" xfId="0" applyBorder="1" applyAlignment="1">
      <alignment horizontal="center" vertical="center"/>
    </xf>
    <xf numFmtId="9" fontId="0" fillId="0" borderId="204" xfId="0" applyNumberFormat="1" applyBorder="1" applyAlignment="1">
      <alignment horizontal="center" vertical="center"/>
    </xf>
    <xf numFmtId="9" fontId="0" fillId="0" borderId="205" xfId="0" applyNumberFormat="1" applyBorder="1" applyAlignment="1">
      <alignment horizontal="center" vertical="center"/>
    </xf>
    <xf numFmtId="9" fontId="0" fillId="0" borderId="206" xfId="0" applyNumberFormat="1" applyBorder="1" applyAlignment="1">
      <alignment horizontal="center" vertical="center"/>
    </xf>
    <xf numFmtId="9" fontId="0" fillId="0" borderId="207" xfId="0" applyNumberFormat="1" applyBorder="1" applyAlignment="1">
      <alignment horizontal="center" vertical="center"/>
    </xf>
    <xf numFmtId="0" fontId="10" fillId="2" borderId="210" xfId="2" applyFont="1" applyFill="1" applyBorder="1" applyAlignment="1">
      <alignment horizontal="center" vertical="center"/>
    </xf>
    <xf numFmtId="0" fontId="8" fillId="0" borderId="212" xfId="1" applyFill="1" applyBorder="1" applyAlignment="1" applyProtection="1">
      <alignment vertical="center" wrapText="1"/>
    </xf>
    <xf numFmtId="0" fontId="117" fillId="0" borderId="211" xfId="1" applyFont="1" applyBorder="1" applyAlignment="1" applyProtection="1">
      <alignment horizontal="left" vertical="top" wrapText="1"/>
    </xf>
    <xf numFmtId="0" fontId="117" fillId="0" borderId="206" xfId="1" applyFont="1" applyBorder="1" applyAlignment="1" applyProtection="1">
      <alignment vertical="top" wrapText="1"/>
    </xf>
    <xf numFmtId="0" fontId="26" fillId="0" borderId="213" xfId="2" applyFont="1" applyBorder="1" applyAlignment="1">
      <alignment vertical="top" wrapText="1"/>
    </xf>
    <xf numFmtId="0" fontId="119" fillId="0" borderId="214" xfId="1" applyFont="1" applyFill="1" applyBorder="1" applyAlignment="1" applyProtection="1">
      <alignment horizontal="left" vertical="top" wrapText="1"/>
    </xf>
    <xf numFmtId="0" fontId="94" fillId="25" borderId="195" xfId="2" applyFont="1" applyFill="1" applyBorder="1" applyAlignment="1">
      <alignment horizontal="center" vertical="center" wrapText="1"/>
    </xf>
    <xf numFmtId="14" fontId="109" fillId="18" borderId="0" xfId="2" applyNumberFormat="1" applyFont="1" applyFill="1" applyAlignment="1">
      <alignment horizontal="left" vertical="center"/>
    </xf>
    <xf numFmtId="0" fontId="6" fillId="18" borderId="106" xfId="2" applyFill="1" applyBorder="1">
      <alignment vertical="center"/>
    </xf>
    <xf numFmtId="0" fontId="155" fillId="0" borderId="121" xfId="1" applyFont="1" applyFill="1" applyBorder="1" applyAlignment="1" applyProtection="1">
      <alignment horizontal="left" vertical="top" wrapText="1"/>
    </xf>
    <xf numFmtId="0" fontId="133" fillId="20" borderId="209" xfId="2" applyFont="1" applyFill="1" applyBorder="1" applyAlignment="1">
      <alignment horizontal="center" vertical="center" wrapText="1"/>
    </xf>
    <xf numFmtId="0" fontId="0" fillId="18" borderId="137" xfId="0" applyFill="1" applyBorder="1" applyAlignment="1">
      <alignment vertical="center" wrapText="1"/>
    </xf>
    <xf numFmtId="14" fontId="97" fillId="18" borderId="138" xfId="17" applyNumberFormat="1" applyFont="1" applyFill="1" applyBorder="1" applyAlignment="1">
      <alignment horizontal="center" vertical="center" wrapText="1"/>
    </xf>
    <xf numFmtId="0" fontId="117" fillId="0" borderId="98" xfId="1" applyFont="1" applyBorder="1" applyAlignment="1" applyProtection="1">
      <alignment horizontal="left" vertical="top" wrapText="1"/>
    </xf>
    <xf numFmtId="0" fontId="8" fillId="0" borderId="120" xfId="1" applyBorder="1" applyAlignment="1" applyProtection="1">
      <alignment vertical="center"/>
    </xf>
    <xf numFmtId="14" fontId="18" fillId="3" borderId="3" xfId="2" applyNumberFormat="1" applyFont="1" applyFill="1" applyBorder="1" applyAlignment="1">
      <alignment horizontal="center" vertical="center" shrinkToFit="1"/>
    </xf>
    <xf numFmtId="14" fontId="26" fillId="3" borderId="3" xfId="1" applyNumberFormat="1" applyFont="1" applyFill="1" applyBorder="1" applyAlignment="1" applyProtection="1">
      <alignment horizontal="center" vertical="center" wrapText="1" shrinkToFit="1"/>
    </xf>
    <xf numFmtId="14" fontId="18" fillId="3" borderId="0" xfId="2" applyNumberFormat="1" applyFont="1" applyFill="1" applyAlignment="1">
      <alignment horizontal="center" vertical="center" shrinkToFit="1"/>
    </xf>
    <xf numFmtId="14" fontId="26" fillId="3" borderId="0" xfId="1" applyNumberFormat="1" applyFont="1" applyFill="1" applyBorder="1" applyAlignment="1" applyProtection="1">
      <alignment horizontal="center" vertical="center" wrapText="1" shrinkToFit="1"/>
    </xf>
    <xf numFmtId="14" fontId="10" fillId="2" borderId="222" xfId="2" applyNumberFormat="1" applyFont="1" applyFill="1" applyBorder="1" applyAlignment="1">
      <alignment horizontal="center" vertical="center"/>
    </xf>
    <xf numFmtId="0" fontId="6" fillId="20" borderId="225" xfId="2" applyFill="1" applyBorder="1">
      <alignment vertical="center"/>
    </xf>
    <xf numFmtId="14" fontId="6" fillId="20" borderId="225" xfId="2" applyNumberFormat="1" applyFill="1" applyBorder="1">
      <alignment vertical="center"/>
    </xf>
    <xf numFmtId="0" fontId="97" fillId="18" borderId="137" xfId="17" applyFont="1" applyFill="1" applyBorder="1" applyAlignment="1">
      <alignment horizontal="center" vertical="center" wrapText="1"/>
    </xf>
    <xf numFmtId="14" fontId="12" fillId="18" borderId="138" xfId="17" applyNumberFormat="1" applyFont="1" applyFill="1" applyBorder="1" applyAlignment="1">
      <alignment horizontal="center" vertical="center"/>
    </xf>
    <xf numFmtId="0" fontId="161" fillId="20" borderId="159" xfId="2" applyFont="1" applyFill="1" applyBorder="1" applyAlignment="1">
      <alignment horizontal="center" vertical="center" wrapText="1"/>
    </xf>
    <xf numFmtId="0" fontId="162" fillId="20" borderId="97" xfId="2" applyFont="1" applyFill="1" applyBorder="1" applyAlignment="1">
      <alignment horizontal="center" vertical="center" wrapText="1"/>
    </xf>
    <xf numFmtId="0" fontId="163" fillId="20" borderId="159" xfId="2" applyFont="1" applyFill="1" applyBorder="1" applyAlignment="1">
      <alignment horizontal="center" vertical="center" wrapText="1"/>
    </xf>
    <xf numFmtId="0" fontId="83" fillId="22" borderId="81" xfId="0" applyFont="1" applyFill="1" applyBorder="1" applyAlignment="1">
      <alignment horizontal="center" vertical="center" wrapText="1"/>
    </xf>
    <xf numFmtId="0" fontId="31" fillId="30" borderId="93" xfId="1" applyFont="1" applyFill="1" applyBorder="1" applyAlignment="1" applyProtection="1">
      <alignment horizontal="center" vertical="center" wrapText="1" shrinkToFit="1"/>
    </xf>
    <xf numFmtId="0" fontId="86" fillId="0" borderId="106" xfId="2" applyFont="1" applyBorder="1" applyAlignment="1">
      <alignment vertical="center" shrinkToFit="1"/>
    </xf>
    <xf numFmtId="0" fontId="8" fillId="0" borderId="230" xfId="1" applyBorder="1" applyAlignment="1" applyProtection="1">
      <alignment horizontal="left" vertical="center" wrapText="1"/>
    </xf>
    <xf numFmtId="0" fontId="6" fillId="0" borderId="230" xfId="2" applyBorder="1">
      <alignment vertical="center"/>
    </xf>
    <xf numFmtId="14" fontId="6" fillId="20" borderId="231" xfId="2" applyNumberFormat="1" applyFill="1" applyBorder="1">
      <alignment vertical="center"/>
    </xf>
    <xf numFmtId="0" fontId="22" fillId="0" borderId="137" xfId="17" applyFont="1" applyBorder="1" applyAlignment="1">
      <alignment horizontal="center" vertical="center" wrapText="1"/>
    </xf>
    <xf numFmtId="14" fontId="22" fillId="0" borderId="138" xfId="17" applyNumberFormat="1" applyFont="1" applyBorder="1" applyAlignment="1">
      <alignment horizontal="center" vertical="center"/>
    </xf>
    <xf numFmtId="0" fontId="22" fillId="37" borderId="180" xfId="2" applyFont="1" applyFill="1" applyBorder="1" applyAlignment="1">
      <alignment horizontal="center" vertical="center" wrapText="1"/>
    </xf>
    <xf numFmtId="0" fontId="20" fillId="20" borderId="97" xfId="1" applyFont="1" applyFill="1" applyBorder="1" applyAlignment="1" applyProtection="1">
      <alignment horizontal="center" vertical="center" wrapText="1"/>
    </xf>
    <xf numFmtId="0" fontId="34" fillId="20" borderId="95" xfId="1" applyFont="1" applyFill="1" applyBorder="1" applyAlignment="1" applyProtection="1">
      <alignment horizontal="center" vertical="center"/>
    </xf>
    <xf numFmtId="0" fontId="127" fillId="18" borderId="0" xfId="2" applyFont="1" applyFill="1" applyAlignment="1">
      <alignment horizontal="left" vertical="top" wrapText="1"/>
    </xf>
    <xf numFmtId="0" fontId="119" fillId="0" borderId="0" xfId="0" applyFont="1" applyAlignment="1">
      <alignment horizontal="left" vertical="top" wrapText="1"/>
    </xf>
    <xf numFmtId="0" fontId="8" fillId="0" borderId="0" xfId="1" applyFill="1" applyBorder="1" applyAlignment="1" applyProtection="1">
      <alignment horizontal="left" vertical="top" wrapText="1"/>
    </xf>
    <xf numFmtId="0" fontId="6" fillId="20" borderId="0" xfId="2" applyFill="1">
      <alignment vertical="center"/>
    </xf>
    <xf numFmtId="0" fontId="22" fillId="18" borderId="197" xfId="2" applyFont="1" applyFill="1" applyBorder="1" applyAlignment="1">
      <alignment horizontal="center" vertical="center" wrapText="1"/>
    </xf>
    <xf numFmtId="0" fontId="134" fillId="18" borderId="197" xfId="2" applyFont="1" applyFill="1" applyBorder="1" applyAlignment="1">
      <alignment horizontal="center" vertical="center" wrapText="1"/>
    </xf>
    <xf numFmtId="0" fontId="22" fillId="18" borderId="197" xfId="2" applyFont="1" applyFill="1" applyBorder="1" applyAlignment="1">
      <alignment horizontal="left" vertical="center" shrinkToFit="1"/>
    </xf>
    <xf numFmtId="14" fontId="22" fillId="18" borderId="197" xfId="2" applyNumberFormat="1" applyFont="1" applyFill="1" applyBorder="1" applyAlignment="1">
      <alignment horizontal="center" vertical="center"/>
    </xf>
    <xf numFmtId="14" fontId="22" fillId="18" borderId="198" xfId="2" applyNumberFormat="1" applyFont="1" applyFill="1" applyBorder="1" applyAlignment="1">
      <alignment horizontal="center" vertical="center"/>
    </xf>
    <xf numFmtId="0" fontId="22" fillId="18" borderId="232" xfId="2" applyFont="1" applyFill="1" applyBorder="1" applyAlignment="1">
      <alignment horizontal="center" vertical="center" wrapText="1"/>
    </xf>
    <xf numFmtId="0" fontId="134" fillId="18" borderId="232" xfId="2" applyFont="1" applyFill="1" applyBorder="1" applyAlignment="1">
      <alignment horizontal="center" vertical="center" wrapText="1"/>
    </xf>
    <xf numFmtId="0" fontId="22" fillId="18" borderId="232" xfId="2" applyFont="1" applyFill="1" applyBorder="1" applyAlignment="1">
      <alignment horizontal="left" vertical="center" shrinkToFit="1"/>
    </xf>
    <xf numFmtId="14" fontId="22" fillId="18" borderId="232" xfId="2" applyNumberFormat="1" applyFont="1" applyFill="1" applyBorder="1" applyAlignment="1">
      <alignment horizontal="center" vertical="center"/>
    </xf>
    <xf numFmtId="14" fontId="22" fillId="18" borderId="233" xfId="2" applyNumberFormat="1" applyFont="1" applyFill="1" applyBorder="1" applyAlignment="1">
      <alignment horizontal="center" vertical="center"/>
    </xf>
    <xf numFmtId="0" fontId="125" fillId="30" borderId="0" xfId="2" applyFont="1" applyFill="1">
      <alignment vertical="center"/>
    </xf>
    <xf numFmtId="14" fontId="89" fillId="20" borderId="95" xfId="2" applyNumberFormat="1" applyFont="1" applyFill="1" applyBorder="1" applyAlignment="1">
      <alignment horizontal="center" vertical="center" wrapText="1"/>
    </xf>
    <xf numFmtId="0" fontId="153" fillId="20" borderId="97" xfId="2" applyFont="1" applyFill="1" applyBorder="1" applyAlignment="1">
      <alignment horizontal="center" vertical="center" wrapText="1"/>
    </xf>
    <xf numFmtId="0" fontId="165" fillId="22" borderId="97" xfId="2" applyFont="1" applyFill="1" applyBorder="1" applyAlignment="1">
      <alignment horizontal="center" vertical="center" wrapText="1"/>
    </xf>
    <xf numFmtId="0" fontId="119" fillId="0" borderId="234" xfId="1" applyFont="1" applyFill="1" applyBorder="1" applyAlignment="1" applyProtection="1">
      <alignment horizontal="left" vertical="top" wrapText="1"/>
    </xf>
    <xf numFmtId="0" fontId="8" fillId="0" borderId="235" xfId="1" applyFill="1" applyBorder="1" applyAlignment="1" applyProtection="1">
      <alignment horizontal="left" vertical="top" wrapText="1"/>
    </xf>
    <xf numFmtId="0" fontId="6" fillId="0" borderId="235" xfId="2" applyBorder="1">
      <alignment vertical="center"/>
    </xf>
    <xf numFmtId="0" fontId="92" fillId="18" borderId="0" xfId="0" applyFont="1" applyFill="1" applyAlignment="1">
      <alignment horizontal="center" vertical="center" wrapText="1"/>
    </xf>
    <xf numFmtId="0" fontId="83" fillId="18" borderId="81" xfId="0" applyFont="1" applyFill="1" applyBorder="1" applyAlignment="1">
      <alignment horizontal="center" vertical="center" wrapText="1"/>
    </xf>
    <xf numFmtId="0" fontId="22" fillId="39" borderId="180" xfId="2" applyFont="1" applyFill="1" applyBorder="1" applyAlignment="1">
      <alignment horizontal="center" vertical="center" wrapText="1"/>
    </xf>
    <xf numFmtId="0" fontId="117" fillId="0" borderId="116" xfId="1" applyFont="1" applyFill="1" applyBorder="1" applyAlignment="1" applyProtection="1">
      <alignment vertical="top" wrapText="1"/>
    </xf>
    <xf numFmtId="0" fontId="168" fillId="34" borderId="79" xfId="0" applyFont="1" applyFill="1" applyBorder="1" applyAlignment="1">
      <alignment horizontal="center" vertical="center" wrapText="1"/>
    </xf>
    <xf numFmtId="0" fontId="0" fillId="41" borderId="0" xfId="0" applyFill="1">
      <alignment vertical="center"/>
    </xf>
    <xf numFmtId="0" fontId="85" fillId="20" borderId="95" xfId="1" applyFont="1" applyFill="1" applyBorder="1" applyAlignment="1" applyProtection="1">
      <alignment horizontal="center" vertical="center" wrapText="1"/>
    </xf>
    <xf numFmtId="0" fontId="177" fillId="20" borderId="95" xfId="2" applyFont="1" applyFill="1" applyBorder="1" applyAlignment="1">
      <alignment horizontal="center" vertical="center"/>
    </xf>
    <xf numFmtId="0" fontId="0" fillId="41" borderId="0" xfId="0" applyFill="1" applyAlignment="1">
      <alignment horizontal="left" vertical="top"/>
    </xf>
    <xf numFmtId="0" fontId="0" fillId="0" borderId="0" xfId="0" applyAlignment="1">
      <alignment horizontal="left" vertical="top"/>
    </xf>
    <xf numFmtId="0" fontId="169" fillId="41" borderId="0" xfId="0" applyFont="1" applyFill="1" applyAlignment="1">
      <alignment horizontal="left" vertical="top"/>
    </xf>
    <xf numFmtId="0" fontId="0" fillId="41" borderId="0" xfId="0" applyFill="1" applyAlignment="1">
      <alignment horizontal="left" vertical="center"/>
    </xf>
    <xf numFmtId="0" fontId="83" fillId="38" borderId="65" xfId="0" applyFont="1" applyFill="1" applyBorder="1" applyAlignment="1">
      <alignment horizontal="center" vertical="center" wrapText="1"/>
    </xf>
    <xf numFmtId="14" fontId="91" fillId="20" borderId="138" xfId="17" applyNumberFormat="1" applyFont="1" applyFill="1" applyBorder="1" applyAlignment="1">
      <alignment horizontal="center" vertical="center"/>
    </xf>
    <xf numFmtId="0" fontId="91" fillId="20" borderId="137" xfId="17" applyFont="1" applyFill="1" applyBorder="1" applyAlignment="1">
      <alignment horizontal="center" vertical="center" wrapText="1"/>
    </xf>
    <xf numFmtId="0" fontId="17" fillId="22" borderId="159" xfId="2" applyFont="1" applyFill="1" applyBorder="1" applyAlignment="1">
      <alignment horizontal="center" vertical="center" wrapText="1"/>
    </xf>
    <xf numFmtId="0" fontId="22" fillId="20" borderId="197" xfId="2" applyFont="1" applyFill="1" applyBorder="1" applyAlignment="1">
      <alignment horizontal="center" vertical="center" wrapText="1"/>
    </xf>
    <xf numFmtId="0" fontId="134" fillId="20" borderId="197" xfId="2" applyFont="1" applyFill="1" applyBorder="1" applyAlignment="1">
      <alignment horizontal="center" vertical="center" wrapText="1"/>
    </xf>
    <xf numFmtId="0" fontId="22" fillId="20" borderId="197" xfId="2" applyFont="1" applyFill="1" applyBorder="1" applyAlignment="1">
      <alignment horizontal="left" vertical="center" shrinkToFit="1"/>
    </xf>
    <xf numFmtId="14" fontId="22" fillId="20" borderId="197" xfId="2" applyNumberFormat="1" applyFont="1" applyFill="1" applyBorder="1" applyAlignment="1">
      <alignment horizontal="center" vertical="center"/>
    </xf>
    <xf numFmtId="14" fontId="22" fillId="20" borderId="198" xfId="2" applyNumberFormat="1" applyFont="1" applyFill="1" applyBorder="1" applyAlignment="1">
      <alignment horizontal="center" vertical="center"/>
    </xf>
    <xf numFmtId="0" fontId="22" fillId="20" borderId="232" xfId="2" applyFont="1" applyFill="1" applyBorder="1" applyAlignment="1">
      <alignment horizontal="center" vertical="center" wrapText="1"/>
    </xf>
    <xf numFmtId="0" fontId="134" fillId="20" borderId="232" xfId="2" applyFont="1" applyFill="1" applyBorder="1" applyAlignment="1">
      <alignment horizontal="center" vertical="center" wrapText="1"/>
    </xf>
    <xf numFmtId="0" fontId="22" fillId="20" borderId="232" xfId="2" applyFont="1" applyFill="1" applyBorder="1" applyAlignment="1">
      <alignment horizontal="left" vertical="center" shrinkToFit="1"/>
    </xf>
    <xf numFmtId="14" fontId="22" fillId="20" borderId="232" xfId="2" applyNumberFormat="1" applyFont="1" applyFill="1" applyBorder="1" applyAlignment="1">
      <alignment horizontal="center" vertical="center"/>
    </xf>
    <xf numFmtId="14" fontId="22" fillId="20" borderId="233" xfId="2" applyNumberFormat="1" applyFont="1" applyFill="1" applyBorder="1" applyAlignment="1">
      <alignment horizontal="center" vertical="center"/>
    </xf>
    <xf numFmtId="0" fontId="22" fillId="20" borderId="220" xfId="2" applyFont="1" applyFill="1" applyBorder="1" applyAlignment="1">
      <alignment horizontal="center" vertical="center" wrapText="1"/>
    </xf>
    <xf numFmtId="0" fontId="134" fillId="20" borderId="220" xfId="2" applyFont="1" applyFill="1" applyBorder="1" applyAlignment="1">
      <alignment horizontal="center" vertical="center" wrapText="1"/>
    </xf>
    <xf numFmtId="0" fontId="22" fillId="20" borderId="220" xfId="2" applyFont="1" applyFill="1" applyBorder="1" applyAlignment="1">
      <alignment horizontal="left" vertical="center" shrinkToFit="1"/>
    </xf>
    <xf numFmtId="14" fontId="22" fillId="20" borderId="220" xfId="2" applyNumberFormat="1" applyFont="1" applyFill="1" applyBorder="1" applyAlignment="1">
      <alignment horizontal="center" vertical="center"/>
    </xf>
    <xf numFmtId="14" fontId="22" fillId="20" borderId="221" xfId="2" applyNumberFormat="1" applyFont="1" applyFill="1" applyBorder="1" applyAlignment="1">
      <alignment horizontal="center" vertical="center"/>
    </xf>
    <xf numFmtId="0" fontId="22" fillId="28" borderId="232" xfId="2" applyFont="1" applyFill="1" applyBorder="1" applyAlignment="1">
      <alignment horizontal="center" vertical="center" wrapText="1"/>
    </xf>
    <xf numFmtId="0" fontId="134" fillId="28" borderId="232" xfId="2" applyFont="1" applyFill="1" applyBorder="1" applyAlignment="1">
      <alignment horizontal="center" vertical="center" wrapText="1"/>
    </xf>
    <xf numFmtId="0" fontId="22" fillId="28" borderId="232" xfId="2" applyFont="1" applyFill="1" applyBorder="1" applyAlignment="1">
      <alignment horizontal="left" vertical="center" shrinkToFit="1"/>
    </xf>
    <xf numFmtId="14" fontId="22" fillId="28" borderId="232" xfId="2" applyNumberFormat="1" applyFont="1" applyFill="1" applyBorder="1" applyAlignment="1">
      <alignment horizontal="center" vertical="center"/>
    </xf>
    <xf numFmtId="14" fontId="22" fillId="28" borderId="221" xfId="2" applyNumberFormat="1" applyFont="1" applyFill="1" applyBorder="1" applyAlignment="1">
      <alignment horizontal="center" vertical="center"/>
    </xf>
    <xf numFmtId="14" fontId="22" fillId="28" borderId="233" xfId="2" applyNumberFormat="1" applyFont="1" applyFill="1" applyBorder="1" applyAlignment="1">
      <alignment horizontal="center" vertical="center"/>
    </xf>
    <xf numFmtId="0" fontId="22" fillId="28" borderId="197" xfId="2" applyFont="1" applyFill="1" applyBorder="1" applyAlignment="1">
      <alignment horizontal="center" vertical="center" wrapText="1"/>
    </xf>
    <xf numFmtId="0" fontId="134" fillId="28" borderId="197" xfId="2" applyFont="1" applyFill="1" applyBorder="1" applyAlignment="1">
      <alignment horizontal="center" vertical="center" wrapText="1"/>
    </xf>
    <xf numFmtId="0" fontId="22" fillId="28" borderId="197" xfId="2" applyFont="1" applyFill="1" applyBorder="1" applyAlignment="1">
      <alignment horizontal="left" vertical="center" shrinkToFit="1"/>
    </xf>
    <xf numFmtId="14" fontId="22" fillId="28" borderId="197" xfId="2" applyNumberFormat="1" applyFont="1" applyFill="1" applyBorder="1" applyAlignment="1">
      <alignment horizontal="center" vertical="center"/>
    </xf>
    <xf numFmtId="14" fontId="22" fillId="28" borderId="198" xfId="2" applyNumberFormat="1" applyFont="1" applyFill="1" applyBorder="1" applyAlignment="1">
      <alignment horizontal="center" vertical="center"/>
    </xf>
    <xf numFmtId="0" fontId="22" fillId="27" borderId="232" xfId="2" applyFont="1" applyFill="1" applyBorder="1" applyAlignment="1">
      <alignment horizontal="center" vertical="center" wrapText="1"/>
    </xf>
    <xf numFmtId="0" fontId="134" fillId="27" borderId="232" xfId="2" applyFont="1" applyFill="1" applyBorder="1" applyAlignment="1">
      <alignment horizontal="center" vertical="center" wrapText="1"/>
    </xf>
    <xf numFmtId="0" fontId="22" fillId="27" borderId="232" xfId="2" applyFont="1" applyFill="1" applyBorder="1" applyAlignment="1">
      <alignment horizontal="left" vertical="center" shrinkToFit="1"/>
    </xf>
    <xf numFmtId="14" fontId="22" fillId="27" borderId="232" xfId="2" applyNumberFormat="1" applyFont="1" applyFill="1" applyBorder="1" applyAlignment="1">
      <alignment horizontal="center" vertical="center"/>
    </xf>
    <xf numFmtId="14" fontId="22" fillId="27" borderId="233" xfId="2" applyNumberFormat="1" applyFont="1" applyFill="1" applyBorder="1" applyAlignment="1">
      <alignment horizontal="center" vertical="center"/>
    </xf>
    <xf numFmtId="0" fontId="22" fillId="27" borderId="197" xfId="2" applyFont="1" applyFill="1" applyBorder="1" applyAlignment="1">
      <alignment horizontal="center" vertical="center" wrapText="1"/>
    </xf>
    <xf numFmtId="0" fontId="134" fillId="27" borderId="197" xfId="2" applyFont="1" applyFill="1" applyBorder="1" applyAlignment="1">
      <alignment horizontal="center" vertical="center" wrapText="1"/>
    </xf>
    <xf numFmtId="0" fontId="22" fillId="27" borderId="197" xfId="2" applyFont="1" applyFill="1" applyBorder="1" applyAlignment="1">
      <alignment horizontal="left" vertical="center" shrinkToFit="1"/>
    </xf>
    <xf numFmtId="14" fontId="22" fillId="27" borderId="197" xfId="2" applyNumberFormat="1" applyFont="1" applyFill="1" applyBorder="1" applyAlignment="1">
      <alignment horizontal="center" vertical="center"/>
    </xf>
    <xf numFmtId="14" fontId="22" fillId="27" borderId="198" xfId="2" applyNumberFormat="1" applyFont="1" applyFill="1" applyBorder="1" applyAlignment="1">
      <alignment horizontal="center" vertical="center"/>
    </xf>
    <xf numFmtId="0" fontId="22" fillId="28" borderId="220" xfId="2" applyFont="1" applyFill="1" applyBorder="1" applyAlignment="1">
      <alignment horizontal="center" vertical="center" wrapText="1"/>
    </xf>
    <xf numFmtId="0" fontId="134" fillId="28" borderId="220" xfId="2" applyFont="1" applyFill="1" applyBorder="1" applyAlignment="1">
      <alignment horizontal="center" vertical="center" wrapText="1"/>
    </xf>
    <xf numFmtId="0" fontId="22" fillId="28" borderId="220" xfId="2" applyFont="1" applyFill="1" applyBorder="1" applyAlignment="1">
      <alignment horizontal="left" vertical="center" shrinkToFit="1"/>
    </xf>
    <xf numFmtId="14" fontId="22" fillId="28" borderId="220" xfId="2" applyNumberFormat="1" applyFont="1" applyFill="1" applyBorder="1" applyAlignment="1">
      <alignment horizontal="center" vertical="center"/>
    </xf>
    <xf numFmtId="0" fontId="22" fillId="44" borderId="232" xfId="2" applyFont="1" applyFill="1" applyBorder="1" applyAlignment="1">
      <alignment horizontal="center" vertical="center" wrapText="1"/>
    </xf>
    <xf numFmtId="0" fontId="134" fillId="44" borderId="232" xfId="2" applyFont="1" applyFill="1" applyBorder="1" applyAlignment="1">
      <alignment horizontal="center" vertical="center" wrapText="1"/>
    </xf>
    <xf numFmtId="0" fontId="22" fillId="44" borderId="232" xfId="2" applyFont="1" applyFill="1" applyBorder="1" applyAlignment="1">
      <alignment horizontal="left" vertical="center" shrinkToFit="1"/>
    </xf>
    <xf numFmtId="14" fontId="22" fillId="44" borderId="232" xfId="2" applyNumberFormat="1" applyFont="1" applyFill="1" applyBorder="1" applyAlignment="1">
      <alignment horizontal="center" vertical="center"/>
    </xf>
    <xf numFmtId="14" fontId="22" fillId="44" borderId="233" xfId="2" applyNumberFormat="1" applyFont="1" applyFill="1" applyBorder="1" applyAlignment="1">
      <alignment horizontal="center" vertical="center"/>
    </xf>
    <xf numFmtId="0" fontId="22" fillId="44" borderId="220" xfId="2" applyFont="1" applyFill="1" applyBorder="1" applyAlignment="1">
      <alignment horizontal="center" vertical="center" wrapText="1"/>
    </xf>
    <xf numFmtId="0" fontId="134" fillId="44" borderId="220" xfId="2" applyFont="1" applyFill="1" applyBorder="1" applyAlignment="1">
      <alignment horizontal="center" vertical="center" wrapText="1"/>
    </xf>
    <xf numFmtId="0" fontId="22" fillId="44" borderId="220" xfId="2" applyFont="1" applyFill="1" applyBorder="1" applyAlignment="1">
      <alignment horizontal="left" vertical="center" shrinkToFit="1"/>
    </xf>
    <xf numFmtId="14" fontId="22" fillId="44" borderId="220" xfId="2" applyNumberFormat="1" applyFont="1" applyFill="1" applyBorder="1" applyAlignment="1">
      <alignment horizontal="center" vertical="center"/>
    </xf>
    <xf numFmtId="14" fontId="22" fillId="44" borderId="221" xfId="2" applyNumberFormat="1" applyFont="1" applyFill="1" applyBorder="1" applyAlignment="1">
      <alignment horizontal="center" vertical="center"/>
    </xf>
    <xf numFmtId="0" fontId="22" fillId="45" borderId="197" xfId="2" applyFont="1" applyFill="1" applyBorder="1" applyAlignment="1">
      <alignment horizontal="center" vertical="center" wrapText="1"/>
    </xf>
    <xf numFmtId="0" fontId="134" fillId="45" borderId="197" xfId="2" applyFont="1" applyFill="1" applyBorder="1" applyAlignment="1">
      <alignment horizontal="center" vertical="center" wrapText="1"/>
    </xf>
    <xf numFmtId="0" fontId="22" fillId="45" borderId="197" xfId="2" applyFont="1" applyFill="1" applyBorder="1" applyAlignment="1">
      <alignment horizontal="left" vertical="center" shrinkToFit="1"/>
    </xf>
    <xf numFmtId="14" fontId="22" fillId="45" borderId="197" xfId="2" applyNumberFormat="1" applyFont="1" applyFill="1" applyBorder="1" applyAlignment="1">
      <alignment horizontal="center" vertical="center"/>
    </xf>
    <xf numFmtId="14" fontId="22" fillId="45" borderId="198" xfId="2" applyNumberFormat="1" applyFont="1" applyFill="1" applyBorder="1" applyAlignment="1">
      <alignment horizontal="center" vertical="center"/>
    </xf>
    <xf numFmtId="0" fontId="6" fillId="0" borderId="33" xfId="0" applyFont="1" applyBorder="1" applyAlignment="1">
      <alignment horizontal="left" vertical="center"/>
    </xf>
    <xf numFmtId="0" fontId="6" fillId="0" borderId="0" xfId="0" applyFont="1" applyAlignment="1">
      <alignment horizontal="left" vertical="center"/>
    </xf>
    <xf numFmtId="0" fontId="6" fillId="0" borderId="35" xfId="0" applyFont="1" applyBorder="1" applyAlignment="1">
      <alignment horizontal="left" vertical="center"/>
    </xf>
    <xf numFmtId="0" fontId="101" fillId="5" borderId="0" xfId="0" applyFont="1" applyFill="1" applyAlignment="1">
      <alignment horizontal="left" vertical="center" wrapText="1"/>
    </xf>
    <xf numFmtId="0" fontId="101" fillId="5" borderId="35" xfId="0" applyFont="1" applyFill="1" applyBorder="1" applyAlignment="1">
      <alignment horizontal="left" vertical="center" wrapText="1"/>
    </xf>
    <xf numFmtId="0" fontId="101" fillId="5" borderId="0" xfId="0" applyFont="1" applyFill="1" applyAlignment="1">
      <alignment horizontal="left" vertical="center"/>
    </xf>
    <xf numFmtId="0" fontId="101" fillId="5" borderId="0" xfId="0" applyFont="1" applyFill="1" applyAlignment="1">
      <alignment horizontal="left" vertical="top" wrapText="1"/>
    </xf>
    <xf numFmtId="0" fontId="8" fillId="0" borderId="0" xfId="1" applyAlignment="1" applyProtection="1">
      <alignment horizontal="center" vertical="center" wrapText="1"/>
    </xf>
    <xf numFmtId="0" fontId="76" fillId="0" borderId="0" xfId="0" applyFont="1" applyAlignment="1">
      <alignment horizontal="left" vertical="center" wrapText="1"/>
    </xf>
    <xf numFmtId="0" fontId="72" fillId="0" borderId="0" xfId="0" applyFont="1" applyAlignment="1">
      <alignment horizontal="left" vertical="center" wrapText="1"/>
    </xf>
    <xf numFmtId="0" fontId="75" fillId="0" borderId="0" xfId="0" applyFont="1" applyAlignment="1">
      <alignment horizontal="left" vertical="center" wrapText="1"/>
    </xf>
    <xf numFmtId="0" fontId="73" fillId="0" borderId="0" xfId="0" applyFont="1" applyAlignment="1">
      <alignment horizontal="left" vertical="center" wrapText="1"/>
    </xf>
    <xf numFmtId="0" fontId="76" fillId="0" borderId="0" xfId="0" applyFont="1" applyAlignment="1">
      <alignment horizontal="left" vertical="top" wrapText="1"/>
    </xf>
    <xf numFmtId="0" fontId="72" fillId="0" borderId="0" xfId="0" applyFont="1" applyAlignment="1">
      <alignment horizontal="left" vertical="top" wrapText="1"/>
    </xf>
    <xf numFmtId="0" fontId="171" fillId="41" borderId="0" xfId="0" applyFont="1" applyFill="1" applyAlignment="1">
      <alignment horizontal="center" vertical="center"/>
    </xf>
    <xf numFmtId="0" fontId="36" fillId="18" borderId="139" xfId="17" applyFont="1" applyFill="1" applyBorder="1" applyAlignment="1">
      <alignment horizontal="left" vertical="top" wrapText="1"/>
    </xf>
    <xf numFmtId="0" fontId="36" fillId="18" borderId="135" xfId="17" applyFont="1" applyFill="1" applyBorder="1" applyAlignment="1">
      <alignment horizontal="left" vertical="top" wrapText="1"/>
    </xf>
    <xf numFmtId="0" fontId="36" fillId="18" borderId="136" xfId="17" applyFont="1" applyFill="1" applyBorder="1" applyAlignment="1">
      <alignment horizontal="left" vertical="top" wrapText="1"/>
    </xf>
    <xf numFmtId="0" fontId="42" fillId="18" borderId="0" xfId="17" applyFont="1" applyFill="1" applyAlignment="1">
      <alignment horizontal="left" vertical="center"/>
    </xf>
    <xf numFmtId="0" fontId="10" fillId="6" borderId="101" xfId="17" applyFont="1" applyFill="1" applyBorder="1" applyAlignment="1">
      <alignment horizontal="center" vertical="center" wrapText="1"/>
    </xf>
    <xf numFmtId="0" fontId="10" fillId="6" borderId="99" xfId="17" applyFont="1" applyFill="1" applyBorder="1" applyAlignment="1">
      <alignment horizontal="center" vertical="center" wrapText="1"/>
    </xf>
    <xf numFmtId="0" fontId="10" fillId="6" borderId="102" xfId="17" applyFont="1" applyFill="1" applyBorder="1" applyAlignment="1">
      <alignment horizontal="center" vertical="center" wrapText="1"/>
    </xf>
    <xf numFmtId="0" fontId="36" fillId="20" borderId="139" xfId="17" applyFont="1" applyFill="1" applyBorder="1" applyAlignment="1">
      <alignment horizontal="left" vertical="top" wrapText="1"/>
    </xf>
    <xf numFmtId="0" fontId="36" fillId="20" borderId="135" xfId="17" applyFont="1" applyFill="1" applyBorder="1" applyAlignment="1">
      <alignment horizontal="left" vertical="top" wrapText="1"/>
    </xf>
    <xf numFmtId="0" fontId="36" fillId="20" borderId="136" xfId="17" applyFont="1" applyFill="1" applyBorder="1" applyAlignment="1">
      <alignment horizontal="left" vertical="top" wrapText="1"/>
    </xf>
    <xf numFmtId="0" fontId="12" fillId="18" borderId="139" xfId="2" applyFont="1" applyFill="1" applyBorder="1" applyAlignment="1">
      <alignment horizontal="left" vertical="top" wrapText="1"/>
    </xf>
    <xf numFmtId="0" fontId="12" fillId="18" borderId="135" xfId="2" applyFont="1" applyFill="1" applyBorder="1" applyAlignment="1">
      <alignment horizontal="left" vertical="top" wrapText="1"/>
    </xf>
    <xf numFmtId="0" fontId="12" fillId="18" borderId="136" xfId="2" applyFont="1" applyFill="1" applyBorder="1" applyAlignment="1">
      <alignment horizontal="left" vertical="top" wrapText="1"/>
    </xf>
    <xf numFmtId="0" fontId="93" fillId="18" borderId="139" xfId="2" applyFont="1" applyFill="1" applyBorder="1" applyAlignment="1">
      <alignment horizontal="left" vertical="top" wrapText="1"/>
    </xf>
    <xf numFmtId="0" fontId="93" fillId="18" borderId="135" xfId="2" applyFont="1" applyFill="1" applyBorder="1" applyAlignment="1">
      <alignment horizontal="left" vertical="top" wrapText="1"/>
    </xf>
    <xf numFmtId="0" fontId="93" fillId="18" borderId="136" xfId="2" applyFont="1" applyFill="1" applyBorder="1" applyAlignment="1">
      <alignment horizontal="left" vertical="top" wrapText="1"/>
    </xf>
    <xf numFmtId="0" fontId="12" fillId="0" borderId="139" xfId="2" applyFont="1" applyBorder="1" applyAlignment="1">
      <alignment horizontal="left" vertical="top" wrapText="1"/>
    </xf>
    <xf numFmtId="0" fontId="12" fillId="0" borderId="135" xfId="2" applyFont="1" applyBorder="1" applyAlignment="1">
      <alignment horizontal="left" vertical="top" wrapText="1"/>
    </xf>
    <xf numFmtId="0" fontId="12" fillId="0" borderId="136" xfId="2" applyFont="1" applyBorder="1" applyAlignment="1">
      <alignment horizontal="left" vertical="top" wrapText="1"/>
    </xf>
    <xf numFmtId="0" fontId="59" fillId="11" borderId="155" xfId="17" applyFont="1" applyFill="1" applyBorder="1" applyAlignment="1">
      <alignment horizontal="right" vertical="center" wrapText="1"/>
    </xf>
    <xf numFmtId="0" fontId="60" fillId="11" borderId="155" xfId="0" applyFont="1" applyFill="1" applyBorder="1" applyAlignment="1">
      <alignment horizontal="right" vertical="center"/>
    </xf>
    <xf numFmtId="0" fontId="0" fillId="11" borderId="155" xfId="0" applyFill="1" applyBorder="1" applyAlignment="1">
      <alignment horizontal="right" vertical="center"/>
    </xf>
    <xf numFmtId="180" fontId="59" fillId="11" borderId="155" xfId="17" applyNumberFormat="1" applyFont="1" applyFill="1" applyBorder="1" applyAlignment="1">
      <alignment horizontal="center" vertical="center" wrapText="1"/>
    </xf>
    <xf numFmtId="180" fontId="0" fillId="11" borderId="155" xfId="0" applyNumberFormat="1" applyFill="1" applyBorder="1" applyAlignment="1">
      <alignment horizontal="center" vertical="center" wrapText="1"/>
    </xf>
    <xf numFmtId="0" fontId="61" fillId="12" borderId="156" xfId="17" applyFont="1" applyFill="1" applyBorder="1" applyAlignment="1">
      <alignment horizontal="center" vertical="center" wrapText="1"/>
    </xf>
    <xf numFmtId="0" fontId="62" fillId="12" borderId="156" xfId="0" applyFont="1" applyFill="1" applyBorder="1" applyAlignment="1">
      <alignment horizontal="center" vertical="center"/>
    </xf>
    <xf numFmtId="0" fontId="61" fillId="9" borderId="156" xfId="0" applyFont="1" applyFill="1" applyBorder="1" applyAlignment="1">
      <alignment horizontal="center" vertical="center"/>
    </xf>
    <xf numFmtId="0" fontId="64" fillId="9" borderId="156" xfId="0" applyFont="1" applyFill="1" applyBorder="1" applyAlignment="1">
      <alignment horizontal="center" vertical="center"/>
    </xf>
    <xf numFmtId="0" fontId="66" fillId="17" borderId="53" xfId="16" applyFont="1" applyFill="1" applyBorder="1" applyAlignment="1">
      <alignment horizontal="center" vertical="center"/>
    </xf>
    <xf numFmtId="0" fontId="66" fillId="17" borderId="58" xfId="16" applyFont="1" applyFill="1" applyBorder="1" applyAlignment="1">
      <alignment horizontal="center" vertical="center"/>
    </xf>
    <xf numFmtId="0" fontId="66" fillId="17" borderId="60" xfId="16" applyFont="1" applyFill="1" applyBorder="1" applyAlignment="1">
      <alignment horizontal="center" vertical="center"/>
    </xf>
    <xf numFmtId="0" fontId="67" fillId="2" borderId="54" xfId="16" applyFont="1" applyFill="1" applyBorder="1" applyAlignment="1">
      <alignment vertical="center" wrapText="1"/>
    </xf>
    <xf numFmtId="0" fontId="67" fillId="2" borderId="55" xfId="16" applyFont="1" applyFill="1" applyBorder="1" applyAlignment="1">
      <alignment vertical="center" wrapText="1"/>
    </xf>
    <xf numFmtId="0" fontId="67" fillId="2" borderId="56" xfId="16" applyFont="1" applyFill="1" applyBorder="1" applyAlignment="1">
      <alignment vertical="center" wrapText="1"/>
    </xf>
    <xf numFmtId="0" fontId="67" fillId="2" borderId="48" xfId="16" applyFont="1" applyFill="1" applyBorder="1" applyAlignment="1">
      <alignment vertical="center" wrapText="1"/>
    </xf>
    <xf numFmtId="0" fontId="67" fillId="2" borderId="0" xfId="16" applyFont="1" applyFill="1" applyAlignment="1">
      <alignment vertical="center" wrapText="1"/>
    </xf>
    <xf numFmtId="0" fontId="67" fillId="2" borderId="49" xfId="16" applyFont="1" applyFill="1" applyBorder="1" applyAlignment="1">
      <alignment vertical="center" wrapText="1"/>
    </xf>
    <xf numFmtId="0" fontId="67" fillId="2" borderId="61" xfId="16" applyFont="1" applyFill="1" applyBorder="1" applyAlignment="1">
      <alignment vertical="center" wrapText="1"/>
    </xf>
    <xf numFmtId="0" fontId="67" fillId="2" borderId="62" xfId="16" applyFont="1" applyFill="1" applyBorder="1" applyAlignment="1">
      <alignment vertical="center" wrapText="1"/>
    </xf>
    <xf numFmtId="0" fontId="67" fillId="2" borderId="63" xfId="16" applyFont="1" applyFill="1" applyBorder="1" applyAlignment="1">
      <alignment vertical="center" wrapText="1"/>
    </xf>
    <xf numFmtId="0" fontId="67" fillId="2" borderId="54" xfId="16" applyFont="1" applyFill="1" applyBorder="1" applyAlignment="1">
      <alignment horizontal="left" vertical="center" wrapText="1"/>
    </xf>
    <xf numFmtId="0" fontId="67" fillId="2" borderId="55" xfId="16" applyFont="1" applyFill="1" applyBorder="1" applyAlignment="1">
      <alignment horizontal="left" vertical="center" wrapText="1"/>
    </xf>
    <xf numFmtId="0" fontId="67" fillId="2" borderId="57" xfId="16" applyFont="1" applyFill="1" applyBorder="1" applyAlignment="1">
      <alignment horizontal="left" vertical="center" wrapText="1"/>
    </xf>
    <xf numFmtId="0" fontId="67" fillId="2" borderId="48" xfId="16" applyFont="1" applyFill="1" applyBorder="1" applyAlignment="1">
      <alignment horizontal="left" vertical="center" wrapText="1"/>
    </xf>
    <xf numFmtId="0" fontId="67" fillId="2" borderId="0" xfId="16" applyFont="1" applyFill="1" applyAlignment="1">
      <alignment horizontal="left" vertical="center" wrapText="1"/>
    </xf>
    <xf numFmtId="0" fontId="67" fillId="2" borderId="59" xfId="16" applyFont="1" applyFill="1" applyBorder="1" applyAlignment="1">
      <alignment horizontal="left" vertical="center" wrapText="1"/>
    </xf>
    <xf numFmtId="0" fontId="67" fillId="2" borderId="61" xfId="16" applyFont="1" applyFill="1" applyBorder="1" applyAlignment="1">
      <alignment horizontal="left" vertical="center" wrapText="1"/>
    </xf>
    <xf numFmtId="0" fontId="67" fillId="2" borderId="62" xfId="16" applyFont="1" applyFill="1" applyBorder="1" applyAlignment="1">
      <alignment horizontal="left" vertical="center" wrapText="1"/>
    </xf>
    <xf numFmtId="0" fontId="67" fillId="2" borderId="64" xfId="16" applyFont="1" applyFill="1" applyBorder="1" applyAlignment="1">
      <alignment horizontal="left" vertical="center" wrapText="1"/>
    </xf>
    <xf numFmtId="0" fontId="7" fillId="5" borderId="18" xfId="17" applyFont="1" applyFill="1" applyBorder="1" applyAlignment="1">
      <alignment horizontal="center" vertical="center" wrapText="1"/>
    </xf>
    <xf numFmtId="0" fontId="59" fillId="24" borderId="149" xfId="17" applyFont="1" applyFill="1" applyBorder="1" applyAlignment="1">
      <alignment horizontal="center" vertical="center" wrapText="1"/>
    </xf>
    <xf numFmtId="0" fontId="57" fillId="15" borderId="149" xfId="17" applyFont="1" applyFill="1" applyBorder="1" applyAlignment="1">
      <alignment horizontal="center" vertical="center" wrapText="1"/>
    </xf>
    <xf numFmtId="0" fontId="0" fillId="15" borderId="149" xfId="0" applyFill="1" applyBorder="1" applyAlignment="1">
      <alignment horizontal="center" vertical="center" wrapText="1"/>
    </xf>
    <xf numFmtId="180" fontId="59" fillId="3" borderId="151" xfId="17" applyNumberFormat="1" applyFont="1" applyFill="1" applyBorder="1" applyAlignment="1">
      <alignment horizontal="center" vertical="center" wrapText="1"/>
    </xf>
    <xf numFmtId="180" fontId="59" fillId="3" borderId="153" xfId="17" applyNumberFormat="1" applyFont="1" applyFill="1" applyBorder="1" applyAlignment="1">
      <alignment horizontal="center" vertical="center" wrapText="1"/>
    </xf>
    <xf numFmtId="0" fontId="67" fillId="3" borderId="151" xfId="17" applyFont="1" applyFill="1" applyBorder="1" applyAlignment="1">
      <alignment horizontal="center" vertical="center" wrapText="1"/>
    </xf>
    <xf numFmtId="0" fontId="67" fillId="3" borderId="152" xfId="17" applyFont="1" applyFill="1" applyBorder="1" applyAlignment="1">
      <alignment horizontal="center" vertical="center" wrapText="1"/>
    </xf>
    <xf numFmtId="0" fontId="67" fillId="3" borderId="153" xfId="17" applyFont="1" applyFill="1" applyBorder="1" applyAlignment="1">
      <alignment horizontal="center" vertical="center" wrapText="1"/>
    </xf>
    <xf numFmtId="0" fontId="91" fillId="18" borderId="139" xfId="17" applyFont="1" applyFill="1" applyBorder="1" applyAlignment="1">
      <alignment horizontal="left" vertical="top" wrapText="1"/>
    </xf>
    <xf numFmtId="0" fontId="91" fillId="18" borderId="135" xfId="17" applyFont="1" applyFill="1" applyBorder="1" applyAlignment="1">
      <alignment horizontal="left" vertical="top" wrapText="1"/>
    </xf>
    <xf numFmtId="0" fontId="91" fillId="18" borderId="136" xfId="17" applyFont="1" applyFill="1" applyBorder="1" applyAlignment="1">
      <alignment horizontal="left" vertical="top" wrapText="1"/>
    </xf>
    <xf numFmtId="0" fontId="12" fillId="18" borderId="139" xfId="17" applyFont="1" applyFill="1" applyBorder="1" applyAlignment="1">
      <alignment horizontal="left" vertical="top" wrapText="1"/>
    </xf>
    <xf numFmtId="0" fontId="12" fillId="18" borderId="135" xfId="17" applyFont="1" applyFill="1" applyBorder="1" applyAlignment="1">
      <alignment horizontal="left" vertical="top" wrapText="1"/>
    </xf>
    <xf numFmtId="0" fontId="12" fillId="18" borderId="136" xfId="17" applyFont="1" applyFill="1" applyBorder="1" applyAlignment="1">
      <alignment horizontal="left" vertical="top" wrapText="1"/>
    </xf>
    <xf numFmtId="0" fontId="36" fillId="18" borderId="144" xfId="17" applyFont="1" applyFill="1" applyBorder="1" applyAlignment="1">
      <alignment horizontal="left" vertical="top" wrapText="1"/>
    </xf>
    <xf numFmtId="0" fontId="36" fillId="18" borderId="137" xfId="17" applyFont="1" applyFill="1" applyBorder="1" applyAlignment="1">
      <alignment horizontal="left" vertical="top" wrapText="1"/>
    </xf>
    <xf numFmtId="0" fontId="49" fillId="18" borderId="27" xfId="17" applyFont="1" applyFill="1" applyBorder="1" applyAlignment="1">
      <alignment horizontal="center" vertical="center"/>
    </xf>
    <xf numFmtId="0" fontId="49" fillId="18" borderId="28" xfId="17" applyFont="1" applyFill="1" applyBorder="1" applyAlignment="1">
      <alignment horizontal="center" vertical="center"/>
    </xf>
    <xf numFmtId="0" fontId="49" fillId="0" borderId="28" xfId="17" applyFont="1" applyBorder="1" applyAlignment="1">
      <alignment horizontal="center" vertical="center"/>
    </xf>
    <xf numFmtId="0" fontId="49" fillId="0" borderId="29" xfId="17" applyFont="1" applyBorder="1" applyAlignment="1">
      <alignment horizontal="center" vertical="center"/>
    </xf>
    <xf numFmtId="0" fontId="1" fillId="0" borderId="36" xfId="17" applyBorder="1" applyAlignment="1">
      <alignment horizontal="center" vertical="center"/>
    </xf>
    <xf numFmtId="0" fontId="1" fillId="0" borderId="37" xfId="17" applyBorder="1" applyAlignment="1">
      <alignment horizontal="center" vertical="center"/>
    </xf>
    <xf numFmtId="0" fontId="1" fillId="0" borderId="38" xfId="17" applyBorder="1" applyAlignment="1">
      <alignment horizontal="center" vertical="center"/>
    </xf>
    <xf numFmtId="0" fontId="37" fillId="0" borderId="39" xfId="17" applyFont="1" applyBorder="1" applyAlignment="1">
      <alignment horizontal="center" vertical="center" wrapText="1"/>
    </xf>
    <xf numFmtId="0" fontId="37" fillId="0" borderId="23" xfId="17" applyFont="1" applyBorder="1" applyAlignment="1">
      <alignment horizontal="center" vertical="center" wrapText="1"/>
    </xf>
    <xf numFmtId="0" fontId="33" fillId="16" borderId="0" xfId="17" applyFont="1" applyFill="1" applyAlignment="1">
      <alignment horizontal="center" vertical="center"/>
    </xf>
    <xf numFmtId="179" fontId="130" fillId="0" borderId="125" xfId="17" applyNumberFormat="1" applyFont="1" applyBorder="1" applyAlignment="1">
      <alignment horizontal="center" vertical="center" shrinkToFit="1"/>
    </xf>
    <xf numFmtId="179" fontId="130" fillId="0" borderId="126" xfId="17" applyNumberFormat="1" applyFont="1" applyBorder="1" applyAlignment="1">
      <alignment horizontal="center" vertical="center" shrinkToFit="1"/>
    </xf>
    <xf numFmtId="0" fontId="47" fillId="0" borderId="40" xfId="17" applyFont="1" applyBorder="1" applyAlignment="1">
      <alignment horizontal="center" vertical="center"/>
    </xf>
    <xf numFmtId="0" fontId="47" fillId="0" borderId="41" xfId="17" applyFont="1" applyBorder="1" applyAlignment="1">
      <alignment horizontal="center" vertical="center"/>
    </xf>
    <xf numFmtId="0" fontId="36" fillId="18" borderId="42" xfId="18" applyFont="1" applyFill="1" applyBorder="1" applyAlignment="1">
      <alignment horizontal="center" vertical="center"/>
    </xf>
    <xf numFmtId="0" fontId="36" fillId="18" borderId="43" xfId="18" applyFont="1" applyFill="1" applyBorder="1" applyAlignment="1">
      <alignment horizontal="center" vertical="center"/>
    </xf>
    <xf numFmtId="0" fontId="11" fillId="0" borderId="131" xfId="17" applyFont="1" applyBorder="1" applyAlignment="1">
      <alignment horizontal="center" vertical="center" wrapText="1"/>
    </xf>
    <xf numFmtId="0" fontId="11" fillId="0" borderId="132" xfId="17" applyFont="1" applyBorder="1" applyAlignment="1">
      <alignment horizontal="center" vertical="center" wrapText="1"/>
    </xf>
    <xf numFmtId="0" fontId="11" fillId="0" borderId="133" xfId="17" applyFont="1" applyBorder="1" applyAlignment="1">
      <alignment horizontal="center" vertical="center" wrapText="1"/>
    </xf>
    <xf numFmtId="0" fontId="54" fillId="18" borderId="67" xfId="17" applyFont="1" applyFill="1" applyBorder="1" applyAlignment="1">
      <alignment horizontal="center" vertical="center"/>
    </xf>
    <xf numFmtId="0" fontId="54" fillId="18" borderId="68" xfId="17" applyFont="1" applyFill="1" applyBorder="1" applyAlignment="1">
      <alignment horizontal="center" vertical="center"/>
    </xf>
    <xf numFmtId="0" fontId="54" fillId="18" borderId="69" xfId="17" applyFont="1" applyFill="1" applyBorder="1" applyAlignment="1">
      <alignment horizontal="center" vertical="center"/>
    </xf>
    <xf numFmtId="0" fontId="36" fillId="18" borderId="229" xfId="17" applyFont="1" applyFill="1" applyBorder="1" applyAlignment="1">
      <alignment horizontal="left" vertical="top" wrapText="1"/>
    </xf>
    <xf numFmtId="0" fontId="36" fillId="18" borderId="227" xfId="17" applyFont="1" applyFill="1" applyBorder="1" applyAlignment="1">
      <alignment horizontal="left" vertical="top" wrapText="1"/>
    </xf>
    <xf numFmtId="0" fontId="36" fillId="18" borderId="228" xfId="17" applyFont="1" applyFill="1" applyBorder="1" applyAlignment="1">
      <alignment horizontal="left" vertical="top" wrapText="1"/>
    </xf>
    <xf numFmtId="0" fontId="105" fillId="18" borderId="226" xfId="17" applyFont="1" applyFill="1" applyBorder="1" applyAlignment="1">
      <alignment horizontal="left" vertical="top" wrapText="1"/>
    </xf>
    <xf numFmtId="0" fontId="105" fillId="18" borderId="227" xfId="17" applyFont="1" applyFill="1" applyBorder="1" applyAlignment="1">
      <alignment horizontal="left" vertical="top" wrapText="1"/>
    </xf>
    <xf numFmtId="0" fontId="105" fillId="18" borderId="228" xfId="17" applyFont="1" applyFill="1" applyBorder="1" applyAlignment="1">
      <alignment horizontal="left" vertical="top" wrapText="1"/>
    </xf>
    <xf numFmtId="14" fontId="85" fillId="20" borderId="86" xfId="2" applyNumberFormat="1" applyFont="1" applyFill="1" applyBorder="1" applyAlignment="1">
      <alignment horizontal="center" vertical="center" wrapText="1" shrinkToFit="1"/>
    </xf>
    <xf numFmtId="14" fontId="85" fillId="20" borderId="1" xfId="2" applyNumberFormat="1" applyFont="1" applyFill="1" applyBorder="1" applyAlignment="1">
      <alignment horizontal="center" vertical="center" wrapText="1" shrinkToFit="1"/>
    </xf>
    <xf numFmtId="14" fontId="85" fillId="20" borderId="1" xfId="2" applyNumberFormat="1" applyFont="1" applyFill="1" applyBorder="1" applyAlignment="1">
      <alignment horizontal="center" vertical="center" shrinkToFit="1"/>
    </xf>
    <xf numFmtId="14" fontId="85" fillId="20" borderId="75" xfId="2" applyNumberFormat="1" applyFont="1" applyFill="1" applyBorder="1" applyAlignment="1">
      <alignment horizontal="center" vertical="center" shrinkToFit="1"/>
    </xf>
    <xf numFmtId="14" fontId="85" fillId="20" borderId="86" xfId="2" applyNumberFormat="1" applyFont="1" applyFill="1" applyBorder="1" applyAlignment="1">
      <alignment horizontal="center" vertical="center" shrinkToFit="1"/>
    </xf>
    <xf numFmtId="14" fontId="85" fillId="20" borderId="84" xfId="1" applyNumberFormat="1" applyFont="1" applyFill="1" applyBorder="1" applyAlignment="1" applyProtection="1">
      <alignment horizontal="center" vertical="center" wrapText="1"/>
    </xf>
    <xf numFmtId="14" fontId="85" fillId="20" borderId="105" xfId="1" applyNumberFormat="1" applyFont="1" applyFill="1" applyBorder="1" applyAlignment="1" applyProtection="1">
      <alignment horizontal="center" vertical="center" wrapText="1"/>
    </xf>
    <xf numFmtId="14" fontId="85" fillId="20" borderId="1" xfId="1" applyNumberFormat="1" applyFont="1" applyFill="1" applyBorder="1" applyAlignment="1" applyProtection="1">
      <alignment horizontal="center" vertical="center" shrinkToFit="1"/>
    </xf>
    <xf numFmtId="14" fontId="85" fillId="20" borderId="75" xfId="1" applyNumberFormat="1" applyFont="1" applyFill="1" applyBorder="1" applyAlignment="1" applyProtection="1">
      <alignment horizontal="center" vertical="center" shrinkToFit="1"/>
    </xf>
    <xf numFmtId="14" fontId="85" fillId="20" borderId="86" xfId="1" applyNumberFormat="1" applyFont="1" applyFill="1" applyBorder="1" applyAlignment="1" applyProtection="1">
      <alignment horizontal="center" vertical="center" shrinkToFit="1"/>
    </xf>
    <xf numFmtId="14" fontId="85" fillId="20" borderId="87" xfId="1" applyNumberFormat="1" applyFont="1" applyFill="1" applyBorder="1" applyAlignment="1" applyProtection="1">
      <alignment horizontal="center" vertical="center" wrapText="1"/>
    </xf>
    <xf numFmtId="14" fontId="85" fillId="20" borderId="88" xfId="1" applyNumberFormat="1" applyFont="1" applyFill="1" applyBorder="1" applyAlignment="1" applyProtection="1">
      <alignment horizontal="center" vertical="center" wrapText="1"/>
    </xf>
    <xf numFmtId="14" fontId="85" fillId="20" borderId="89" xfId="1" applyNumberFormat="1" applyFont="1" applyFill="1" applyBorder="1" applyAlignment="1" applyProtection="1">
      <alignment horizontal="center" vertical="center" wrapText="1"/>
    </xf>
    <xf numFmtId="0" fontId="172" fillId="40" borderId="191" xfId="2" applyFont="1" applyFill="1" applyBorder="1" applyAlignment="1">
      <alignment horizontal="center" vertical="center" wrapText="1"/>
    </xf>
    <xf numFmtId="0" fontId="172" fillId="40" borderId="192" xfId="2" applyFont="1" applyFill="1" applyBorder="1" applyAlignment="1">
      <alignment horizontal="center" vertical="center" wrapText="1"/>
    </xf>
    <xf numFmtId="0" fontId="172" fillId="40" borderId="193" xfId="2" applyFont="1" applyFill="1" applyBorder="1" applyAlignment="1">
      <alignment horizontal="center" vertical="center" wrapText="1"/>
    </xf>
    <xf numFmtId="0" fontId="6" fillId="5" borderId="170" xfId="2" applyFill="1" applyBorder="1">
      <alignment vertical="center"/>
    </xf>
    <xf numFmtId="0" fontId="6" fillId="5" borderId="171" xfId="2" applyFill="1" applyBorder="1">
      <alignment vertical="center"/>
    </xf>
    <xf numFmtId="0" fontId="6" fillId="5" borderId="172" xfId="2" applyFill="1" applyBorder="1">
      <alignment vertical="center"/>
    </xf>
    <xf numFmtId="0" fontId="6" fillId="5" borderId="173" xfId="2" applyFill="1" applyBorder="1">
      <alignment vertical="center"/>
    </xf>
    <xf numFmtId="0" fontId="6" fillId="5" borderId="174" xfId="2" applyFill="1" applyBorder="1">
      <alignment vertical="center"/>
    </xf>
    <xf numFmtId="0" fontId="6" fillId="5" borderId="175" xfId="2" applyFill="1" applyBorder="1">
      <alignment vertical="center"/>
    </xf>
    <xf numFmtId="0" fontId="21" fillId="5" borderId="44" xfId="2" applyFont="1" applyFill="1" applyBorder="1" applyAlignment="1">
      <alignment horizontal="center" vertical="top" wrapText="1"/>
    </xf>
    <xf numFmtId="0" fontId="21" fillId="5" borderId="41" xfId="2" applyFont="1" applyFill="1" applyBorder="1" applyAlignment="1">
      <alignment horizontal="center" vertical="top" wrapText="1"/>
    </xf>
    <xf numFmtId="0" fontId="21" fillId="5" borderId="45" xfId="2" applyFont="1" applyFill="1" applyBorder="1" applyAlignment="1">
      <alignment horizontal="center" vertical="top" wrapText="1"/>
    </xf>
    <xf numFmtId="0" fontId="21" fillId="5" borderId="46" xfId="2" applyFont="1" applyFill="1" applyBorder="1" applyAlignment="1">
      <alignment horizontal="center" vertical="top" wrapText="1"/>
    </xf>
    <xf numFmtId="0" fontId="21" fillId="5" borderId="47" xfId="2" applyFont="1" applyFill="1" applyBorder="1" applyAlignment="1">
      <alignment horizontal="center" vertical="top" wrapText="1"/>
    </xf>
    <xf numFmtId="0" fontId="1" fillId="5" borderId="6" xfId="2" applyFont="1" applyFill="1" applyBorder="1" applyAlignment="1">
      <alignment vertical="top" wrapText="1"/>
    </xf>
    <xf numFmtId="0" fontId="6" fillId="5" borderId="0" xfId="2" applyFill="1" applyAlignment="1">
      <alignment vertical="top" wrapText="1"/>
    </xf>
    <xf numFmtId="0" fontId="6" fillId="5" borderId="7" xfId="2" applyFill="1" applyBorder="1" applyAlignment="1">
      <alignment vertical="top" wrapText="1"/>
    </xf>
    <xf numFmtId="0" fontId="148" fillId="22" borderId="189" xfId="2" applyFont="1" applyFill="1" applyBorder="1" applyAlignment="1">
      <alignment horizontal="center" vertical="center" shrinkToFit="1"/>
    </xf>
    <xf numFmtId="0" fontId="148" fillId="22" borderId="178" xfId="2" applyFont="1" applyFill="1" applyBorder="1" applyAlignment="1">
      <alignment horizontal="center" vertical="center" shrinkToFit="1"/>
    </xf>
    <xf numFmtId="0" fontId="79" fillId="5" borderId="186" xfId="2" applyFont="1" applyFill="1" applyBorder="1" applyAlignment="1">
      <alignment horizontal="center" vertical="center"/>
    </xf>
    <xf numFmtId="0" fontId="79" fillId="5" borderId="187" xfId="2" applyFont="1" applyFill="1" applyBorder="1" applyAlignment="1">
      <alignment horizontal="center" vertical="center"/>
    </xf>
    <xf numFmtId="0" fontId="79" fillId="5" borderId="188" xfId="2" applyFont="1" applyFill="1" applyBorder="1" applyAlignment="1">
      <alignment horizontal="center" vertical="center"/>
    </xf>
    <xf numFmtId="0" fontId="6" fillId="0" borderId="0" xfId="2" applyAlignment="1">
      <alignment horizontal="center" vertical="center" wrapText="1"/>
    </xf>
    <xf numFmtId="0" fontId="79" fillId="32" borderId="0" xfId="2" applyFont="1" applyFill="1" applyAlignment="1">
      <alignment horizontal="left" vertical="center" wrapText="1"/>
    </xf>
    <xf numFmtId="0" fontId="79" fillId="32" borderId="0" xfId="2" applyFont="1" applyFill="1" applyAlignment="1">
      <alignment horizontal="left" vertical="center"/>
    </xf>
    <xf numFmtId="0" fontId="1" fillId="14" borderId="166" xfId="2" applyFont="1" applyFill="1" applyBorder="1" applyAlignment="1">
      <alignment vertical="top" wrapText="1"/>
    </xf>
    <xf numFmtId="0" fontId="6" fillId="0" borderId="161" xfId="2" applyBorder="1" applyAlignment="1">
      <alignment vertical="top" wrapText="1"/>
    </xf>
    <xf numFmtId="0" fontId="134" fillId="0" borderId="0" xfId="1" applyFont="1" applyAlignment="1" applyProtection="1">
      <alignment vertical="center"/>
    </xf>
    <xf numFmtId="0" fontId="6" fillId="0" borderId="0" xfId="2">
      <alignment vertical="center"/>
    </xf>
    <xf numFmtId="0" fontId="6" fillId="23" borderId="163" xfId="2" applyFill="1" applyBorder="1" applyAlignment="1">
      <alignment horizontal="left" vertical="top" wrapText="1"/>
    </xf>
    <xf numFmtId="0" fontId="6" fillId="23" borderId="66" xfId="2" applyFill="1" applyBorder="1" applyAlignment="1">
      <alignment horizontal="left" vertical="top" wrapText="1"/>
    </xf>
    <xf numFmtId="0" fontId="6" fillId="23" borderId="77" xfId="2" applyFill="1" applyBorder="1" applyAlignment="1">
      <alignment horizontal="left" vertical="top" wrapText="1"/>
    </xf>
    <xf numFmtId="0" fontId="1" fillId="27" borderId="163" xfId="2" applyFont="1" applyFill="1" applyBorder="1" applyAlignment="1">
      <alignment horizontal="left" vertical="top" wrapText="1"/>
    </xf>
    <xf numFmtId="0" fontId="1" fillId="27" borderId="162" xfId="2" applyFont="1" applyFill="1" applyBorder="1" applyAlignment="1">
      <alignment horizontal="left" vertical="top" wrapText="1"/>
    </xf>
    <xf numFmtId="0" fontId="8" fillId="27" borderId="66" xfId="1" applyFill="1" applyBorder="1" applyAlignment="1" applyProtection="1">
      <alignment horizontal="left" vertical="top"/>
    </xf>
    <xf numFmtId="0" fontId="6" fillId="27" borderId="76" xfId="2" applyFill="1" applyBorder="1" applyAlignment="1">
      <alignment horizontal="left" vertical="top"/>
    </xf>
    <xf numFmtId="0" fontId="6" fillId="2" borderId="164" xfId="2" applyFill="1" applyBorder="1" applyAlignment="1">
      <alignment vertical="top" wrapText="1"/>
    </xf>
    <xf numFmtId="0" fontId="14" fillId="2" borderId="161" xfId="0" applyFont="1" applyFill="1" applyBorder="1" applyAlignment="1">
      <alignment vertical="top" wrapText="1"/>
    </xf>
    <xf numFmtId="0" fontId="1" fillId="2" borderId="164" xfId="2" applyFont="1" applyFill="1" applyBorder="1" applyAlignment="1">
      <alignment horizontal="left" vertical="top" wrapText="1"/>
    </xf>
    <xf numFmtId="0" fontId="1" fillId="2" borderId="161" xfId="2" applyFont="1" applyFill="1" applyBorder="1" applyAlignment="1">
      <alignment horizontal="left" vertical="top" wrapText="1"/>
    </xf>
    <xf numFmtId="0" fontId="25" fillId="18" borderId="0" xfId="19" applyFont="1" applyFill="1" applyAlignment="1">
      <alignment vertical="center" wrapText="1"/>
    </xf>
    <xf numFmtId="0" fontId="25" fillId="18" borderId="0" xfId="19" applyFont="1" applyFill="1" applyAlignment="1">
      <alignment horizontal="left" vertical="center" wrapText="1"/>
    </xf>
    <xf numFmtId="0" fontId="69" fillId="22" borderId="208" xfId="0" applyFont="1" applyFill="1" applyBorder="1" applyAlignment="1">
      <alignment horizontal="center" vertical="center"/>
    </xf>
    <xf numFmtId="0" fontId="69" fillId="22" borderId="79" xfId="0" applyFont="1" applyFill="1" applyBorder="1" applyAlignment="1">
      <alignment horizontal="center" vertical="center"/>
    </xf>
    <xf numFmtId="0" fontId="69" fillId="28" borderId="208" xfId="0" applyFont="1" applyFill="1" applyBorder="1" applyAlignment="1">
      <alignment horizontal="center" vertical="center"/>
    </xf>
    <xf numFmtId="0" fontId="69" fillId="28" borderId="79" xfId="0" applyFont="1" applyFill="1" applyBorder="1" applyAlignment="1">
      <alignment horizontal="center" vertical="center"/>
    </xf>
    <xf numFmtId="0" fontId="69" fillId="28" borderId="80" xfId="0" applyFont="1" applyFill="1" applyBorder="1" applyAlignment="1">
      <alignment horizontal="center" vertical="center"/>
    </xf>
    <xf numFmtId="0" fontId="69" fillId="37" borderId="200" xfId="0" applyFont="1" applyFill="1" applyBorder="1" applyAlignment="1">
      <alignment horizontal="center" vertical="center"/>
    </xf>
    <xf numFmtId="0" fontId="69" fillId="37" borderId="201" xfId="0" applyFont="1" applyFill="1" applyBorder="1" applyAlignment="1">
      <alignment horizontal="center" vertical="center"/>
    </xf>
    <xf numFmtId="0" fontId="69" fillId="22" borderId="200" xfId="0" applyFont="1" applyFill="1" applyBorder="1" applyAlignment="1">
      <alignment horizontal="center" vertical="center"/>
    </xf>
    <xf numFmtId="0" fontId="69" fillId="22" borderId="202" xfId="0" applyFont="1" applyFill="1" applyBorder="1" applyAlignment="1">
      <alignment horizontal="center" vertical="center"/>
    </xf>
    <xf numFmtId="0" fontId="69" fillId="22" borderId="203" xfId="0" applyFont="1" applyFill="1" applyBorder="1" applyAlignment="1">
      <alignment horizontal="center" vertical="center"/>
    </xf>
    <xf numFmtId="0" fontId="69" fillId="28" borderId="200" xfId="0" applyFont="1" applyFill="1" applyBorder="1" applyAlignment="1">
      <alignment horizontal="center" vertical="center"/>
    </xf>
    <xf numFmtId="0" fontId="69" fillId="28" borderId="202" xfId="0" applyFont="1" applyFill="1" applyBorder="1" applyAlignment="1">
      <alignment horizontal="center" vertical="center"/>
    </xf>
    <xf numFmtId="0" fontId="69" fillId="28" borderId="201" xfId="0" applyFont="1" applyFill="1" applyBorder="1" applyAlignment="1">
      <alignment horizontal="center" vertical="center"/>
    </xf>
    <xf numFmtId="178" fontId="26" fillId="3" borderId="223" xfId="2" applyNumberFormat="1" applyFont="1" applyFill="1" applyBorder="1" applyAlignment="1">
      <alignment horizontal="center" vertical="center"/>
    </xf>
    <xf numFmtId="178" fontId="26" fillId="3" borderId="224" xfId="0" applyNumberFormat="1" applyFont="1" applyFill="1" applyBorder="1" applyAlignment="1">
      <alignment horizontal="center" vertical="center"/>
    </xf>
    <xf numFmtId="178" fontId="26" fillId="3" borderId="224" xfId="2" applyNumberFormat="1" applyFont="1" applyFill="1" applyBorder="1" applyAlignment="1">
      <alignment horizontal="center" vertical="center"/>
    </xf>
    <xf numFmtId="178" fontId="26" fillId="3" borderId="225" xfId="0" applyNumberFormat="1" applyFont="1" applyFill="1" applyBorder="1" applyAlignment="1">
      <alignment horizontal="center" vertical="center"/>
    </xf>
    <xf numFmtId="0" fontId="10" fillId="0" borderId="0" xfId="2" applyFont="1" applyAlignment="1">
      <alignment vertical="center" wrapText="1"/>
    </xf>
    <xf numFmtId="0" fontId="10" fillId="0" borderId="0" xfId="2" applyFont="1">
      <alignment vertical="center"/>
    </xf>
    <xf numFmtId="0" fontId="8" fillId="0" borderId="79" xfId="1" applyBorder="1" applyAlignment="1" applyProtection="1">
      <alignment vertical="center" wrapText="1"/>
    </xf>
    <xf numFmtId="0" fontId="10" fillId="0" borderId="79" xfId="2" applyFont="1" applyBorder="1">
      <alignment vertical="center"/>
    </xf>
    <xf numFmtId="0" fontId="178" fillId="28" borderId="79" xfId="2" applyFont="1" applyFill="1" applyBorder="1" applyAlignment="1">
      <alignment horizontal="left" vertical="top" wrapText="1" shrinkToFit="1"/>
    </xf>
    <xf numFmtId="0" fontId="178" fillId="28" borderId="80" xfId="2" applyFont="1" applyFill="1" applyBorder="1" applyAlignment="1">
      <alignment horizontal="left" vertical="top" wrapText="1" shrinkToFit="1"/>
    </xf>
    <xf numFmtId="0" fontId="111" fillId="18" borderId="215" xfId="2" applyFont="1" applyFill="1" applyBorder="1" applyAlignment="1">
      <alignment horizontal="center" vertical="center" wrapText="1" shrinkToFit="1"/>
    </xf>
    <xf numFmtId="0" fontId="31" fillId="18" borderId="216" xfId="2" applyFont="1" applyFill="1" applyBorder="1" applyAlignment="1">
      <alignment horizontal="center" vertical="center" shrinkToFit="1"/>
    </xf>
    <xf numFmtId="0" fontId="31" fillId="18" borderId="217" xfId="2" applyFont="1" applyFill="1" applyBorder="1" applyAlignment="1">
      <alignment horizontal="center" vertical="center" shrinkToFit="1"/>
    </xf>
    <xf numFmtId="0" fontId="117" fillId="18" borderId="124" xfId="1" applyFont="1" applyFill="1" applyBorder="1" applyAlignment="1" applyProtection="1">
      <alignment vertical="top" wrapText="1"/>
    </xf>
    <xf numFmtId="0" fontId="20" fillId="18" borderId="213" xfId="2" applyFont="1" applyFill="1" applyBorder="1" applyAlignment="1">
      <alignment vertical="top" wrapText="1"/>
    </xf>
    <xf numFmtId="0" fontId="20" fillId="18" borderId="219" xfId="2" applyFont="1" applyFill="1" applyBorder="1" applyAlignment="1">
      <alignment vertical="top" wrapText="1"/>
    </xf>
    <xf numFmtId="0" fontId="17" fillId="18" borderId="216" xfId="2" applyFont="1" applyFill="1" applyBorder="1" applyAlignment="1">
      <alignment horizontal="center" vertical="center" shrinkToFit="1"/>
    </xf>
    <xf numFmtId="0" fontId="17" fillId="18" borderId="217" xfId="2" applyFont="1" applyFill="1" applyBorder="1" applyAlignment="1">
      <alignment horizontal="center" vertical="center" shrinkToFit="1"/>
    </xf>
    <xf numFmtId="0" fontId="119" fillId="18" borderId="128" xfId="1" applyFont="1" applyFill="1" applyBorder="1" applyAlignment="1" applyProtection="1">
      <alignment horizontal="left" vertical="top" wrapText="1"/>
    </xf>
    <xf numFmtId="0" fontId="119" fillId="18" borderId="199" xfId="1" applyFont="1" applyFill="1" applyBorder="1" applyAlignment="1" applyProtection="1">
      <alignment horizontal="left" vertical="top" wrapText="1"/>
    </xf>
    <xf numFmtId="0" fontId="119" fillId="18" borderId="218" xfId="1" applyFont="1" applyFill="1" applyBorder="1" applyAlignment="1" applyProtection="1">
      <alignment horizontal="left" vertical="top" wrapText="1"/>
    </xf>
    <xf numFmtId="0" fontId="111" fillId="28" borderId="215" xfId="2" applyFont="1" applyFill="1" applyBorder="1" applyAlignment="1">
      <alignment horizontal="center" vertical="center" wrapText="1" shrinkToFit="1"/>
    </xf>
    <xf numFmtId="0" fontId="17" fillId="28" borderId="216" xfId="2" applyFont="1" applyFill="1" applyBorder="1" applyAlignment="1">
      <alignment horizontal="center" vertical="center" shrinkToFit="1"/>
    </xf>
    <xf numFmtId="0" fontId="17" fillId="28" borderId="217" xfId="2" applyFont="1" applyFill="1" applyBorder="1" applyAlignment="1">
      <alignment horizontal="center" vertical="center" shrinkToFit="1"/>
    </xf>
    <xf numFmtId="0" fontId="119" fillId="28" borderId="128" xfId="1" applyFont="1" applyFill="1" applyBorder="1" applyAlignment="1" applyProtection="1">
      <alignment horizontal="left" vertical="top" wrapText="1"/>
    </xf>
    <xf numFmtId="0" fontId="119" fillId="28" borderId="199" xfId="1" applyFont="1" applyFill="1" applyBorder="1" applyAlignment="1" applyProtection="1">
      <alignment horizontal="left" vertical="top" wrapText="1"/>
    </xf>
    <xf numFmtId="0" fontId="119" fillId="28" borderId="218" xfId="1" applyFont="1" applyFill="1" applyBorder="1" applyAlignment="1" applyProtection="1">
      <alignment horizontal="left" vertical="top" wrapText="1"/>
    </xf>
    <xf numFmtId="0" fontId="27" fillId="20" borderId="215" xfId="2" applyFont="1" applyFill="1" applyBorder="1" applyAlignment="1">
      <alignment horizontal="center" vertical="center" shrinkToFit="1"/>
    </xf>
    <xf numFmtId="0" fontId="17" fillId="20" borderId="216" xfId="2" applyFont="1" applyFill="1" applyBorder="1" applyAlignment="1">
      <alignment horizontal="center" vertical="center" shrinkToFit="1"/>
    </xf>
    <xf numFmtId="0" fontId="17" fillId="20" borderId="217" xfId="2" applyFont="1" applyFill="1" applyBorder="1" applyAlignment="1">
      <alignment horizontal="center" vertical="center" shrinkToFit="1"/>
    </xf>
    <xf numFmtId="0" fontId="156" fillId="18" borderId="128" xfId="1" applyFont="1" applyFill="1" applyBorder="1" applyAlignment="1" applyProtection="1">
      <alignment horizontal="left" vertical="top" wrapText="1"/>
    </xf>
    <xf numFmtId="0" fontId="117" fillId="18" borderId="199" xfId="1" applyFont="1" applyFill="1" applyBorder="1" applyAlignment="1" applyProtection="1">
      <alignment horizontal="left" vertical="top" wrapText="1"/>
    </xf>
    <xf numFmtId="0" fontId="117" fillId="18" borderId="218" xfId="1" applyFont="1" applyFill="1" applyBorder="1" applyAlignment="1" applyProtection="1">
      <alignment horizontal="left" vertical="top" wrapText="1"/>
    </xf>
    <xf numFmtId="0" fontId="17" fillId="18" borderId="190" xfId="1" applyFont="1" applyFill="1" applyBorder="1" applyAlignment="1" applyProtection="1">
      <alignment horizontal="center" vertical="center" wrapText="1" shrinkToFit="1"/>
    </xf>
    <xf numFmtId="0" fontId="17" fillId="18" borderId="192" xfId="2" applyFont="1" applyFill="1" applyBorder="1" applyAlignment="1">
      <alignment horizontal="center" vertical="center" wrapText="1" shrinkToFit="1"/>
    </xf>
    <xf numFmtId="0" fontId="17" fillId="18" borderId="193" xfId="2" applyFont="1" applyFill="1" applyBorder="1" applyAlignment="1">
      <alignment horizontal="center" vertical="center" wrapText="1" shrinkToFit="1"/>
    </xf>
    <xf numFmtId="0" fontId="119" fillId="18" borderId="208" xfId="2" applyFont="1" applyFill="1" applyBorder="1" applyAlignment="1">
      <alignment horizontal="left" vertical="top" wrapText="1" shrinkToFit="1"/>
    </xf>
    <xf numFmtId="0" fontId="19" fillId="18" borderId="79" xfId="2" applyFont="1" applyFill="1" applyBorder="1" applyAlignment="1">
      <alignment horizontal="left" vertical="top" wrapText="1" shrinkToFit="1"/>
    </xf>
    <xf numFmtId="0" fontId="19" fillId="18" borderId="80" xfId="2" applyFont="1" applyFill="1" applyBorder="1" applyAlignment="1">
      <alignment horizontal="left" vertical="top" wrapText="1" shrinkToFit="1"/>
    </xf>
    <xf numFmtId="0" fontId="182" fillId="28" borderId="190" xfId="2" applyFont="1" applyFill="1" applyBorder="1" applyAlignment="1">
      <alignment horizontal="center" vertical="center" wrapText="1" shrinkToFit="1"/>
    </xf>
    <xf numFmtId="0" fontId="182" fillId="28" borderId="192" xfId="2" applyFont="1" applyFill="1" applyBorder="1" applyAlignment="1">
      <alignment horizontal="center" vertical="center" wrapText="1" shrinkToFit="1"/>
    </xf>
    <xf numFmtId="0" fontId="182" fillId="28" borderId="193" xfId="2" applyFont="1" applyFill="1" applyBorder="1" applyAlignment="1">
      <alignment horizontal="center" vertical="center" wrapText="1" shrinkToFit="1"/>
    </xf>
    <xf numFmtId="0" fontId="8" fillId="28" borderId="208" xfId="1" applyFill="1" applyBorder="1" applyAlignment="1" applyProtection="1">
      <alignment horizontal="left" vertical="top" wrapText="1" shrinkToFit="1"/>
    </xf>
    <xf numFmtId="0" fontId="131" fillId="46" borderId="0" xfId="20" applyFont="1" applyFill="1" applyAlignment="1">
      <alignment horizontal="center" vertical="center"/>
    </xf>
    <xf numFmtId="0" fontId="6" fillId="0" borderId="0" xfId="20">
      <alignment vertical="center"/>
    </xf>
    <xf numFmtId="0" fontId="174" fillId="0" borderId="0" xfId="20" applyFont="1">
      <alignment vertical="center"/>
    </xf>
    <xf numFmtId="0" fontId="85" fillId="0" borderId="0" xfId="20" applyFont="1" applyAlignment="1">
      <alignment horizontal="center" vertical="center"/>
    </xf>
    <xf numFmtId="0" fontId="20" fillId="0" borderId="0" xfId="20" applyFont="1" applyAlignment="1">
      <alignment horizontal="center" vertical="center"/>
    </xf>
    <xf numFmtId="0" fontId="173" fillId="0" borderId="0" xfId="20" applyFont="1">
      <alignment vertical="center"/>
    </xf>
    <xf numFmtId="0" fontId="6" fillId="0" borderId="0" xfId="20">
      <alignment vertical="center"/>
    </xf>
    <xf numFmtId="0" fontId="85" fillId="42" borderId="0" xfId="20" applyFont="1" applyFill="1" applyAlignment="1">
      <alignment horizontal="center" vertical="center" wrapText="1" shrinkToFit="1"/>
    </xf>
    <xf numFmtId="0" fontId="20" fillId="42" borderId="0" xfId="20" applyFont="1" applyFill="1" applyAlignment="1">
      <alignment horizontal="center" vertical="center" wrapText="1" shrinkToFit="1"/>
    </xf>
    <xf numFmtId="0" fontId="157" fillId="0" borderId="0" xfId="20" applyFont="1">
      <alignment vertical="center"/>
    </xf>
    <xf numFmtId="0" fontId="164" fillId="0" borderId="0" xfId="20" applyFont="1" applyAlignment="1">
      <alignment horizontal="center" vertical="center"/>
    </xf>
    <xf numFmtId="0" fontId="6" fillId="0" borderId="0" xfId="20" applyAlignment="1">
      <alignment horizontal="center" vertical="center"/>
    </xf>
    <xf numFmtId="0" fontId="7" fillId="3" borderId="0" xfId="4" applyFont="1" applyFill="1" applyAlignment="1">
      <alignment vertical="top"/>
    </xf>
    <xf numFmtId="0" fontId="175" fillId="3" borderId="0" xfId="20" applyFont="1" applyFill="1" applyAlignment="1">
      <alignment vertical="top"/>
    </xf>
    <xf numFmtId="0" fontId="7" fillId="3" borderId="0" xfId="20" applyFont="1" applyFill="1" applyAlignment="1">
      <alignment vertical="top"/>
    </xf>
    <xf numFmtId="0" fontId="183" fillId="0" borderId="0" xfId="20" applyFont="1">
      <alignment vertical="center"/>
    </xf>
    <xf numFmtId="0" fontId="158" fillId="2" borderId="0" xfId="20" applyFont="1" applyFill="1" applyAlignment="1">
      <alignment vertical="top" wrapText="1"/>
    </xf>
    <xf numFmtId="0" fontId="159" fillId="2" borderId="0" xfId="20" applyFont="1" applyFill="1" applyAlignment="1">
      <alignment vertical="top" wrapText="1"/>
    </xf>
    <xf numFmtId="0" fontId="50" fillId="47" borderId="0" xfId="20" applyFont="1" applyFill="1" applyAlignment="1">
      <alignment horizontal="left" vertical="center" wrapText="1" indent="1"/>
    </xf>
    <xf numFmtId="0" fontId="176" fillId="0" borderId="0" xfId="20" applyFont="1" applyAlignment="1">
      <alignment horizontal="left" vertical="center" wrapText="1" indent="1"/>
    </xf>
    <xf numFmtId="0" fontId="159" fillId="0" borderId="0" xfId="20" applyFont="1" applyAlignment="1">
      <alignment vertical="top" wrapText="1"/>
    </xf>
    <xf numFmtId="0" fontId="185" fillId="0" borderId="0" xfId="20" applyFont="1">
      <alignment vertical="center"/>
    </xf>
    <xf numFmtId="0" fontId="160" fillId="3" borderId="0" xfId="20" applyFont="1" applyFill="1" applyAlignment="1">
      <alignment vertical="top"/>
    </xf>
    <xf numFmtId="0" fontId="33" fillId="3" borderId="0" xfId="20" applyFont="1" applyFill="1" applyAlignment="1">
      <alignment vertical="top"/>
    </xf>
    <xf numFmtId="0" fontId="6" fillId="0" borderId="0" xfId="20" applyAlignment="1">
      <alignment vertical="top" wrapText="1"/>
    </xf>
    <xf numFmtId="0" fontId="167" fillId="3" borderId="0" xfId="20" applyFont="1" applyFill="1" applyAlignment="1">
      <alignment vertical="top"/>
    </xf>
    <xf numFmtId="0" fontId="16" fillId="43" borderId="0" xfId="4" applyFont="1" applyFill="1" applyAlignment="1">
      <alignment vertical="center"/>
    </xf>
    <xf numFmtId="0" fontId="186" fillId="43" borderId="0" xfId="4" applyFont="1" applyFill="1" applyAlignment="1">
      <alignment vertical="center" wrapText="1"/>
    </xf>
    <xf numFmtId="0" fontId="16" fillId="43" borderId="0" xfId="20" applyFont="1" applyFill="1" applyAlignment="1">
      <alignment vertical="center" wrapText="1"/>
    </xf>
    <xf numFmtId="0" fontId="6" fillId="0" borderId="0" xfId="4" applyAlignment="1">
      <alignment vertical="center"/>
    </xf>
    <xf numFmtId="0" fontId="16" fillId="5" borderId="0" xfId="4" applyFont="1" applyFill="1"/>
    <xf numFmtId="0" fontId="179" fillId="41" borderId="0" xfId="0" applyFont="1" applyFill="1" applyBorder="1" applyAlignment="1">
      <alignment vertical="top" wrapText="1"/>
    </xf>
    <xf numFmtId="0" fontId="180" fillId="41" borderId="0" xfId="0" applyFont="1" applyFill="1" applyBorder="1" applyAlignment="1">
      <alignment vertical="top" wrapText="1"/>
    </xf>
    <xf numFmtId="0" fontId="179" fillId="41" borderId="0" xfId="0" applyFont="1" applyFill="1" applyBorder="1" applyAlignment="1">
      <alignment vertical="center" wrapText="1"/>
    </xf>
    <xf numFmtId="0" fontId="187" fillId="24" borderId="0" xfId="0" applyFont="1" applyFill="1" applyBorder="1" applyAlignment="1">
      <alignment horizontal="left" vertical="top" wrapText="1" indent="4"/>
    </xf>
    <xf numFmtId="0" fontId="188" fillId="48" borderId="0" xfId="0" applyFont="1" applyFill="1" applyAlignment="1">
      <alignment horizontal="center" vertical="center" wrapText="1"/>
    </xf>
    <xf numFmtId="0" fontId="188" fillId="49" borderId="0" xfId="0" applyFont="1" applyFill="1" applyAlignment="1">
      <alignment horizontal="left" vertical="center" wrapText="1" indent="1"/>
    </xf>
    <xf numFmtId="0" fontId="170" fillId="41" borderId="0" xfId="0" applyFont="1" applyFill="1" applyAlignment="1">
      <alignment vertical="center"/>
    </xf>
    <xf numFmtId="0" fontId="171" fillId="41" borderId="0" xfId="0" applyFont="1" applyFill="1" applyAlignment="1">
      <alignment vertical="center"/>
    </xf>
    <xf numFmtId="0" fontId="171" fillId="41" borderId="0" xfId="0" applyFont="1" applyFill="1" applyAlignment="1">
      <alignment horizontal="center" vertical="center" wrapText="1"/>
    </xf>
    <xf numFmtId="0" fontId="189" fillId="41" borderId="0" xfId="0" applyFont="1" applyFill="1" applyAlignment="1">
      <alignment horizontal="left" vertical="center" indent="2"/>
    </xf>
    <xf numFmtId="0" fontId="192" fillId="24" borderId="0" xfId="0" applyFont="1" applyFill="1" applyBorder="1" applyAlignment="1">
      <alignment horizontal="left" vertical="top" wrapText="1" indent="4"/>
    </xf>
    <xf numFmtId="0" fontId="69" fillId="20" borderId="137" xfId="0" applyFont="1" applyFill="1" applyBorder="1" applyAlignment="1">
      <alignment horizontal="center" vertical="center" wrapText="1"/>
    </xf>
  </cellXfs>
  <cellStyles count="26">
    <cellStyle name="Hyperlink" xfId="25" xr:uid="{00000000-000B-0000-0000-000008000000}"/>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14">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
      <font>
        <b/>
        <i val="0"/>
        <strike val="0"/>
        <condense val="0"/>
        <extend val="0"/>
        <outline val="0"/>
        <shadow val="0"/>
        <u val="none"/>
        <vertAlign val="baseline"/>
        <sz val="11"/>
        <color auto="1"/>
        <name val="ＭＳ Ｐゴシック"/>
        <family val="3"/>
        <charset val="128"/>
        <scheme val="minor"/>
      </font>
      <fill>
        <patternFill patternType="solid">
          <fgColor indexed="64"/>
          <bgColor theme="0"/>
        </patternFill>
      </fill>
      <alignment horizontal="left" vertical="center" textRotation="0" wrapText="0" indent="0" justifyLastLine="0" shrinkToFit="0" readingOrder="0"/>
      <border diagonalUp="0" diagonalDown="0">
        <left/>
        <right/>
        <top style="thin">
          <color indexed="64"/>
        </top>
        <bottom/>
      </border>
    </dxf>
    <dxf>
      <font>
        <b/>
        <i val="0"/>
        <strike val="0"/>
        <condense val="0"/>
        <extend val="0"/>
        <outline val="0"/>
        <shadow val="0"/>
        <u val="none"/>
        <vertAlign val="baseline"/>
        <sz val="11"/>
        <color auto="1"/>
        <name val="ＭＳ Ｐゴシック"/>
        <family val="3"/>
        <charset val="128"/>
        <scheme val="minor"/>
      </font>
      <fill>
        <patternFill patternType="solid">
          <fgColor indexed="64"/>
          <bgColor theme="0"/>
        </patternFill>
      </fill>
      <alignment horizontal="left" vertical="center" textRotation="0" wrapText="0" indent="0" justifyLastLine="0" shrinkToFit="0" readingOrder="0"/>
      <border diagonalUp="0" diagonalDown="0">
        <left/>
        <right/>
        <top style="thin">
          <color indexed="64"/>
        </top>
        <bottom/>
      </border>
    </dxf>
    <dxf>
      <font>
        <b/>
        <i val="0"/>
        <strike val="0"/>
        <condense val="0"/>
        <extend val="0"/>
        <outline val="0"/>
        <shadow val="0"/>
        <u val="none"/>
        <vertAlign val="baseline"/>
        <sz val="11"/>
        <color auto="1"/>
        <name val="ＭＳ Ｐゴシック"/>
        <family val="3"/>
        <charset val="128"/>
        <scheme val="minor"/>
      </font>
      <fill>
        <patternFill patternType="solid">
          <fgColor indexed="64"/>
          <bgColor theme="0"/>
        </patternFill>
      </fill>
      <alignment horizontal="left" vertical="center" textRotation="0" wrapText="0" indent="0" justifyLastLine="0" shrinkToFit="0" readingOrder="0"/>
      <border diagonalUp="0" diagonalDown="0" outline="0">
        <left/>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ＭＳ Ｐゴシック"/>
        <family val="3"/>
        <charset val="128"/>
        <scheme val="minor"/>
      </font>
      <fill>
        <patternFill patternType="solid">
          <fgColor indexed="64"/>
          <bgColor theme="0"/>
        </patternFill>
      </fill>
      <alignment horizontal="left" vertical="center" textRotation="0" wrapText="0" indent="0" justifyLastLine="0" shrinkToFit="0" readingOrder="0"/>
    </dxf>
    <dxf>
      <border outline="0">
        <bottom style="thin">
          <color indexed="64"/>
        </bottom>
      </border>
    </dxf>
    <dxf>
      <fill>
        <patternFill patternType="solid">
          <fgColor indexed="64"/>
          <bgColor theme="0"/>
        </patternFill>
      </fill>
    </dxf>
  </dxfs>
  <tableStyles count="0" defaultTableStyle="TableStyleMedium2" defaultPivotStyle="PivotStyleLight16"/>
  <colors>
    <mruColors>
      <color rgb="FF6EF729"/>
      <color rgb="FF6DDDF7"/>
      <color rgb="FFFFE9A3"/>
      <color rgb="FFBCE76F"/>
      <color rgb="FFFFD653"/>
      <color rgb="FFFFCF37"/>
      <color rgb="FF97FBF9"/>
      <color rgb="FF3399FF"/>
      <color rgb="FFFFB5A3"/>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3822459675442242"/>
          <c:y val="2.5313967465744814E-2"/>
          <c:w val="0.77210613690956476"/>
          <c:h val="0.60984543598716823"/>
        </c:manualLayout>
      </c:layout>
      <c:lineChart>
        <c:grouping val="standard"/>
        <c:varyColors val="0"/>
        <c:ser>
          <c:idx val="9"/>
          <c:order val="0"/>
          <c:tx>
            <c:strRef>
              <c:f>'38　感染症統計'!$A$7</c:f>
              <c:strCache>
                <c:ptCount val="1"/>
                <c:pt idx="0">
                  <c:v>2024年</c:v>
                </c:pt>
              </c:strCache>
            </c:strRef>
          </c:tx>
          <c:spPr>
            <a:ln w="38100" cap="rnd">
              <a:solidFill>
                <a:srgbClr val="FF0000"/>
              </a:solidFill>
              <a:round/>
            </a:ln>
            <a:effectLst/>
          </c:spPr>
          <c:marker>
            <c:symbol val="circle"/>
            <c:size val="5"/>
            <c:spPr>
              <a:solidFill>
                <a:srgbClr val="FF0000"/>
              </a:solidFill>
              <a:ln w="38100">
                <a:solidFill>
                  <a:srgbClr val="FF0000"/>
                </a:solidFill>
              </a:ln>
              <a:effectLst/>
            </c:spPr>
          </c:marker>
          <c:val>
            <c:numRef>
              <c:f>'38　感染症統計'!$B$7:$M$7</c:f>
              <c:numCache>
                <c:formatCode>General</c:formatCode>
                <c:ptCount val="12"/>
                <c:pt idx="0">
                  <c:v>102</c:v>
                </c:pt>
                <c:pt idx="1">
                  <c:v>102</c:v>
                </c:pt>
                <c:pt idx="2">
                  <c:v>115</c:v>
                </c:pt>
                <c:pt idx="3">
                  <c:v>122</c:v>
                </c:pt>
                <c:pt idx="4">
                  <c:v>256</c:v>
                </c:pt>
                <c:pt idx="5">
                  <c:v>307</c:v>
                </c:pt>
                <c:pt idx="6">
                  <c:v>518</c:v>
                </c:pt>
                <c:pt idx="7">
                  <c:v>706</c:v>
                </c:pt>
                <c:pt idx="8">
                  <c:v>395</c:v>
                </c:pt>
              </c:numCache>
            </c:numRef>
          </c:val>
          <c:smooth val="0"/>
          <c:extLst>
            <c:ext xmlns:c16="http://schemas.microsoft.com/office/drawing/2014/chart" uri="{C3380CC4-5D6E-409C-BE32-E72D297353CC}">
              <c16:uniqueId val="{00000008-9549-4A62-BF04-398DC0EE804A}"/>
            </c:ext>
          </c:extLst>
        </c:ser>
        <c:ser>
          <c:idx val="6"/>
          <c:order val="1"/>
          <c:tx>
            <c:strRef>
              <c:f>'38　感染症統計'!$A$8</c:f>
              <c:strCache>
                <c:ptCount val="1"/>
                <c:pt idx="0">
                  <c:v>2023年</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val>
            <c:numRef>
              <c:f>'38　感染症統計'!$B$8:$M$8</c:f>
              <c:numCache>
                <c:formatCode>#,##0_ </c:formatCode>
                <c:ptCount val="12"/>
                <c:pt idx="0" formatCode="General">
                  <c:v>82</c:v>
                </c:pt>
                <c:pt idx="1">
                  <c:v>62</c:v>
                </c:pt>
                <c:pt idx="2">
                  <c:v>99</c:v>
                </c:pt>
                <c:pt idx="3">
                  <c:v>112</c:v>
                </c:pt>
                <c:pt idx="4" formatCode="General">
                  <c:v>224</c:v>
                </c:pt>
                <c:pt idx="5" formatCode="General">
                  <c:v>526</c:v>
                </c:pt>
                <c:pt idx="6" formatCode="General">
                  <c:v>521</c:v>
                </c:pt>
                <c:pt idx="7">
                  <c:v>768</c:v>
                </c:pt>
                <c:pt idx="8">
                  <c:v>454</c:v>
                </c:pt>
                <c:pt idx="9">
                  <c:v>390</c:v>
                </c:pt>
                <c:pt idx="10">
                  <c:v>416</c:v>
                </c:pt>
                <c:pt idx="11" formatCode="General">
                  <c:v>154</c:v>
                </c:pt>
              </c:numCache>
            </c:numRef>
          </c:val>
          <c:smooth val="0"/>
          <c:extLst>
            <c:ext xmlns:c16="http://schemas.microsoft.com/office/drawing/2014/chart" uri="{C3380CC4-5D6E-409C-BE32-E72D297353CC}">
              <c16:uniqueId val="{00000000-EF25-4824-8530-875CCEE0B185}"/>
            </c:ext>
          </c:extLst>
        </c:ser>
        <c:ser>
          <c:idx val="0"/>
          <c:order val="2"/>
          <c:tx>
            <c:strRef>
              <c:f>'38　感染症統計'!$A$9</c:f>
              <c:strCache>
                <c:ptCount val="1"/>
                <c:pt idx="0">
                  <c:v>2022年</c:v>
                </c:pt>
              </c:strCache>
            </c:strRef>
          </c:tx>
          <c:spPr>
            <a:ln w="28575" cap="rnd">
              <a:solidFill>
                <a:schemeClr val="accent1"/>
              </a:solidFill>
              <a:round/>
            </a:ln>
            <a:effectLst/>
          </c:spPr>
          <c:marker>
            <c:symbol val="none"/>
          </c:marker>
          <c:val>
            <c:numRef>
              <c:f>'38　感染症統計'!$B$9:$M$9</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0-9549-4A62-BF04-398DC0EE804A}"/>
            </c:ext>
          </c:extLst>
        </c:ser>
        <c:ser>
          <c:idx val="1"/>
          <c:order val="3"/>
          <c:tx>
            <c:strRef>
              <c:f>'38　感染症統計'!$A$10</c:f>
              <c:strCache>
                <c:ptCount val="1"/>
                <c:pt idx="0">
                  <c:v>2021年</c:v>
                </c:pt>
              </c:strCache>
            </c:strRef>
          </c:tx>
          <c:spPr>
            <a:ln w="28575" cap="rnd">
              <a:solidFill>
                <a:schemeClr val="accent2"/>
              </a:solidFill>
              <a:round/>
            </a:ln>
            <a:effectLst/>
          </c:spPr>
          <c:marker>
            <c:symbol val="none"/>
          </c:marker>
          <c:val>
            <c:numRef>
              <c:f>'38　感染症統計'!$B$10:$M$10</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1-9549-4A62-BF04-398DC0EE804A}"/>
            </c:ext>
          </c:extLst>
        </c:ser>
        <c:ser>
          <c:idx val="2"/>
          <c:order val="4"/>
          <c:tx>
            <c:strRef>
              <c:f>'38　感染症統計'!$A$11</c:f>
              <c:strCache>
                <c:ptCount val="1"/>
                <c:pt idx="0">
                  <c:v>2020年</c:v>
                </c:pt>
              </c:strCache>
            </c:strRef>
          </c:tx>
          <c:spPr>
            <a:ln w="28575" cap="rnd">
              <a:solidFill>
                <a:schemeClr val="accent3"/>
              </a:solidFill>
              <a:round/>
            </a:ln>
            <a:effectLst/>
          </c:spPr>
          <c:marker>
            <c:symbol val="none"/>
          </c:marker>
          <c:val>
            <c:numRef>
              <c:f>'38　感染症統計'!$B$11:$M$11</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2-9549-4A62-BF04-398DC0EE804A}"/>
            </c:ext>
          </c:extLst>
        </c:ser>
        <c:ser>
          <c:idx val="3"/>
          <c:order val="5"/>
          <c:tx>
            <c:strRef>
              <c:f>'38　感染症統計'!$A$12</c:f>
              <c:strCache>
                <c:ptCount val="1"/>
                <c:pt idx="0">
                  <c:v>2019年</c:v>
                </c:pt>
              </c:strCache>
            </c:strRef>
          </c:tx>
          <c:spPr>
            <a:ln w="28575" cap="rnd">
              <a:solidFill>
                <a:schemeClr val="accent4"/>
              </a:solidFill>
              <a:round/>
            </a:ln>
            <a:effectLst/>
          </c:spPr>
          <c:marker>
            <c:symbol val="none"/>
          </c:marker>
          <c:val>
            <c:numRef>
              <c:f>'38　感染症統計'!$B$12:$M$12</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3-9549-4A62-BF04-398DC0EE804A}"/>
            </c:ext>
          </c:extLst>
        </c:ser>
        <c:ser>
          <c:idx val="4"/>
          <c:order val="6"/>
          <c:tx>
            <c:strRef>
              <c:f>'38　感染症統計'!$A$13</c:f>
              <c:strCache>
                <c:ptCount val="1"/>
                <c:pt idx="0">
                  <c:v>2018年</c:v>
                </c:pt>
              </c:strCache>
            </c:strRef>
          </c:tx>
          <c:spPr>
            <a:ln w="28575" cap="rnd">
              <a:solidFill>
                <a:schemeClr val="accent5"/>
              </a:solidFill>
              <a:round/>
            </a:ln>
            <a:effectLst/>
          </c:spPr>
          <c:marker>
            <c:symbol val="none"/>
          </c:marker>
          <c:val>
            <c:numRef>
              <c:f>'38　感染症統計'!$B$13:$M$13</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4-9549-4A62-BF04-398DC0EE804A}"/>
            </c:ext>
          </c:extLst>
        </c:ser>
        <c:dLbls>
          <c:showLegendKey val="0"/>
          <c:showVal val="0"/>
          <c:showCatName val="0"/>
          <c:showSerName val="0"/>
          <c:showPercent val="0"/>
          <c:showBubbleSize val="0"/>
        </c:dLbls>
        <c:marker val="1"/>
        <c:smooth val="0"/>
        <c:axId val="473875992"/>
        <c:axId val="473875208"/>
      </c:lineChart>
      <c:catAx>
        <c:axId val="473875992"/>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7151596407712806"/>
          <c:y val="0.15416790138811245"/>
          <c:w val="0.12798558763714724"/>
          <c:h val="0.7518134805988511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2747074113369755"/>
          <c:y val="5.692857851974642E-2"/>
          <c:w val="0.70100967673797776"/>
          <c:h val="0.62589415129079018"/>
        </c:manualLayout>
      </c:layout>
      <c:lineChart>
        <c:grouping val="standard"/>
        <c:varyColors val="0"/>
        <c:ser>
          <c:idx val="6"/>
          <c:order val="0"/>
          <c:tx>
            <c:strRef>
              <c:f>'38　感染症統計'!$P$7</c:f>
              <c:strCache>
                <c:ptCount val="1"/>
                <c:pt idx="0">
                  <c:v>2024年</c:v>
                </c:pt>
              </c:strCache>
            </c:strRef>
          </c:tx>
          <c:spPr>
            <a:ln w="63500" cap="rnd">
              <a:solidFill>
                <a:srgbClr val="FF0000"/>
              </a:solidFill>
              <a:round/>
            </a:ln>
            <a:effectLst/>
          </c:spPr>
          <c:marker>
            <c:symbol val="none"/>
          </c:marker>
          <c:val>
            <c:numRef>
              <c:f>'38　感染症統計'!$Q$7:$AB$7</c:f>
              <c:numCache>
                <c:formatCode>General</c:formatCode>
                <c:ptCount val="12"/>
                <c:pt idx="0" formatCode="#,##0_ ">
                  <c:v>4</c:v>
                </c:pt>
                <c:pt idx="1">
                  <c:v>4</c:v>
                </c:pt>
                <c:pt idx="2">
                  <c:v>4</c:v>
                </c:pt>
                <c:pt idx="3">
                  <c:v>8</c:v>
                </c:pt>
                <c:pt idx="4">
                  <c:v>1</c:v>
                </c:pt>
                <c:pt idx="5">
                  <c:v>2</c:v>
                </c:pt>
                <c:pt idx="6">
                  <c:v>6</c:v>
                </c:pt>
                <c:pt idx="7">
                  <c:v>21</c:v>
                </c:pt>
                <c:pt idx="8">
                  <c:v>11</c:v>
                </c:pt>
              </c:numCache>
            </c:numRef>
          </c:val>
          <c:smooth val="0"/>
          <c:extLst>
            <c:ext xmlns:c16="http://schemas.microsoft.com/office/drawing/2014/chart" uri="{C3380CC4-5D6E-409C-BE32-E72D297353CC}">
              <c16:uniqueId val="{00000000-691A-4A61-BF12-3A5977548A2F}"/>
            </c:ext>
          </c:extLst>
        </c:ser>
        <c:ser>
          <c:idx val="0"/>
          <c:order val="1"/>
          <c:tx>
            <c:strRef>
              <c:f>'38　感染症統計'!$P$8</c:f>
              <c:strCache>
                <c:ptCount val="1"/>
                <c:pt idx="0">
                  <c:v>2023年</c:v>
                </c:pt>
              </c:strCache>
            </c:strRef>
          </c:tx>
          <c:spPr>
            <a:ln w="28575" cap="rnd">
              <a:solidFill>
                <a:schemeClr val="accent1"/>
              </a:solidFill>
              <a:round/>
            </a:ln>
            <a:effectLst/>
          </c:spPr>
          <c:marker>
            <c:symbol val="none"/>
          </c:marker>
          <c:val>
            <c:numRef>
              <c:f>'38　感染症統計'!$Q$8:$AB$8</c:f>
              <c:numCache>
                <c:formatCode>#,##0_ </c:formatCode>
                <c:ptCount val="12"/>
                <c:pt idx="0" formatCode="General">
                  <c:v>1</c:v>
                </c:pt>
                <c:pt idx="1">
                  <c:v>1</c:v>
                </c:pt>
                <c:pt idx="2">
                  <c:v>4</c:v>
                </c:pt>
                <c:pt idx="3">
                  <c:v>2</c:v>
                </c:pt>
                <c:pt idx="4">
                  <c:v>2</c:v>
                </c:pt>
                <c:pt idx="5">
                  <c:v>7</c:v>
                </c:pt>
                <c:pt idx="6">
                  <c:v>7</c:v>
                </c:pt>
                <c:pt idx="7">
                  <c:v>3</c:v>
                </c:pt>
                <c:pt idx="8">
                  <c:v>1</c:v>
                </c:pt>
                <c:pt idx="9">
                  <c:v>7</c:v>
                </c:pt>
                <c:pt idx="10">
                  <c:v>7</c:v>
                </c:pt>
                <c:pt idx="11" formatCode="General">
                  <c:v>5</c:v>
                </c:pt>
              </c:numCache>
            </c:numRef>
          </c:val>
          <c:smooth val="0"/>
          <c:extLst>
            <c:ext xmlns:c16="http://schemas.microsoft.com/office/drawing/2014/chart" uri="{C3380CC4-5D6E-409C-BE32-E72D297353CC}">
              <c16:uniqueId val="{00000001-0D40-4B2F-8512-1EC6AC1905A3}"/>
            </c:ext>
          </c:extLst>
        </c:ser>
        <c:ser>
          <c:idx val="1"/>
          <c:order val="2"/>
          <c:tx>
            <c:strRef>
              <c:f>'38　感染症統計'!$P$9</c:f>
              <c:strCache>
                <c:ptCount val="1"/>
                <c:pt idx="0">
                  <c:v>2022年</c:v>
                </c:pt>
              </c:strCache>
            </c:strRef>
          </c:tx>
          <c:spPr>
            <a:ln w="28575" cap="rnd">
              <a:solidFill>
                <a:schemeClr val="accent2"/>
              </a:solidFill>
              <a:round/>
            </a:ln>
            <a:effectLst/>
          </c:spPr>
          <c:marker>
            <c:symbol val="none"/>
          </c:marker>
          <c:val>
            <c:numRef>
              <c:f>'38　感染症統計'!$Q$9:$AB$9</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2-0D40-4B2F-8512-1EC6AC1905A3}"/>
            </c:ext>
          </c:extLst>
        </c:ser>
        <c:ser>
          <c:idx val="2"/>
          <c:order val="3"/>
          <c:tx>
            <c:strRef>
              <c:f>'38　感染症統計'!$P$10</c:f>
              <c:strCache>
                <c:ptCount val="1"/>
                <c:pt idx="0">
                  <c:v>2021年</c:v>
                </c:pt>
              </c:strCache>
            </c:strRef>
          </c:tx>
          <c:spPr>
            <a:ln w="28575" cap="rnd">
              <a:solidFill>
                <a:schemeClr val="accent3"/>
              </a:solidFill>
              <a:round/>
            </a:ln>
            <a:effectLst/>
          </c:spPr>
          <c:marker>
            <c:symbol val="none"/>
          </c:marker>
          <c:val>
            <c:numRef>
              <c:f>'38　感染症統計'!$Q$10:$AB$10</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3-0D40-4B2F-8512-1EC6AC1905A3}"/>
            </c:ext>
          </c:extLst>
        </c:ser>
        <c:ser>
          <c:idx val="3"/>
          <c:order val="4"/>
          <c:tx>
            <c:strRef>
              <c:f>'38　感染症統計'!$P$11</c:f>
              <c:strCache>
                <c:ptCount val="1"/>
                <c:pt idx="0">
                  <c:v>2020年</c:v>
                </c:pt>
              </c:strCache>
            </c:strRef>
          </c:tx>
          <c:spPr>
            <a:ln w="28575" cap="rnd">
              <a:solidFill>
                <a:schemeClr val="accent4"/>
              </a:solidFill>
              <a:round/>
            </a:ln>
            <a:effectLst/>
          </c:spPr>
          <c:marker>
            <c:symbol val="none"/>
          </c:marker>
          <c:val>
            <c:numRef>
              <c:f>'38　感染症統計'!$Q$11:$AB$11</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4-0D40-4B2F-8512-1EC6AC1905A3}"/>
            </c:ext>
          </c:extLst>
        </c:ser>
        <c:ser>
          <c:idx val="4"/>
          <c:order val="5"/>
          <c:tx>
            <c:strRef>
              <c:f>'38　感染症統計'!$P$12</c:f>
              <c:strCache>
                <c:ptCount val="1"/>
                <c:pt idx="0">
                  <c:v>2019年</c:v>
                </c:pt>
              </c:strCache>
            </c:strRef>
          </c:tx>
          <c:spPr>
            <a:ln w="28575" cap="rnd">
              <a:solidFill>
                <a:schemeClr val="accent5"/>
              </a:solidFill>
              <a:round/>
            </a:ln>
            <a:effectLst/>
          </c:spPr>
          <c:marker>
            <c:symbol val="none"/>
          </c:marker>
          <c:val>
            <c:numRef>
              <c:f>'38　感染症統計'!$Q$12:$AB$12</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5-0D40-4B2F-8512-1EC6AC1905A3}"/>
            </c:ext>
          </c:extLst>
        </c:ser>
        <c:ser>
          <c:idx val="5"/>
          <c:order val="6"/>
          <c:tx>
            <c:strRef>
              <c:f>'38　感染症統計'!$P$13</c:f>
              <c:strCache>
                <c:ptCount val="1"/>
                <c:pt idx="0">
                  <c:v>2018年</c:v>
                </c:pt>
              </c:strCache>
            </c:strRef>
          </c:tx>
          <c:spPr>
            <a:ln w="28575" cap="rnd">
              <a:solidFill>
                <a:schemeClr val="accent6"/>
              </a:solidFill>
              <a:round/>
            </a:ln>
            <a:effectLst/>
          </c:spPr>
          <c:marker>
            <c:symbol val="none"/>
          </c:marker>
          <c:val>
            <c:numRef>
              <c:f>'38　感染症統計'!$Q$13:$AB$13</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6-0D40-4B2F-8512-1EC6AC1905A3}"/>
            </c:ext>
          </c:extLst>
        </c:ser>
        <c:dLbls>
          <c:showLegendKey val="0"/>
          <c:showVal val="0"/>
          <c:showCatName val="0"/>
          <c:showSerName val="0"/>
          <c:showPercent val="0"/>
          <c:showBubbleSize val="0"/>
        </c:dLbls>
        <c:smooth val="0"/>
        <c:axId val="473874032"/>
        <c:axId val="473874424"/>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5543391131567292"/>
          <c:y val="8.9866993536922485E-2"/>
          <c:w val="0.14456608538169238"/>
          <c:h val="0.780275612984926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6.png"/><Relationship Id="rId3" Type="http://schemas.microsoft.com/office/2007/relationships/hdphoto" Target="../media/hdphoto1.wdp"/><Relationship Id="rId7" Type="http://schemas.openxmlformats.org/officeDocument/2006/relationships/hyperlink" Target="&#12475;&#12511;&#12490;&#12540;&#32884;&#35611;&#30331;&#37682;&#65372;FOOD&#23637;%202024%20(tenjikai-uketsuke.com)" TargetMode="External"/><Relationship Id="rId2" Type="http://schemas.openxmlformats.org/officeDocument/2006/relationships/image" Target="../media/image3.png"/><Relationship Id="rId1" Type="http://schemas.openxmlformats.org/officeDocument/2006/relationships/image" Target="../media/image2.gif"/><Relationship Id="rId6" Type="http://schemas.openxmlformats.org/officeDocument/2006/relationships/image" Target="../media/image5.png"/><Relationship Id="rId5" Type="http://schemas.microsoft.com/office/2007/relationships/hdphoto" Target="../media/hdphoto2.wdp"/><Relationship Id="rId4" Type="http://schemas.openxmlformats.org/officeDocument/2006/relationships/image" Target="../media/image4.png"/><Relationship Id="rId9" Type="http://schemas.openxmlformats.org/officeDocument/2006/relationships/image" Target="../media/image7.gif"/></Relationships>
</file>

<file path=xl/drawings/_rels/drawing3.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gif"/><Relationship Id="rId1" Type="http://schemas.openxmlformats.org/officeDocument/2006/relationships/image" Target="../media/image8.png"/></Relationships>
</file>

<file path=xl/drawings/_rels/drawing4.xml.rels><?xml version="1.0" encoding="UTF-8" standalone="yes"?>
<Relationships xmlns="http://schemas.openxmlformats.org/package/2006/relationships"><Relationship Id="rId3" Type="http://schemas.openxmlformats.org/officeDocument/2006/relationships/image" Target="../media/image12.jpeg"/><Relationship Id="rId2" Type="http://schemas.openxmlformats.org/officeDocument/2006/relationships/image" Target="../media/image11.jpeg"/><Relationship Id="rId1" Type="http://schemas.openxmlformats.org/officeDocument/2006/relationships/hyperlink" Target="http://www.google.co.jp/imgres?imgurl=http%3A%2F%2Fthumbnail.image.rakuten.co.jp%2F%25400_mall%2Ffujinami%2Fcabinet%2Fshohin02%2F457126160002600052.jpg%253F_ex%253D320x320%2526s%253D2%2526r%253D1&amp;imgrefurl=http%3A%2F%2Fitem.rakuten.co.jp%2Ffujinami%2F457126160002600%2F&amp;h=320&amp;w=320&amp;tbnid=rSj_925s_Y7APM%3A&amp;zoom=1&amp;docid=0WAZ4htdIbjzZM&amp;hl=ja&amp;ei=HM03U-u9CYaVkQW0lYDIAQ&amp;tbm=isch&amp;ved=0CFUQhBwwAQ&amp;iact=rc&amp;dur=388&amp;page=1&amp;start=0&amp;ndsp=15"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13.png"/></Relationships>
</file>

<file path=xl/drawings/_rels/drawing7.xml.rels><?xml version="1.0" encoding="UTF-8" standalone="yes"?>
<Relationships xmlns="http://schemas.openxmlformats.org/package/2006/relationships"><Relationship Id="rId1"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xdr:from>
      <xdr:col>1</xdr:col>
      <xdr:colOff>0</xdr:colOff>
      <xdr:row>23</xdr:row>
      <xdr:rowOff>76200</xdr:rowOff>
    </xdr:from>
    <xdr:to>
      <xdr:col>6</xdr:col>
      <xdr:colOff>28575</xdr:colOff>
      <xdr:row>29</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37</xdr:row>
      <xdr:rowOff>0</xdr:rowOff>
    </xdr:from>
    <xdr:to>
      <xdr:col>10</xdr:col>
      <xdr:colOff>50165</xdr:colOff>
      <xdr:row>37</xdr:row>
      <xdr:rowOff>12065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1398494</xdr:colOff>
      <xdr:row>12</xdr:row>
      <xdr:rowOff>98610</xdr:rowOff>
    </xdr:from>
    <xdr:to>
      <xdr:col>16</xdr:col>
      <xdr:colOff>125507</xdr:colOff>
      <xdr:row>43</xdr:row>
      <xdr:rowOff>142083</xdr:rowOff>
    </xdr:to>
    <xdr:pic>
      <xdr:nvPicPr>
        <xdr:cNvPr id="20" name="図 19">
          <a:extLst>
            <a:ext uri="{FF2B5EF4-FFF2-40B4-BE49-F238E27FC236}">
              <a16:creationId xmlns:a16="http://schemas.microsoft.com/office/drawing/2014/main" id="{596BCF1B-061C-A5E9-88AE-06348866662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17694" y="2151528"/>
          <a:ext cx="6911789" cy="5870532"/>
        </a:xfrm>
        <a:prstGeom prst="rect">
          <a:avLst/>
        </a:prstGeom>
      </xdr:spPr>
    </xdr:pic>
    <xdr:clientData/>
  </xdr:twoCellAnchor>
  <xdr:twoCellAnchor editAs="oneCell">
    <xdr:from>
      <xdr:col>12</xdr:col>
      <xdr:colOff>457202</xdr:colOff>
      <xdr:row>10</xdr:row>
      <xdr:rowOff>116541</xdr:rowOff>
    </xdr:from>
    <xdr:to>
      <xdr:col>17</xdr:col>
      <xdr:colOff>448237</xdr:colOff>
      <xdr:row>31</xdr:row>
      <xdr:rowOff>89646</xdr:rowOff>
    </xdr:to>
    <xdr:pic>
      <xdr:nvPicPr>
        <xdr:cNvPr id="13" name="図 12">
          <a:extLst>
            <a:ext uri="{FF2B5EF4-FFF2-40B4-BE49-F238E27FC236}">
              <a16:creationId xmlns:a16="http://schemas.microsoft.com/office/drawing/2014/main" id="{9BD8B109-C4B3-E735-9121-C5991469DB79}"/>
            </a:ext>
          </a:extLst>
        </xdr:cNvPr>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brightnessContrast contrast="20000"/>
                  </a14:imgEffect>
                </a14:imgLayer>
              </a14:imgProps>
            </a:ext>
          </a:extLst>
        </a:blip>
        <a:stretch>
          <a:fillRect/>
        </a:stretch>
      </xdr:blipFill>
      <xdr:spPr>
        <a:xfrm>
          <a:off x="8014449" y="1828800"/>
          <a:ext cx="2474259" cy="3693458"/>
        </a:xfrm>
        <a:prstGeom prst="rect">
          <a:avLst/>
        </a:prstGeom>
        <a:solidFill>
          <a:srgbClr val="FFFFFF">
            <a:shade val="85000"/>
          </a:srgbClr>
        </a:solidFill>
        <a:ln w="38100" cap="rnd">
          <a:solidFill>
            <a:srgbClr val="6EF729"/>
          </a:solidFill>
        </a:ln>
        <a:effectLst>
          <a:outerShdw blurRad="50000" algn="tl" rotWithShape="0">
            <a:srgbClr val="000000">
              <a:alpha val="41000"/>
            </a:srgbClr>
          </a:outerShdw>
        </a:effectLst>
        <a:scene3d>
          <a:camera prst="orthographicFront"/>
          <a:lightRig rig="twoPt" dir="t">
            <a:rot lat="0" lon="0" rev="7800000"/>
          </a:lightRig>
        </a:scene3d>
        <a:sp3d contourW="6350">
          <a:bevelT w="50800" h="16510"/>
          <a:contourClr>
            <a:srgbClr val="C0C0C0"/>
          </a:contourClr>
        </a:sp3d>
      </xdr:spPr>
    </xdr:pic>
    <xdr:clientData/>
  </xdr:twoCellAnchor>
  <xdr:twoCellAnchor editAs="oneCell">
    <xdr:from>
      <xdr:col>6</xdr:col>
      <xdr:colOff>367552</xdr:colOff>
      <xdr:row>32</xdr:row>
      <xdr:rowOff>116536</xdr:rowOff>
    </xdr:from>
    <xdr:to>
      <xdr:col>11</xdr:col>
      <xdr:colOff>233444</xdr:colOff>
      <xdr:row>47</xdr:row>
      <xdr:rowOff>103610</xdr:rowOff>
    </xdr:to>
    <xdr:pic>
      <xdr:nvPicPr>
        <xdr:cNvPr id="14" name="図 13">
          <a:extLst>
            <a:ext uri="{FF2B5EF4-FFF2-40B4-BE49-F238E27FC236}">
              <a16:creationId xmlns:a16="http://schemas.microsoft.com/office/drawing/2014/main" id="{7C9A146C-EEA2-CBE9-C0AC-CC5DA65191EE}"/>
            </a:ext>
          </a:extLst>
        </xdr:cNvPr>
        <xdr:cNvPicPr>
          <a:picLocks noChangeAspect="1"/>
        </xdr:cNvPicPr>
      </xdr:nvPicPr>
      <xdr:blipFill>
        <a:blip xmlns:r="http://schemas.openxmlformats.org/officeDocument/2006/relationships" r:embed="rId4">
          <a:extLst>
            <a:ext uri="{BEBA8EAE-BF5A-486C-A8C5-ECC9F3942E4B}">
              <a14:imgProps xmlns:a14="http://schemas.microsoft.com/office/drawing/2010/main">
                <a14:imgLayer r:embed="rId5">
                  <a14:imgEffect>
                    <a14:saturation sat="101000"/>
                  </a14:imgEffect>
                  <a14:imgEffect>
                    <a14:brightnessContrast contrast="20000"/>
                  </a14:imgEffect>
                </a14:imgLayer>
              </a14:imgProps>
            </a:ext>
          </a:extLst>
        </a:blip>
        <a:stretch>
          <a:fillRect/>
        </a:stretch>
      </xdr:blipFill>
      <xdr:spPr>
        <a:xfrm>
          <a:off x="4831976" y="5719477"/>
          <a:ext cx="2591162" cy="3734321"/>
        </a:xfrm>
        <a:prstGeom prst="rect">
          <a:avLst/>
        </a:prstGeom>
        <a:solidFill>
          <a:srgbClr val="FFFFFF">
            <a:shade val="85000"/>
          </a:srgbClr>
        </a:solidFill>
        <a:ln w="38100" cap="sq">
          <a:solidFill>
            <a:srgbClr val="6DDDF7"/>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2</xdr:col>
      <xdr:colOff>573742</xdr:colOff>
      <xdr:row>10</xdr:row>
      <xdr:rowOff>107575</xdr:rowOff>
    </xdr:from>
    <xdr:to>
      <xdr:col>5</xdr:col>
      <xdr:colOff>472122</xdr:colOff>
      <xdr:row>31</xdr:row>
      <xdr:rowOff>102490</xdr:rowOff>
    </xdr:to>
    <xdr:pic>
      <xdr:nvPicPr>
        <xdr:cNvPr id="15" name="図 14">
          <a:extLst>
            <a:ext uri="{FF2B5EF4-FFF2-40B4-BE49-F238E27FC236}">
              <a16:creationId xmlns:a16="http://schemas.microsoft.com/office/drawing/2014/main" id="{17087B26-23E3-2939-A192-B81852E25780}"/>
            </a:ext>
          </a:extLst>
        </xdr:cNvPr>
        <xdr:cNvPicPr>
          <a:picLocks noChangeAspect="1"/>
        </xdr:cNvPicPr>
      </xdr:nvPicPr>
      <xdr:blipFill>
        <a:blip xmlns:r="http://schemas.openxmlformats.org/officeDocument/2006/relationships" r:embed="rId6"/>
        <a:stretch>
          <a:fillRect/>
        </a:stretch>
      </xdr:blipFill>
      <xdr:spPr>
        <a:xfrm>
          <a:off x="1792942" y="1819834"/>
          <a:ext cx="2534004" cy="3715268"/>
        </a:xfrm>
        <a:prstGeom prst="rect">
          <a:avLst/>
        </a:prstGeom>
        <a:solidFill>
          <a:srgbClr val="FFFFFF">
            <a:shade val="85000"/>
          </a:srgbClr>
        </a:solidFill>
        <a:ln w="38100" cap="sq">
          <a:solidFill>
            <a:srgbClr val="FFFF00"/>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6</xdr:col>
      <xdr:colOff>53787</xdr:colOff>
      <xdr:row>25</xdr:row>
      <xdr:rowOff>143434</xdr:rowOff>
    </xdr:from>
    <xdr:to>
      <xdr:col>12</xdr:col>
      <xdr:colOff>287006</xdr:colOff>
      <xdr:row>30</xdr:row>
      <xdr:rowOff>26893</xdr:rowOff>
    </xdr:to>
    <xdr:pic>
      <xdr:nvPicPr>
        <xdr:cNvPr id="21" name="図 20">
          <a:hlinkClick xmlns:r="http://schemas.openxmlformats.org/officeDocument/2006/relationships" r:id="rId7"/>
          <a:extLst>
            <a:ext uri="{FF2B5EF4-FFF2-40B4-BE49-F238E27FC236}">
              <a16:creationId xmlns:a16="http://schemas.microsoft.com/office/drawing/2014/main" id="{4DA5055E-A19C-1596-E7D7-E6F48FA7EFAD}"/>
            </a:ext>
          </a:extLst>
        </xdr:cNvPr>
        <xdr:cNvPicPr>
          <a:picLocks noChangeAspect="1"/>
        </xdr:cNvPicPr>
      </xdr:nvPicPr>
      <xdr:blipFill>
        <a:blip xmlns:r="http://schemas.openxmlformats.org/officeDocument/2006/relationships" r:embed="rId8"/>
        <a:stretch>
          <a:fillRect/>
        </a:stretch>
      </xdr:blipFill>
      <xdr:spPr>
        <a:xfrm>
          <a:off x="4518211" y="4410634"/>
          <a:ext cx="3326042" cy="735106"/>
        </a:xfrm>
        <a:prstGeom prst="rect">
          <a:avLst/>
        </a:prstGeom>
        <a:ln w="41275">
          <a:solidFill>
            <a:schemeClr val="accent6">
              <a:lumMod val="75000"/>
            </a:schemeClr>
          </a:solidFill>
        </a:ln>
      </xdr:spPr>
    </xdr:pic>
    <xdr:clientData/>
  </xdr:twoCellAnchor>
  <xdr:twoCellAnchor editAs="oneCell">
    <xdr:from>
      <xdr:col>7</xdr:col>
      <xdr:colOff>216586</xdr:colOff>
      <xdr:row>16</xdr:row>
      <xdr:rowOff>125507</xdr:rowOff>
    </xdr:from>
    <xdr:to>
      <xdr:col>9</xdr:col>
      <xdr:colOff>346818</xdr:colOff>
      <xdr:row>25</xdr:row>
      <xdr:rowOff>86853</xdr:rowOff>
    </xdr:to>
    <xdr:pic>
      <xdr:nvPicPr>
        <xdr:cNvPr id="23" name="図 22">
          <a:extLst>
            <a:ext uri="{FF2B5EF4-FFF2-40B4-BE49-F238E27FC236}">
              <a16:creationId xmlns:a16="http://schemas.microsoft.com/office/drawing/2014/main" id="{5675D638-F43D-30BA-0AFB-9B110DEBFC3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rot="16200000">
          <a:off x="5218171" y="3057687"/>
          <a:ext cx="1494310" cy="13494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15552</xdr:colOff>
      <xdr:row>4</xdr:row>
      <xdr:rowOff>0</xdr:rowOff>
    </xdr:from>
    <xdr:to>
      <xdr:col>13</xdr:col>
      <xdr:colOff>147735</xdr:colOff>
      <xdr:row>17</xdr:row>
      <xdr:rowOff>497632</xdr:rowOff>
    </xdr:to>
    <xdr:pic>
      <xdr:nvPicPr>
        <xdr:cNvPr id="82" name="図 81" descr="感染性胃腸炎患者報告数　直近5シーズン">
          <a:extLst>
            <a:ext uri="{FF2B5EF4-FFF2-40B4-BE49-F238E27FC236}">
              <a16:creationId xmlns:a16="http://schemas.microsoft.com/office/drawing/2014/main" id="{BD42C381-6862-D239-99DC-2890681F6B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6450" y="979714"/>
          <a:ext cx="7347856" cy="27991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487679</xdr:colOff>
      <xdr:row>9</xdr:row>
      <xdr:rowOff>137139</xdr:rowOff>
    </xdr:from>
    <xdr:to>
      <xdr:col>13</xdr:col>
      <xdr:colOff>304800</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28577" y="1972159"/>
          <a:ext cx="7032794" cy="1128853"/>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1</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1</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2.47</a:t>
          </a:r>
          <a:endParaRPr lang="ja-JP" altLang="en-US" sz="2000" b="1" i="0" u="none" strike="noStrike" baseline="0">
            <a:solidFill>
              <a:srgbClr val="FF0000"/>
            </a:solidFill>
            <a:latin typeface="ＭＳ Ｐゴシック"/>
            <a:ea typeface="ＭＳ Ｐゴシック"/>
          </a:endParaRPr>
        </a:p>
        <a:p>
          <a:pPr algn="ctr" rtl="0">
            <a:defRPr sz="1000"/>
          </a:pPr>
          <a:endParaRPr lang="en-US" altLang="ja-JP" sz="1000" b="0" i="0" u="none" strike="noStrike" baseline="0">
            <a:solidFill>
              <a:sysClr val="windowText" lastClr="000000"/>
            </a:solidFill>
            <a:effectLst/>
            <a:latin typeface="+mn-lt"/>
            <a:ea typeface="+mn-ea"/>
            <a:cs typeface="+mn-cs"/>
          </a:endParaRPr>
        </a:p>
        <a:p>
          <a:pPr algn="ctr" rtl="0">
            <a:defRPr sz="1000"/>
          </a:pPr>
          <a:r>
            <a:rPr lang="ja-JP" altLang="en-US"/>
            <a:t> </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521836</xdr:colOff>
      <xdr:row>4</xdr:row>
      <xdr:rowOff>101082</xdr:rowOff>
    </xdr:from>
    <xdr:to>
      <xdr:col>12</xdr:col>
      <xdr:colOff>655564</xdr:colOff>
      <xdr:row>8</xdr:row>
      <xdr:rowOff>15734</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8888285" y="1080796"/>
          <a:ext cx="2598565" cy="598897"/>
        </a:xfrm>
        <a:prstGeom prst="borderCallout2">
          <a:avLst>
            <a:gd name="adj1" fmla="val 50645"/>
            <a:gd name="adj2" fmla="val -406"/>
            <a:gd name="adj3" fmla="val 54689"/>
            <a:gd name="adj4" fmla="val -85688"/>
            <a:gd name="adj5" fmla="val 299762"/>
            <a:gd name="adj6" fmla="val -127174"/>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ノロウイルス今週のニュース</a:t>
          </a:r>
        </a:p>
        <a:p>
          <a:pPr algn="l" rtl="0">
            <a:defRPr sz="1000"/>
          </a:pPr>
          <a:r>
            <a:rPr lang="ja-JP" altLang="en-US" sz="1400" b="1" i="0" u="none" strike="noStrike" baseline="0">
              <a:solidFill>
                <a:srgbClr val="FF0000"/>
              </a:solidFill>
              <a:latin typeface="ＭＳ Ｐゴシック"/>
              <a:ea typeface="ＭＳ Ｐゴシック"/>
            </a:rPr>
            <a:t>今週ですが、</a:t>
          </a:r>
          <a:r>
            <a:rPr lang="ja-JP" altLang="en-US" sz="1600" b="1" i="0" u="none" strike="noStrike" baseline="0">
              <a:solidFill>
                <a:srgbClr val="FF0000"/>
              </a:solidFill>
              <a:latin typeface="ＭＳ Ｐゴシック"/>
              <a:ea typeface="ＭＳ Ｐゴシック"/>
            </a:rPr>
            <a:t>全国で</a:t>
          </a:r>
          <a:r>
            <a:rPr lang="en-US" altLang="ja-JP" sz="1600" b="1" i="0" u="none" strike="noStrike" baseline="0">
              <a:solidFill>
                <a:srgbClr val="FF0000"/>
              </a:solidFill>
              <a:latin typeface="ＭＳ Ｐゴシック"/>
              <a:ea typeface="ＭＳ Ｐゴシック"/>
            </a:rPr>
            <a:t>2</a:t>
          </a:r>
          <a:r>
            <a:rPr lang="ja-JP" altLang="en-US" sz="1600" b="1" i="0" u="none" strike="noStrike" baseline="0">
              <a:solidFill>
                <a:srgbClr val="FF0000"/>
              </a:solidFill>
              <a:latin typeface="ＭＳ Ｐゴシック"/>
              <a:ea typeface="ＭＳ Ｐゴシック"/>
            </a:rPr>
            <a:t>件</a:t>
          </a:r>
          <a:endParaRPr lang="en-US" altLang="ja-JP" sz="1600" b="1" i="0" u="none" strike="noStrike" baseline="0">
            <a:solidFill>
              <a:srgbClr val="FF0000"/>
            </a:solidFill>
            <a:latin typeface="ＭＳ Ｐゴシック"/>
            <a:ea typeface="ＭＳ Ｐゴシック"/>
          </a:endParaRPr>
        </a:p>
      </xdr:txBody>
    </xdr:sp>
    <xdr:clientData/>
  </xdr:twoCellAnchor>
  <xdr:twoCellAnchor>
    <xdr:from>
      <xdr:col>7</xdr:col>
      <xdr:colOff>841612</xdr:colOff>
      <xdr:row>14</xdr:row>
      <xdr:rowOff>52574</xdr:rowOff>
    </xdr:from>
    <xdr:to>
      <xdr:col>7</xdr:col>
      <xdr:colOff>1167568</xdr:colOff>
      <xdr:row>16</xdr:row>
      <xdr:rowOff>22094</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5382510" y="2742901"/>
          <a:ext cx="325956" cy="311642"/>
        </a:xfrm>
        <a:prstGeom prst="ellipse">
          <a:avLst/>
        </a:prstGeom>
        <a:noFill/>
        <a:ln w="25400" algn="ctr">
          <a:solidFill>
            <a:srgbClr val="000000"/>
          </a:solidFill>
          <a:round/>
          <a:headEnd/>
          <a:tailEnd/>
        </a:ln>
      </xdr:spPr>
    </xdr:sp>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358588</xdr:colOff>
      <xdr:row>36</xdr:row>
      <xdr:rowOff>769470</xdr:rowOff>
    </xdr:from>
    <xdr:to>
      <xdr:col>3</xdr:col>
      <xdr:colOff>404308</xdr:colOff>
      <xdr:row>36</xdr:row>
      <xdr:rowOff>777090</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47</xdr:row>
      <xdr:rowOff>0</xdr:rowOff>
    </xdr:from>
    <xdr:to>
      <xdr:col>4</xdr:col>
      <xdr:colOff>45720</xdr:colOff>
      <xdr:row>47</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53</xdr:row>
      <xdr:rowOff>0</xdr:rowOff>
    </xdr:from>
    <xdr:to>
      <xdr:col>4</xdr:col>
      <xdr:colOff>45720</xdr:colOff>
      <xdr:row>53</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58</xdr:row>
      <xdr:rowOff>0</xdr:rowOff>
    </xdr:from>
    <xdr:to>
      <xdr:col>4</xdr:col>
      <xdr:colOff>45720</xdr:colOff>
      <xdr:row>58</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62</xdr:row>
      <xdr:rowOff>0</xdr:rowOff>
    </xdr:from>
    <xdr:to>
      <xdr:col>4</xdr:col>
      <xdr:colOff>45720</xdr:colOff>
      <xdr:row>62</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37</xdr:row>
      <xdr:rowOff>769470</xdr:rowOff>
    </xdr:from>
    <xdr:ext cx="45720" cy="7620"/>
    <xdr:pic>
      <xdr:nvPicPr>
        <xdr:cNvPr id="13" name="図 12">
          <a:extLst>
            <a:ext uri="{FF2B5EF4-FFF2-40B4-BE49-F238E27FC236}">
              <a16:creationId xmlns:a16="http://schemas.microsoft.com/office/drawing/2014/main" id="{3A57D59B-9D89-4363-ADBA-8B29E9CE43A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31" name="図 30">
          <a:extLst>
            <a:ext uri="{FF2B5EF4-FFF2-40B4-BE49-F238E27FC236}">
              <a16:creationId xmlns:a16="http://schemas.microsoft.com/office/drawing/2014/main" id="{19505261-9274-4683-A4D4-4D389E04B0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16" name="図 15">
          <a:extLst>
            <a:ext uri="{FF2B5EF4-FFF2-40B4-BE49-F238E27FC236}">
              <a16:creationId xmlns:a16="http://schemas.microsoft.com/office/drawing/2014/main" id="{61747D7D-116A-4685-A7F4-5A4B34D578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28" name="図 27">
          <a:extLst>
            <a:ext uri="{FF2B5EF4-FFF2-40B4-BE49-F238E27FC236}">
              <a16:creationId xmlns:a16="http://schemas.microsoft.com/office/drawing/2014/main" id="{9C89F63A-0C2D-44CC-9D80-4142F0170C1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5</xdr:col>
      <xdr:colOff>31104</xdr:colOff>
      <xdr:row>2</xdr:row>
      <xdr:rowOff>7776</xdr:rowOff>
    </xdr:from>
    <xdr:to>
      <xdr:col>6</xdr:col>
      <xdr:colOff>759252</xdr:colOff>
      <xdr:row>16</xdr:row>
      <xdr:rowOff>54429</xdr:rowOff>
    </xdr:to>
    <xdr:pic>
      <xdr:nvPicPr>
        <xdr:cNvPr id="34" name="図 33">
          <a:extLst>
            <a:ext uri="{FF2B5EF4-FFF2-40B4-BE49-F238E27FC236}">
              <a16:creationId xmlns:a16="http://schemas.microsoft.com/office/drawing/2014/main" id="{A1717D02-8048-202A-4F90-0904660B82BA}"/>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2892492" y="552062"/>
          <a:ext cx="1630107" cy="2534816"/>
        </a:xfrm>
        <a:prstGeom prst="rect">
          <a:avLst/>
        </a:prstGeom>
      </xdr:spPr>
    </xdr:pic>
    <xdr:clientData/>
  </xdr:twoCellAnchor>
  <xdr:twoCellAnchor editAs="oneCell">
    <xdr:from>
      <xdr:col>0</xdr:col>
      <xdr:colOff>0</xdr:colOff>
      <xdr:row>2</xdr:row>
      <xdr:rowOff>0</xdr:rowOff>
    </xdr:from>
    <xdr:to>
      <xdr:col>3</xdr:col>
      <xdr:colOff>144985</xdr:colOff>
      <xdr:row>16</xdr:row>
      <xdr:rowOff>46653</xdr:rowOff>
    </xdr:to>
    <xdr:pic>
      <xdr:nvPicPr>
        <xdr:cNvPr id="32" name="図 31">
          <a:extLst>
            <a:ext uri="{FF2B5EF4-FFF2-40B4-BE49-F238E27FC236}">
              <a16:creationId xmlns:a16="http://schemas.microsoft.com/office/drawing/2014/main" id="{C3D14574-F121-4AE6-98D0-B285B57F1835}"/>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0" y="544286"/>
          <a:ext cx="1630107" cy="2534816"/>
        </a:xfrm>
        <a:prstGeom prst="rect">
          <a:avLst/>
        </a:prstGeom>
      </xdr:spPr>
    </xdr:pic>
    <xdr:clientData/>
  </xdr:twoCellAnchor>
  <xdr:oneCellAnchor>
    <xdr:from>
      <xdr:col>5</xdr:col>
      <xdr:colOff>0</xdr:colOff>
      <xdr:row>69</xdr:row>
      <xdr:rowOff>0</xdr:rowOff>
    </xdr:from>
    <xdr:ext cx="45720" cy="7620"/>
    <xdr:pic>
      <xdr:nvPicPr>
        <xdr:cNvPr id="29" name="図 28">
          <a:extLst>
            <a:ext uri="{FF2B5EF4-FFF2-40B4-BE49-F238E27FC236}">
              <a16:creationId xmlns:a16="http://schemas.microsoft.com/office/drawing/2014/main" id="{550164BA-3ABC-42ED-ACC9-07CCFCD522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36" name="図 35">
          <a:extLst>
            <a:ext uri="{FF2B5EF4-FFF2-40B4-BE49-F238E27FC236}">
              <a16:creationId xmlns:a16="http://schemas.microsoft.com/office/drawing/2014/main" id="{6BC65310-B27F-47DF-B66F-64F6801BB3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37" name="図 36">
          <a:extLst>
            <a:ext uri="{FF2B5EF4-FFF2-40B4-BE49-F238E27FC236}">
              <a16:creationId xmlns:a16="http://schemas.microsoft.com/office/drawing/2014/main" id="{E929A0B5-F69C-4E61-B5FA-8E334F8624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5" name="図 44">
          <a:extLst>
            <a:ext uri="{FF2B5EF4-FFF2-40B4-BE49-F238E27FC236}">
              <a16:creationId xmlns:a16="http://schemas.microsoft.com/office/drawing/2014/main" id="{14787536-E9EF-4D09-BA30-21AE684BC86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6" name="図 45">
          <a:extLst>
            <a:ext uri="{FF2B5EF4-FFF2-40B4-BE49-F238E27FC236}">
              <a16:creationId xmlns:a16="http://schemas.microsoft.com/office/drawing/2014/main" id="{0D5CCC66-B548-436F-A91E-71C5A4ED00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7" name="図 46">
          <a:extLst>
            <a:ext uri="{FF2B5EF4-FFF2-40B4-BE49-F238E27FC236}">
              <a16:creationId xmlns:a16="http://schemas.microsoft.com/office/drawing/2014/main" id="{E9879E01-A516-4DD7-A429-1550EA472EB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8" name="図 47">
          <a:extLst>
            <a:ext uri="{FF2B5EF4-FFF2-40B4-BE49-F238E27FC236}">
              <a16:creationId xmlns:a16="http://schemas.microsoft.com/office/drawing/2014/main" id="{2E8073A6-461F-4E74-9E49-3DE037F703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9" name="図 48">
          <a:extLst>
            <a:ext uri="{FF2B5EF4-FFF2-40B4-BE49-F238E27FC236}">
              <a16:creationId xmlns:a16="http://schemas.microsoft.com/office/drawing/2014/main" id="{D46EFE26-25A4-4C83-B258-BF35C22825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0" name="図 49">
          <a:extLst>
            <a:ext uri="{FF2B5EF4-FFF2-40B4-BE49-F238E27FC236}">
              <a16:creationId xmlns:a16="http://schemas.microsoft.com/office/drawing/2014/main" id="{B3508170-2062-4442-936E-5B534BAEBF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1" name="図 50">
          <a:extLst>
            <a:ext uri="{FF2B5EF4-FFF2-40B4-BE49-F238E27FC236}">
              <a16:creationId xmlns:a16="http://schemas.microsoft.com/office/drawing/2014/main" id="{6CF1EC18-9141-4F73-85CD-48E5020308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2" name="図 51">
          <a:extLst>
            <a:ext uri="{FF2B5EF4-FFF2-40B4-BE49-F238E27FC236}">
              <a16:creationId xmlns:a16="http://schemas.microsoft.com/office/drawing/2014/main" id="{095E9CCD-D5B8-4874-8C78-503938BAA81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3" name="図 52">
          <a:extLst>
            <a:ext uri="{FF2B5EF4-FFF2-40B4-BE49-F238E27FC236}">
              <a16:creationId xmlns:a16="http://schemas.microsoft.com/office/drawing/2014/main" id="{C89B616C-DADF-4297-AD41-06B1D20DEF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4" name="図 53">
          <a:extLst>
            <a:ext uri="{FF2B5EF4-FFF2-40B4-BE49-F238E27FC236}">
              <a16:creationId xmlns:a16="http://schemas.microsoft.com/office/drawing/2014/main" id="{3EE27F0B-D664-4FB8-BB1E-B6CD6E6B10A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5" name="図 54">
          <a:extLst>
            <a:ext uri="{FF2B5EF4-FFF2-40B4-BE49-F238E27FC236}">
              <a16:creationId xmlns:a16="http://schemas.microsoft.com/office/drawing/2014/main" id="{5E297243-3668-4492-8EBD-0807F933FA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23</xdr:row>
      <xdr:rowOff>0</xdr:rowOff>
    </xdr:from>
    <xdr:ext cx="45720" cy="7620"/>
    <xdr:pic>
      <xdr:nvPicPr>
        <xdr:cNvPr id="56" name="図 55">
          <a:extLst>
            <a:ext uri="{FF2B5EF4-FFF2-40B4-BE49-F238E27FC236}">
              <a16:creationId xmlns:a16="http://schemas.microsoft.com/office/drawing/2014/main" id="{4E7C3126-0B62-4493-89E6-AD2477DFF9F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617375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29</xdr:row>
      <xdr:rowOff>0</xdr:rowOff>
    </xdr:from>
    <xdr:ext cx="45720" cy="7620"/>
    <xdr:pic>
      <xdr:nvPicPr>
        <xdr:cNvPr id="57" name="図 56">
          <a:extLst>
            <a:ext uri="{FF2B5EF4-FFF2-40B4-BE49-F238E27FC236}">
              <a16:creationId xmlns:a16="http://schemas.microsoft.com/office/drawing/2014/main" id="{D2CFD870-3759-4F4C-9219-37ED77F8954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1233973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47</xdr:row>
      <xdr:rowOff>0</xdr:rowOff>
    </xdr:from>
    <xdr:ext cx="45720" cy="7620"/>
    <xdr:pic>
      <xdr:nvPicPr>
        <xdr:cNvPr id="58" name="図 57">
          <a:extLst>
            <a:ext uri="{FF2B5EF4-FFF2-40B4-BE49-F238E27FC236}">
              <a16:creationId xmlns:a16="http://schemas.microsoft.com/office/drawing/2014/main" id="{AEA3E453-ADD2-42A7-8C64-B923F641FDE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30689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53</xdr:row>
      <xdr:rowOff>0</xdr:rowOff>
    </xdr:from>
    <xdr:ext cx="45720" cy="7620"/>
    <xdr:pic>
      <xdr:nvPicPr>
        <xdr:cNvPr id="59" name="図 58">
          <a:extLst>
            <a:ext uri="{FF2B5EF4-FFF2-40B4-BE49-F238E27FC236}">
              <a16:creationId xmlns:a16="http://schemas.microsoft.com/office/drawing/2014/main" id="{6DD7DCF5-0544-4E1A-B630-0854DD6BB2B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3663042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58</xdr:row>
      <xdr:rowOff>0</xdr:rowOff>
    </xdr:from>
    <xdr:ext cx="45720" cy="7620"/>
    <xdr:pic>
      <xdr:nvPicPr>
        <xdr:cNvPr id="60" name="図 59">
          <a:extLst>
            <a:ext uri="{FF2B5EF4-FFF2-40B4-BE49-F238E27FC236}">
              <a16:creationId xmlns:a16="http://schemas.microsoft.com/office/drawing/2014/main" id="{51A6C239-A701-492B-9F69-EBDD546731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4107024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62</xdr:row>
      <xdr:rowOff>0</xdr:rowOff>
    </xdr:from>
    <xdr:ext cx="45720" cy="7620"/>
    <xdr:pic>
      <xdr:nvPicPr>
        <xdr:cNvPr id="61" name="図 60">
          <a:extLst>
            <a:ext uri="{FF2B5EF4-FFF2-40B4-BE49-F238E27FC236}">
              <a16:creationId xmlns:a16="http://schemas.microsoft.com/office/drawing/2014/main" id="{52C3E77E-D8CE-4350-BBA6-BC860DD576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44996878"/>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35" name="図 34">
          <a:extLst>
            <a:ext uri="{FF2B5EF4-FFF2-40B4-BE49-F238E27FC236}">
              <a16:creationId xmlns:a16="http://schemas.microsoft.com/office/drawing/2014/main" id="{137CC7FA-74FC-4A04-B4ED-2727715BF36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2" name="図 61">
          <a:extLst>
            <a:ext uri="{FF2B5EF4-FFF2-40B4-BE49-F238E27FC236}">
              <a16:creationId xmlns:a16="http://schemas.microsoft.com/office/drawing/2014/main" id="{4C979020-6F78-4D09-A475-315DC152C5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3" name="図 62">
          <a:extLst>
            <a:ext uri="{FF2B5EF4-FFF2-40B4-BE49-F238E27FC236}">
              <a16:creationId xmlns:a16="http://schemas.microsoft.com/office/drawing/2014/main" id="{73FE766B-A692-4AC4-8BE0-FB1DC08DB2E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4" name="図 63">
          <a:extLst>
            <a:ext uri="{FF2B5EF4-FFF2-40B4-BE49-F238E27FC236}">
              <a16:creationId xmlns:a16="http://schemas.microsoft.com/office/drawing/2014/main" id="{1F246A63-6116-4096-91D3-F4FB859B91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5" name="図 64">
          <a:extLst>
            <a:ext uri="{FF2B5EF4-FFF2-40B4-BE49-F238E27FC236}">
              <a16:creationId xmlns:a16="http://schemas.microsoft.com/office/drawing/2014/main" id="{CC12C8E7-31DB-4814-9321-B9C28571E4D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7" name="図 66">
          <a:extLst>
            <a:ext uri="{FF2B5EF4-FFF2-40B4-BE49-F238E27FC236}">
              <a16:creationId xmlns:a16="http://schemas.microsoft.com/office/drawing/2014/main" id="{EE352F92-3108-42C2-B197-E8BB3D68BE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0</xdr:colOff>
      <xdr:row>23</xdr:row>
      <xdr:rowOff>0</xdr:rowOff>
    </xdr:from>
    <xdr:to>
      <xdr:col>4</xdr:col>
      <xdr:colOff>45720</xdr:colOff>
      <xdr:row>23</xdr:row>
      <xdr:rowOff>7620</xdr:rowOff>
    </xdr:to>
    <xdr:pic>
      <xdr:nvPicPr>
        <xdr:cNvPr id="75" name="図 74">
          <a:extLst>
            <a:ext uri="{FF2B5EF4-FFF2-40B4-BE49-F238E27FC236}">
              <a16:creationId xmlns:a16="http://schemas.microsoft.com/office/drawing/2014/main" id="{DAF6B4C6-EF79-43A3-B2F5-D95C56A1632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653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76" name="図 75">
          <a:extLst>
            <a:ext uri="{FF2B5EF4-FFF2-40B4-BE49-F238E27FC236}">
              <a16:creationId xmlns:a16="http://schemas.microsoft.com/office/drawing/2014/main" id="{38517835-670D-4F19-B0B2-20BE04DC942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0251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77" name="図 76">
          <a:extLst>
            <a:ext uri="{FF2B5EF4-FFF2-40B4-BE49-F238E27FC236}">
              <a16:creationId xmlns:a16="http://schemas.microsoft.com/office/drawing/2014/main" id="{B20F5CDC-4485-4657-9BDB-CF6F35F3BAA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625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78" name="図 77">
          <a:extLst>
            <a:ext uri="{FF2B5EF4-FFF2-40B4-BE49-F238E27FC236}">
              <a16:creationId xmlns:a16="http://schemas.microsoft.com/office/drawing/2014/main" id="{5082DC80-C901-4B3C-B840-B56E81FE821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911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79" name="図 78">
          <a:extLst>
            <a:ext uri="{FF2B5EF4-FFF2-40B4-BE49-F238E27FC236}">
              <a16:creationId xmlns:a16="http://schemas.microsoft.com/office/drawing/2014/main" id="{218E4C63-3CE7-4CB3-A194-DDD6DA7ADBC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2829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80" name="図 79">
          <a:extLst>
            <a:ext uri="{FF2B5EF4-FFF2-40B4-BE49-F238E27FC236}">
              <a16:creationId xmlns:a16="http://schemas.microsoft.com/office/drawing/2014/main" id="{3A1E18A0-8174-4D42-B463-7CE85CA8783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4259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81" name="図 80">
          <a:extLst>
            <a:ext uri="{FF2B5EF4-FFF2-40B4-BE49-F238E27FC236}">
              <a16:creationId xmlns:a16="http://schemas.microsoft.com/office/drawing/2014/main" id="{962BD5C9-F0D9-4058-BDAA-9D8C3EF155B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0340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15</xdr:row>
      <xdr:rowOff>0</xdr:rowOff>
    </xdr:from>
    <xdr:to>
      <xdr:col>8</xdr:col>
      <xdr:colOff>274320</xdr:colOff>
      <xdr:row>16</xdr:row>
      <xdr:rowOff>30480</xdr:rowOff>
    </xdr:to>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3EBD87C2-7F66-4541-8249-6FF5C597ACA6}"/>
            </a:ext>
          </a:extLst>
        </xdr:cNvPr>
        <xdr:cNvSpPr>
          <a:spLocks noChangeAspect="1" noChangeArrowheads="1"/>
        </xdr:cNvSpPr>
      </xdr:nvSpPr>
      <xdr:spPr bwMode="auto">
        <a:xfrm>
          <a:off x="5143500" y="4023360"/>
          <a:ext cx="27432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158115</xdr:colOff>
      <xdr:row>7</xdr:row>
      <xdr:rowOff>38100</xdr:rowOff>
    </xdr:from>
    <xdr:to>
      <xdr:col>6</xdr:col>
      <xdr:colOff>363855</xdr:colOff>
      <xdr:row>10</xdr:row>
      <xdr:rowOff>114300</xdr:rowOff>
    </xdr:to>
    <xdr:sp macro="" textlink="">
      <xdr:nvSpPr>
        <xdr:cNvPr id="3" name="右矢印 2">
          <a:extLst>
            <a:ext uri="{FF2B5EF4-FFF2-40B4-BE49-F238E27FC236}">
              <a16:creationId xmlns:a16="http://schemas.microsoft.com/office/drawing/2014/main" id="{D40C42E2-A284-4973-A34E-467F549633FA}"/>
            </a:ext>
          </a:extLst>
        </xdr:cNvPr>
        <xdr:cNvSpPr/>
      </xdr:nvSpPr>
      <xdr:spPr>
        <a:xfrm>
          <a:off x="2962275" y="1866900"/>
          <a:ext cx="822960" cy="8991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0</xdr:col>
      <xdr:colOff>205740</xdr:colOff>
      <xdr:row>4</xdr:row>
      <xdr:rowOff>198120</xdr:rowOff>
    </xdr:from>
    <xdr:to>
      <xdr:col>2</xdr:col>
      <xdr:colOff>541020</xdr:colOff>
      <xdr:row>14</xdr:row>
      <xdr:rowOff>7620</xdr:rowOff>
    </xdr:to>
    <xdr:pic>
      <xdr:nvPicPr>
        <xdr:cNvPr id="4" name="Picture 987" descr="ANd9GcQjDbihp9oMh07KSlpZx-FZLOjcsSEhLTUJnUKRdhXiiK_JJot33g">
          <a:extLst>
            <a:ext uri="{FF2B5EF4-FFF2-40B4-BE49-F238E27FC236}">
              <a16:creationId xmlns:a16="http://schemas.microsoft.com/office/drawing/2014/main" id="{D81211A3-8244-4B44-BF69-18B2FB330FF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 y="1272540"/>
          <a:ext cx="1287780" cy="2484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502920</xdr:colOff>
      <xdr:row>5</xdr:row>
      <xdr:rowOff>0</xdr:rowOff>
    </xdr:from>
    <xdr:to>
      <xdr:col>5</xdr:col>
      <xdr:colOff>45720</xdr:colOff>
      <xdr:row>14</xdr:row>
      <xdr:rowOff>22860</xdr:rowOff>
    </xdr:to>
    <xdr:pic>
      <xdr:nvPicPr>
        <xdr:cNvPr id="5" name="Picture 988" descr="images08UH9UIQ">
          <a:extLst>
            <a:ext uri="{FF2B5EF4-FFF2-40B4-BE49-F238E27FC236}">
              <a16:creationId xmlns:a16="http://schemas.microsoft.com/office/drawing/2014/main" id="{97D8F927-3797-45F9-9EAC-2269D6C647F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55420" y="1280160"/>
          <a:ext cx="1394460" cy="2491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36</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24</xdr:row>
      <xdr:rowOff>66675</xdr:rowOff>
    </xdr:from>
    <xdr:to>
      <xdr:col>9</xdr:col>
      <xdr:colOff>447674</xdr:colOff>
      <xdr:row>26</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16</xdr:row>
      <xdr:rowOff>0</xdr:rowOff>
    </xdr:from>
    <xdr:to>
      <xdr:col>24</xdr:col>
      <xdr:colOff>851</xdr:colOff>
      <xdr:row>22</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20</xdr:row>
      <xdr:rowOff>95250</xdr:rowOff>
    </xdr:from>
    <xdr:to>
      <xdr:col>27</xdr:col>
      <xdr:colOff>171450</xdr:colOff>
      <xdr:row>24</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12</xdr:row>
      <xdr:rowOff>9525</xdr:rowOff>
    </xdr:from>
    <xdr:to>
      <xdr:col>31</xdr:col>
      <xdr:colOff>613410</xdr:colOff>
      <xdr:row>16</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2094288" y="2672244"/>
          <a:ext cx="3476583" cy="452812"/>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13</xdr:row>
      <xdr:rowOff>129541</xdr:rowOff>
    </xdr:from>
    <xdr:to>
      <xdr:col>13</xdr:col>
      <xdr:colOff>447675</xdr:colOff>
      <xdr:row>23</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98620" y="3023429"/>
          <a:ext cx="2370740" cy="805836"/>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16</xdr:row>
      <xdr:rowOff>0</xdr:rowOff>
    </xdr:from>
    <xdr:to>
      <xdr:col>9</xdr:col>
      <xdr:colOff>68580</xdr:colOff>
      <xdr:row>23</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75389" y="3125056"/>
          <a:ext cx="1765528" cy="704208"/>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187960</xdr:colOff>
      <xdr:row>26</xdr:row>
      <xdr:rowOff>39794</xdr:rowOff>
    </xdr:from>
    <xdr:to>
      <xdr:col>14</xdr:col>
      <xdr:colOff>5080</xdr:colOff>
      <xdr:row>53</xdr:row>
      <xdr:rowOff>85514</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59266</xdr:colOff>
      <xdr:row>26</xdr:row>
      <xdr:rowOff>45720</xdr:rowOff>
    </xdr:from>
    <xdr:to>
      <xdr:col>28</xdr:col>
      <xdr:colOff>126152</xdr:colOff>
      <xdr:row>53</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196921</xdr:colOff>
      <xdr:row>24</xdr:row>
      <xdr:rowOff>8562</xdr:rowOff>
    </xdr:from>
    <xdr:to>
      <xdr:col>22</xdr:col>
      <xdr:colOff>368158</xdr:colOff>
      <xdr:row>42</xdr:row>
      <xdr:rowOff>25685</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a:off x="8835775" y="4066854"/>
          <a:ext cx="2020585" cy="3159303"/>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77056</xdr:colOff>
      <xdr:row>24</xdr:row>
      <xdr:rowOff>17124</xdr:rowOff>
    </xdr:from>
    <xdr:to>
      <xdr:col>9</xdr:col>
      <xdr:colOff>291101</xdr:colOff>
      <xdr:row>38</xdr:row>
      <xdr:rowOff>51371</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a:off x="2037708" y="4075416"/>
          <a:ext cx="2525730" cy="2491483"/>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10</xdr:col>
      <xdr:colOff>91340</xdr:colOff>
      <xdr:row>24</xdr:row>
      <xdr:rowOff>69276</xdr:rowOff>
    </xdr:from>
    <xdr:to>
      <xdr:col>16</xdr:col>
      <xdr:colOff>72713</xdr:colOff>
      <xdr:row>29</xdr:row>
      <xdr:rowOff>3982</xdr:rowOff>
    </xdr:to>
    <xdr:sp macro="" textlink="">
      <xdr:nvSpPr>
        <xdr:cNvPr id="22" name="吹き出し: 折線 21">
          <a:extLst>
            <a:ext uri="{FF2B5EF4-FFF2-40B4-BE49-F238E27FC236}">
              <a16:creationId xmlns:a16="http://schemas.microsoft.com/office/drawing/2014/main" id="{8A32EA83-7289-2A49-BFC3-05E401CCD300}"/>
            </a:ext>
          </a:extLst>
        </xdr:cNvPr>
        <xdr:cNvSpPr/>
      </xdr:nvSpPr>
      <xdr:spPr>
        <a:xfrm>
          <a:off x="4835164" y="4140747"/>
          <a:ext cx="2969608" cy="734059"/>
        </a:xfrm>
        <a:prstGeom prst="borderCallout2">
          <a:avLst>
            <a:gd name="adj1" fmla="val 21976"/>
            <a:gd name="adj2" fmla="val 394"/>
            <a:gd name="adj3" fmla="val 18751"/>
            <a:gd name="adj4" fmla="val -485"/>
            <a:gd name="adj5" fmla="val 13890"/>
            <a:gd name="adj6" fmla="val 236"/>
          </a:avLst>
        </a:prstGeom>
        <a:solidFill>
          <a:schemeClr val="accent4">
            <a:lumMod val="20000"/>
            <a:lumOff val="8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コロナ５類移行に伴う　人の往来の増加、会食機会の増加。食肉原材不足から　衛生度合いの低い原材料の市場への放出</a:t>
          </a:r>
          <a:r>
            <a:rPr kumimoji="1" lang="en-US" altLang="ja-JP" sz="1100" b="1"/>
            <a:t>?</a:t>
          </a:r>
          <a:endParaRPr kumimoji="1" lang="ja-JP" altLang="en-US" sz="1100" b="1"/>
        </a:p>
      </xdr:txBody>
    </xdr:sp>
    <xdr:clientData/>
  </xdr:twoCellAnchor>
  <xdr:twoCellAnchor>
    <xdr:from>
      <xdr:col>6</xdr:col>
      <xdr:colOff>355600</xdr:colOff>
      <xdr:row>7</xdr:row>
      <xdr:rowOff>182880</xdr:rowOff>
    </xdr:from>
    <xdr:to>
      <xdr:col>10</xdr:col>
      <xdr:colOff>143934</xdr:colOff>
      <xdr:row>25</xdr:row>
      <xdr:rowOff>25400</xdr:rowOff>
    </xdr:to>
    <xdr:cxnSp macro="">
      <xdr:nvCxnSpPr>
        <xdr:cNvPr id="24" name="直線矢印コネクタ 23">
          <a:extLst>
            <a:ext uri="{FF2B5EF4-FFF2-40B4-BE49-F238E27FC236}">
              <a16:creationId xmlns:a16="http://schemas.microsoft.com/office/drawing/2014/main" id="{7550AFDD-42A5-9905-4905-A7277AED0E56}"/>
            </a:ext>
          </a:extLst>
        </xdr:cNvPr>
        <xdr:cNvCxnSpPr/>
      </xdr:nvCxnSpPr>
      <xdr:spPr>
        <a:xfrm flipH="1" flipV="1">
          <a:off x="3259667" y="1723813"/>
          <a:ext cx="1651000" cy="2577254"/>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18</xdr:col>
      <xdr:colOff>111303</xdr:colOff>
      <xdr:row>6</xdr:row>
      <xdr:rowOff>231169</xdr:rowOff>
    </xdr:from>
    <xdr:to>
      <xdr:col>24</xdr:col>
      <xdr:colOff>136989</xdr:colOff>
      <xdr:row>23</xdr:row>
      <xdr:rowOff>0</xdr:rowOff>
    </xdr:to>
    <xdr:cxnSp macro="">
      <xdr:nvCxnSpPr>
        <xdr:cNvPr id="23" name="直線矢印コネクタ 22">
          <a:extLst>
            <a:ext uri="{FF2B5EF4-FFF2-40B4-BE49-F238E27FC236}">
              <a16:creationId xmlns:a16="http://schemas.microsoft.com/office/drawing/2014/main" id="{7A29144E-041C-9143-99EF-12ABB118F1F4}"/>
            </a:ext>
          </a:extLst>
        </xdr:cNvPr>
        <xdr:cNvCxnSpPr/>
      </xdr:nvCxnSpPr>
      <xdr:spPr>
        <a:xfrm flipV="1">
          <a:off x="8750157" y="1489753"/>
          <a:ext cx="2799708" cy="2149011"/>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0</xdr:colOff>
      <xdr:row>14</xdr:row>
      <xdr:rowOff>72940</xdr:rowOff>
    </xdr:from>
    <xdr:to>
      <xdr:col>2</xdr:col>
      <xdr:colOff>4023360</xdr:colOff>
      <xdr:row>32</xdr:row>
      <xdr:rowOff>149464</xdr:rowOff>
    </xdr:to>
    <xdr:pic>
      <xdr:nvPicPr>
        <xdr:cNvPr id="3" name="図 2">
          <a:extLst>
            <a:ext uri="{FF2B5EF4-FFF2-40B4-BE49-F238E27FC236}">
              <a16:creationId xmlns:a16="http://schemas.microsoft.com/office/drawing/2014/main" id="{5EA343AD-6ADF-AFBC-E760-45B5762D2862}"/>
            </a:ext>
          </a:extLst>
        </xdr:cNvPr>
        <xdr:cNvPicPr>
          <a:picLocks noChangeAspect="1"/>
        </xdr:cNvPicPr>
      </xdr:nvPicPr>
      <xdr:blipFill>
        <a:blip xmlns:r="http://schemas.openxmlformats.org/officeDocument/2006/relationships" r:embed="rId2"/>
        <a:stretch>
          <a:fillRect/>
        </a:stretch>
      </xdr:blipFill>
      <xdr:spPr>
        <a:xfrm>
          <a:off x="2110740" y="7380520"/>
          <a:ext cx="4023360" cy="322358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40</xdr:row>
      <xdr:rowOff>0</xdr:rowOff>
    </xdr:from>
    <xdr:to>
      <xdr:col>2</xdr:col>
      <xdr:colOff>5634618</xdr:colOff>
      <xdr:row>42</xdr:row>
      <xdr:rowOff>124691</xdr:rowOff>
    </xdr:to>
    <xdr:pic>
      <xdr:nvPicPr>
        <xdr:cNvPr id="2" name="図 1">
          <a:extLst>
            <a:ext uri="{FF2B5EF4-FFF2-40B4-BE49-F238E27FC236}">
              <a16:creationId xmlns:a16="http://schemas.microsoft.com/office/drawing/2014/main" id="{E60D0D43-93AE-DCD4-39D3-C2FC43435FE4}"/>
            </a:ext>
          </a:extLst>
        </xdr:cNvPr>
        <xdr:cNvPicPr>
          <a:picLocks noChangeAspect="1"/>
        </xdr:cNvPicPr>
      </xdr:nvPicPr>
      <xdr:blipFill>
        <a:blip xmlns:r="http://schemas.openxmlformats.org/officeDocument/2006/relationships" r:embed="rId1"/>
        <a:stretch>
          <a:fillRect/>
        </a:stretch>
      </xdr:blipFill>
      <xdr:spPr>
        <a:xfrm>
          <a:off x="2826327" y="11824855"/>
          <a:ext cx="5634618" cy="62345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807841D-8FC2-43DF-96B5-3B91945092C3}" name="テーブル1" displayName="テーブル1" ref="C39:E40" totalsRowShown="0" headerRowDxfId="13" dataDxfId="11" headerRowBorderDxfId="12" tableBorderDxfId="10" totalsRowBorderDxfId="9" headerRowCellStyle="標準 2">
  <autoFilter ref="C39:E40" xr:uid="{9807841D-8FC2-43DF-96B5-3B91945092C3}"/>
  <tableColumns count="3">
    <tableColumn id="1" xr3:uid="{6E006F73-B265-4EE3-8391-E71F4B22D1F6}" name="　" dataDxfId="8"/>
    <tableColumn id="2" xr3:uid="{988D7C61-172E-45E7-B531-3776D2125DCE}" name="列1" dataDxfId="7"/>
    <tableColumn id="3" xr3:uid="{85CE4AB0-DF1D-4633-A7C5-2B9921906653}" name="列2" dataDxfId="6"/>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foods-ch.infomart.co.jp/anzen/recall/119971" TargetMode="External"/><Relationship Id="rId2" Type="http://schemas.openxmlformats.org/officeDocument/2006/relationships/hyperlink" Target="https://foods-ch.infomart.co.jp/anzen/recall/119009" TargetMode="External"/><Relationship Id="rId1" Type="http://schemas.openxmlformats.org/officeDocument/2006/relationships/hyperlink" Target="https://news.biglobe.ne.jp/economy/0928/prt_240928_3177238896.html" TargetMode="External"/><Relationship Id="rId5" Type="http://schemas.openxmlformats.org/officeDocument/2006/relationships/printerSettings" Target="../printerSettings/printerSettings10.bin"/><Relationship Id="rId4" Type="http://schemas.openxmlformats.org/officeDocument/2006/relationships/hyperlink" Target="https://www3.nhk.or.jp/tokai-news/20240918/3000037611.html"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detail.chiebukuro.yahoo.co.jp/qa/question_detail/q1230449266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shokukanken.com/post-19418/" TargetMode="External"/><Relationship Id="rId3" Type="http://schemas.openxmlformats.org/officeDocument/2006/relationships/hyperlink" Target="https://news.ntv.co.jp/n/ybs/category/society/ys16ba220e8f324dd69bbdcd1eedc53142" TargetMode="External"/><Relationship Id="rId7" Type="http://schemas.openxmlformats.org/officeDocument/2006/relationships/hyperlink" Target="https://topics.smt.docomo.ne.jp/article/ise/region/ise-20240925100010" TargetMode="External"/><Relationship Id="rId12" Type="http://schemas.openxmlformats.org/officeDocument/2006/relationships/printerSettings" Target="../printerSettings/printerSettings5.bin"/><Relationship Id="rId2" Type="http://schemas.openxmlformats.org/officeDocument/2006/relationships/hyperlink" Target="https://www3.nhk.or.jp/lnews/takamatsu/20240927/8030019436.html" TargetMode="External"/><Relationship Id="rId1" Type="http://schemas.openxmlformats.org/officeDocument/2006/relationships/hyperlink" Target="https://www.pref.chiba.lg.jp/shippei/press/documents/0927hus.pdf" TargetMode="External"/><Relationship Id="rId6" Type="http://schemas.openxmlformats.org/officeDocument/2006/relationships/hyperlink" Target="https://news.yahoo.co.jp/articles/b9a4fcbbfb875bd9d785636e3a8314afcaea980b" TargetMode="External"/><Relationship Id="rId11" Type="http://schemas.openxmlformats.org/officeDocument/2006/relationships/hyperlink" Target="https://www.omu.ac.jp/info/research_news/entry-13409.html" TargetMode="External"/><Relationship Id="rId5" Type="http://schemas.openxmlformats.org/officeDocument/2006/relationships/hyperlink" Target="https://nlab.itmedia.co.jp/nl/articles/2409/25/news188.html" TargetMode="External"/><Relationship Id="rId10" Type="http://schemas.openxmlformats.org/officeDocument/2006/relationships/hyperlink" Target="https://www.isenp.co.jp/2024/09/28/117190/" TargetMode="External"/><Relationship Id="rId4" Type="http://schemas.openxmlformats.org/officeDocument/2006/relationships/hyperlink" Target="https://news.livedoor.com/article/detail/27264179/" TargetMode="External"/><Relationship Id="rId9" Type="http://schemas.openxmlformats.org/officeDocument/2006/relationships/hyperlink" Target="https://www.sankei.com/article/20240928-EXVFC7QE5BOO5MQ4OPQHWW4SGM/"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jetro.go.jp/biznews/2024/09/3a65e048dc2f487d.html" TargetMode="External"/><Relationship Id="rId13" Type="http://schemas.openxmlformats.org/officeDocument/2006/relationships/hyperlink" Target="https://news.yahoo.co.jp/articles/b8bd7f9013d0c4f976b42729ad64b19a4098ff07" TargetMode="External"/><Relationship Id="rId3" Type="http://schemas.openxmlformats.org/officeDocument/2006/relationships/hyperlink" Target="https://www.mk.co.kr/jp/world/11125976" TargetMode="External"/><Relationship Id="rId7" Type="http://schemas.openxmlformats.org/officeDocument/2006/relationships/hyperlink" Target="https://www.mk.co.kr/jp/society/11124274" TargetMode="External"/><Relationship Id="rId12" Type="http://schemas.openxmlformats.org/officeDocument/2006/relationships/hyperlink" Target="https://news.nissyoku.co.jp/news/shinoda20240919104213597" TargetMode="External"/><Relationship Id="rId2" Type="http://schemas.openxmlformats.org/officeDocument/2006/relationships/hyperlink" Target="https://www.jetro.go.jp/biznews/2024/09/16562a537c2e18ab.html" TargetMode="External"/><Relationship Id="rId1" Type="http://schemas.openxmlformats.org/officeDocument/2006/relationships/hyperlink" Target="https://poste-vn.com/news/2024-09-25-18243" TargetMode="External"/><Relationship Id="rId6" Type="http://schemas.openxmlformats.org/officeDocument/2006/relationships/hyperlink" Target="https://www.bloomberg.co.jp/news/articles/2024-09-25/SKCFTST0AFB400" TargetMode="External"/><Relationship Id="rId11" Type="http://schemas.openxmlformats.org/officeDocument/2006/relationships/hyperlink" Target="https://www.nikkei.com/article/DGXZQOUC242V50U4A920C2000000/" TargetMode="External"/><Relationship Id="rId5" Type="http://schemas.openxmlformats.org/officeDocument/2006/relationships/hyperlink" Target="https://www.hawaiinisumu.com/news/4085" TargetMode="External"/><Relationship Id="rId10" Type="http://schemas.openxmlformats.org/officeDocument/2006/relationships/hyperlink" Target="https://news.nissyoku.co.jp/news/hasegawak20240919023003930" TargetMode="External"/><Relationship Id="rId4" Type="http://schemas.openxmlformats.org/officeDocument/2006/relationships/hyperlink" Target="https://guide.michelin.com/jp/ja/article/travel/every-three-key-hotel-american-west-michelin-guide-2024-jp" TargetMode="External"/><Relationship Id="rId9" Type="http://schemas.openxmlformats.org/officeDocument/2006/relationships/hyperlink" Target="https://www.jetro.go.jp/biznews/2024/09/fdc85bc5483b190d.html" TargetMode="External"/><Relationship Id="rId1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s://www.mhlw.go.jp/stf/covid-19/kokunainohasseijoukyou.html"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1"/>
  <sheetViews>
    <sheetView zoomScaleNormal="100" workbookViewId="0">
      <selection activeCell="A10" sqref="A10:H19"/>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84" t="s">
        <v>0</v>
      </c>
      <c r="B1" s="85"/>
      <c r="C1" s="85" t="s">
        <v>1</v>
      </c>
      <c r="D1" s="85"/>
      <c r="E1" s="85"/>
      <c r="F1" s="85"/>
      <c r="G1" s="85"/>
      <c r="H1" s="85"/>
      <c r="I1" s="61"/>
    </row>
    <row r="2" spans="1:9">
      <c r="A2" s="86" t="s">
        <v>2</v>
      </c>
      <c r="B2" s="87"/>
      <c r="C2" s="87"/>
      <c r="D2" s="87"/>
      <c r="E2" s="87"/>
      <c r="F2" s="87"/>
      <c r="G2" s="87"/>
      <c r="H2" s="87"/>
      <c r="I2" s="61"/>
    </row>
    <row r="3" spans="1:9" ht="15.75" customHeight="1">
      <c r="A3" s="585" t="s">
        <v>3</v>
      </c>
      <c r="B3" s="586"/>
      <c r="C3" s="586"/>
      <c r="D3" s="586"/>
      <c r="E3" s="586"/>
      <c r="F3" s="586"/>
      <c r="G3" s="586"/>
      <c r="H3" s="587"/>
      <c r="I3" s="61"/>
    </row>
    <row r="4" spans="1:9">
      <c r="A4" s="86" t="s">
        <v>4</v>
      </c>
      <c r="B4" s="87"/>
      <c r="C4" s="87"/>
      <c r="D4" s="87"/>
      <c r="E4" s="87"/>
      <c r="F4" s="87"/>
      <c r="G4" s="87"/>
      <c r="H4" s="87"/>
      <c r="I4" s="61"/>
    </row>
    <row r="5" spans="1:9">
      <c r="A5" s="86" t="s">
        <v>5</v>
      </c>
      <c r="B5" s="87"/>
      <c r="C5" s="87"/>
      <c r="D5" s="87"/>
      <c r="E5" s="87"/>
      <c r="F5" s="87"/>
      <c r="G5" s="87"/>
      <c r="H5" s="87"/>
      <c r="I5" s="61"/>
    </row>
    <row r="6" spans="1:9">
      <c r="A6" s="88" t="s">
        <v>2</v>
      </c>
      <c r="B6" s="89"/>
      <c r="C6" s="89"/>
      <c r="D6" s="89"/>
      <c r="E6" s="89"/>
      <c r="F6" s="89"/>
      <c r="G6" s="89"/>
      <c r="H6" s="89"/>
      <c r="I6" s="61"/>
    </row>
    <row r="7" spans="1:9">
      <c r="A7" s="88"/>
      <c r="B7" s="89"/>
      <c r="C7" s="89"/>
      <c r="D7" s="89"/>
      <c r="E7" s="89"/>
      <c r="F7" s="89"/>
      <c r="G7" s="89"/>
      <c r="H7" s="89"/>
      <c r="I7" s="61"/>
    </row>
    <row r="8" spans="1:9">
      <c r="A8" s="88" t="s">
        <v>6</v>
      </c>
      <c r="B8" s="89"/>
      <c r="C8" s="89"/>
      <c r="D8" s="89"/>
      <c r="E8" s="89"/>
      <c r="F8" s="89"/>
      <c r="G8" s="89"/>
      <c r="H8" s="89"/>
      <c r="I8" s="61"/>
    </row>
    <row r="9" spans="1:9">
      <c r="A9" s="90" t="s">
        <v>7</v>
      </c>
      <c r="B9" s="91"/>
      <c r="C9" s="91"/>
      <c r="D9" s="91"/>
      <c r="E9" s="91"/>
      <c r="F9" s="91"/>
      <c r="G9" s="91"/>
      <c r="H9" s="91"/>
      <c r="I9" s="61"/>
    </row>
    <row r="10" spans="1:9" ht="15" customHeight="1">
      <c r="A10" s="197" t="s">
        <v>8</v>
      </c>
      <c r="B10" s="102" t="str">
        <f>+'38　食中毒記事等 '!A2</f>
        <v>腸管出血性大腸菌（O157）による溶血性尿毒症症候群（HUS）の発生について（令和6年9月27日）</v>
      </c>
      <c r="C10" s="102"/>
      <c r="D10" s="104"/>
      <c r="E10" s="102"/>
      <c r="F10" s="105"/>
      <c r="G10" s="103"/>
      <c r="H10" s="103"/>
      <c r="I10" s="61"/>
    </row>
    <row r="11" spans="1:9" ht="15" customHeight="1">
      <c r="A11" s="197" t="s">
        <v>9</v>
      </c>
      <c r="B11" s="102" t="str">
        <f>+'38　ノロウイルス関連情報 '!H72</f>
        <v>管理レベル「1」　</v>
      </c>
      <c r="C11" s="102"/>
      <c r="D11" s="102" t="s">
        <v>10</v>
      </c>
      <c r="E11" s="102"/>
      <c r="F11" s="104">
        <f>+'38　ノロウイルス関連情報 '!G73</f>
        <v>2.4700000000000002</v>
      </c>
      <c r="G11" s="102" t="str">
        <f>+'38　ノロウイルス関連情報 '!H73</f>
        <v>　：先週より</v>
      </c>
      <c r="H11" s="225">
        <f>+'38　ノロウイルス関連情報 '!I73</f>
        <v>-0.4099999999999997</v>
      </c>
      <c r="I11" s="61"/>
    </row>
    <row r="12" spans="1:9" s="69" customFormat="1" ht="15" customHeight="1">
      <c r="A12" s="106" t="s">
        <v>11</v>
      </c>
      <c r="B12" s="591" t="str">
        <f>+'38 残留農薬など'!A2</f>
        <v>令和6年度第3回食品衛生基準審議会農薬・動物用医薬品部会(2024年9月25日)　配付資料</v>
      </c>
      <c r="C12" s="591"/>
      <c r="D12" s="591"/>
      <c r="E12" s="591"/>
      <c r="F12" s="591"/>
      <c r="G12" s="591"/>
      <c r="H12" s="107"/>
      <c r="I12" s="68"/>
    </row>
    <row r="13" spans="1:9" ht="15" customHeight="1">
      <c r="A13" s="101" t="s">
        <v>12</v>
      </c>
      <c r="B13" s="591" t="str">
        <f>+'38　食品表示'!A2</f>
        <v>【食品表示法自動対応】食品表示ラベル作成代行コンシェルジュサービス登場 - BIGLOBEニュース</v>
      </c>
      <c r="C13" s="591"/>
      <c r="D13" s="591"/>
      <c r="E13" s="591"/>
      <c r="F13" s="591"/>
      <c r="G13" s="591"/>
      <c r="H13" s="103"/>
      <c r="I13" s="61"/>
    </row>
    <row r="14" spans="1:9" ht="15" customHeight="1">
      <c r="A14" s="101" t="s">
        <v>13</v>
      </c>
      <c r="B14" s="103" t="str">
        <f>+'38 海外情報'!A2</f>
        <v>工場飯で100人が食中毒事件、給食会社に約2億ドンの罰金</v>
      </c>
      <c r="D14" s="103"/>
      <c r="E14" s="103"/>
      <c r="F14" s="103"/>
      <c r="G14" s="103"/>
      <c r="H14" s="103"/>
      <c r="I14" s="61"/>
    </row>
    <row r="15" spans="1:9" ht="15" customHeight="1">
      <c r="A15" s="108" t="s">
        <v>14</v>
      </c>
      <c r="B15" s="109" t="str">
        <f>+'38 海外情報'!A5</f>
        <v xml:space="preserve">★健康にますます敏感になっている英国の若者たちが、酒を遠ざけ、最初から酒を飲まないケースが ... mk.co.kr </v>
      </c>
      <c r="C15" s="588" t="s">
        <v>15</v>
      </c>
      <c r="D15" s="588"/>
      <c r="E15" s="588"/>
      <c r="F15" s="588"/>
      <c r="G15" s="588"/>
      <c r="H15" s="589"/>
      <c r="I15" s="61"/>
    </row>
    <row r="16" spans="1:9" ht="15" customHeight="1">
      <c r="A16" s="101" t="s">
        <v>16</v>
      </c>
      <c r="B16" s="102" t="str">
        <f>+'36　感染症情報'!B2</f>
        <v>2024年第36週（9月2日〜9月8日）</v>
      </c>
      <c r="C16" s="103"/>
      <c r="D16" s="102" t="s">
        <v>17</v>
      </c>
      <c r="E16" s="103"/>
      <c r="F16" s="103"/>
      <c r="G16" s="103"/>
      <c r="H16" s="103"/>
      <c r="I16" s="61"/>
    </row>
    <row r="17" spans="1:16" ht="15" customHeight="1">
      <c r="A17" s="101" t="s">
        <v>18</v>
      </c>
      <c r="B17" s="590" t="str">
        <f>+'36　感染症情報'!B2</f>
        <v>2024年第36週（9月2日〜9月8日）</v>
      </c>
      <c r="C17" s="590"/>
      <c r="D17" s="590"/>
      <c r="E17" s="590"/>
      <c r="F17" s="590"/>
      <c r="G17" s="590"/>
      <c r="H17" s="103"/>
      <c r="I17" s="61"/>
    </row>
    <row r="18" spans="1:16" ht="15" customHeight="1">
      <c r="A18" s="101" t="s">
        <v>19</v>
      </c>
      <c r="B18" s="165" t="str">
        <f>+'38  衛生訓話'!A2</f>
        <v>　　　　　今週のお題　(職場を広く使いましょう!!)</v>
      </c>
      <c r="C18" s="103"/>
      <c r="D18" s="103"/>
      <c r="E18" s="103"/>
      <c r="F18" s="110"/>
      <c r="G18" s="103"/>
      <c r="H18" s="103"/>
      <c r="I18" s="61"/>
    </row>
    <row r="19" spans="1:16" ht="15" customHeight="1">
      <c r="A19" s="101" t="s">
        <v>20</v>
      </c>
      <c r="B19" s="165" t="s">
        <v>443</v>
      </c>
      <c r="C19" s="103"/>
      <c r="D19" s="103"/>
      <c r="E19" s="103"/>
      <c r="F19" s="103" t="s">
        <v>17</v>
      </c>
      <c r="G19" s="103"/>
      <c r="H19" s="103"/>
      <c r="I19" s="61"/>
      <c r="P19" t="s">
        <v>21</v>
      </c>
    </row>
    <row r="20" spans="1:16" ht="15" customHeight="1">
      <c r="A20" s="101" t="s">
        <v>17</v>
      </c>
      <c r="C20" s="103"/>
      <c r="D20" s="103"/>
      <c r="E20" s="103"/>
      <c r="F20" s="103"/>
      <c r="G20" s="103"/>
      <c r="H20" s="103"/>
      <c r="I20" s="61"/>
      <c r="L20" t="s">
        <v>15</v>
      </c>
    </row>
    <row r="21" spans="1:16">
      <c r="A21" s="90" t="s">
        <v>7</v>
      </c>
      <c r="B21" s="91"/>
      <c r="C21" s="91"/>
      <c r="D21" s="91"/>
      <c r="E21" s="91"/>
      <c r="F21" s="91"/>
      <c r="G21" s="91"/>
      <c r="H21" s="91"/>
      <c r="I21" s="61"/>
    </row>
    <row r="22" spans="1:16">
      <c r="A22" s="88" t="s">
        <v>17</v>
      </c>
      <c r="B22" s="89"/>
      <c r="C22" s="89"/>
      <c r="D22" s="89"/>
      <c r="E22" s="89"/>
      <c r="F22" s="89"/>
      <c r="G22" s="89"/>
      <c r="H22" s="89"/>
      <c r="I22" s="61"/>
    </row>
    <row r="23" spans="1:16">
      <c r="A23" s="62" t="s">
        <v>22</v>
      </c>
      <c r="I23" s="61"/>
    </row>
    <row r="24" spans="1:16">
      <c r="A24" s="61"/>
      <c r="I24" s="61"/>
    </row>
    <row r="25" spans="1:16">
      <c r="A25" s="61"/>
      <c r="I25" s="61"/>
    </row>
    <row r="26" spans="1:16">
      <c r="A26" s="61"/>
      <c r="I26" s="61"/>
    </row>
    <row r="27" spans="1:16">
      <c r="A27" s="61"/>
      <c r="I27" s="61"/>
    </row>
    <row r="28" spans="1:16">
      <c r="A28" s="61"/>
      <c r="I28" s="61"/>
    </row>
    <row r="29" spans="1:16">
      <c r="A29" s="61"/>
      <c r="I29" s="61"/>
    </row>
    <row r="30" spans="1:16">
      <c r="A30" s="61"/>
      <c r="H30" t="s">
        <v>23</v>
      </c>
      <c r="I30" s="61"/>
    </row>
    <row r="31" spans="1:16">
      <c r="A31" s="61"/>
      <c r="I31" s="61"/>
    </row>
    <row r="32" spans="1:16">
      <c r="A32" s="61"/>
      <c r="I32" s="61"/>
    </row>
    <row r="33" spans="1:9">
      <c r="A33" s="61"/>
      <c r="I33" s="61"/>
    </row>
    <row r="34" spans="1:9" ht="13.8" thickBot="1">
      <c r="A34" s="63"/>
      <c r="B34" s="64"/>
      <c r="C34" s="64"/>
      <c r="D34" s="64"/>
      <c r="E34" s="64"/>
      <c r="F34" s="64"/>
      <c r="G34" s="64"/>
      <c r="H34" s="64"/>
      <c r="I34" s="61"/>
    </row>
    <row r="35" spans="1:9" ht="13.8" thickTop="1"/>
    <row r="38" spans="1:9" ht="24.6">
      <c r="A38" s="71" t="s">
        <v>24</v>
      </c>
    </row>
    <row r="39" spans="1:9" ht="40.5" customHeight="1">
      <c r="A39" s="592" t="s">
        <v>25</v>
      </c>
      <c r="B39" s="592"/>
      <c r="C39" s="592"/>
      <c r="D39" s="592"/>
      <c r="E39" s="592"/>
      <c r="F39" s="592"/>
      <c r="G39" s="592"/>
    </row>
    <row r="40" spans="1:9" ht="30.75" customHeight="1">
      <c r="A40" s="596" t="s">
        <v>26</v>
      </c>
      <c r="B40" s="596"/>
      <c r="C40" s="596"/>
      <c r="D40" s="596"/>
      <c r="E40" s="596"/>
      <c r="F40" s="596"/>
      <c r="G40" s="596"/>
    </row>
    <row r="41" spans="1:9" ht="15">
      <c r="A41" s="72"/>
    </row>
    <row r="42" spans="1:9" ht="69.75" customHeight="1">
      <c r="A42" s="594" t="s">
        <v>27</v>
      </c>
      <c r="B42" s="594"/>
      <c r="C42" s="594"/>
      <c r="D42" s="594"/>
      <c r="E42" s="594"/>
      <c r="F42" s="594"/>
      <c r="G42" s="594"/>
    </row>
    <row r="43" spans="1:9" ht="35.25" customHeight="1">
      <c r="A43" s="596" t="s">
        <v>28</v>
      </c>
      <c r="B43" s="596"/>
      <c r="C43" s="596"/>
      <c r="D43" s="596"/>
      <c r="E43" s="596"/>
      <c r="F43" s="596"/>
      <c r="G43" s="596"/>
    </row>
    <row r="44" spans="1:9" ht="59.25" customHeight="1">
      <c r="A44" s="594" t="s">
        <v>29</v>
      </c>
      <c r="B44" s="594"/>
      <c r="C44" s="594"/>
      <c r="D44" s="594"/>
      <c r="E44" s="594"/>
      <c r="F44" s="594"/>
      <c r="G44" s="594"/>
    </row>
    <row r="45" spans="1:9" ht="15">
      <c r="A45" s="73"/>
    </row>
    <row r="46" spans="1:9" ht="27.75" customHeight="1">
      <c r="A46" s="595" t="s">
        <v>30</v>
      </c>
      <c r="B46" s="595"/>
      <c r="C46" s="595"/>
      <c r="D46" s="595"/>
      <c r="E46" s="595"/>
      <c r="F46" s="595"/>
      <c r="G46" s="595"/>
    </row>
    <row r="47" spans="1:9" ht="53.25" customHeight="1">
      <c r="A47" s="593" t="s">
        <v>31</v>
      </c>
      <c r="B47" s="594"/>
      <c r="C47" s="594"/>
      <c r="D47" s="594"/>
      <c r="E47" s="594"/>
      <c r="F47" s="594"/>
      <c r="G47" s="594"/>
    </row>
    <row r="48" spans="1:9" ht="15">
      <c r="A48" s="73"/>
    </row>
    <row r="49" spans="1:7" ht="32.25" customHeight="1">
      <c r="A49" s="595" t="s">
        <v>32</v>
      </c>
      <c r="B49" s="595"/>
      <c r="C49" s="595"/>
      <c r="D49" s="595"/>
      <c r="E49" s="595"/>
      <c r="F49" s="595"/>
      <c r="G49" s="595"/>
    </row>
    <row r="50" spans="1:7" ht="15">
      <c r="A50" s="72"/>
    </row>
    <row r="51" spans="1:7" ht="87" customHeight="1">
      <c r="A51" s="593" t="s">
        <v>33</v>
      </c>
      <c r="B51" s="594"/>
      <c r="C51" s="594"/>
      <c r="D51" s="594"/>
      <c r="E51" s="594"/>
      <c r="F51" s="594"/>
      <c r="G51" s="594"/>
    </row>
    <row r="52" spans="1:7" ht="15">
      <c r="A52" s="73"/>
    </row>
    <row r="53" spans="1:7" ht="32.25" customHeight="1">
      <c r="A53" s="595" t="s">
        <v>34</v>
      </c>
      <c r="B53" s="595"/>
      <c r="C53" s="595"/>
      <c r="D53" s="595"/>
      <c r="E53" s="595"/>
      <c r="F53" s="595"/>
      <c r="G53" s="595"/>
    </row>
    <row r="54" spans="1:7" ht="29.25" customHeight="1">
      <c r="A54" s="594" t="s">
        <v>35</v>
      </c>
      <c r="B54" s="594"/>
      <c r="C54" s="594"/>
      <c r="D54" s="594"/>
      <c r="E54" s="594"/>
      <c r="F54" s="594"/>
      <c r="G54" s="594"/>
    </row>
    <row r="55" spans="1:7" ht="15">
      <c r="A55" s="73"/>
    </row>
    <row r="56" spans="1:7" s="69" customFormat="1" ht="110.25" customHeight="1">
      <c r="A56" s="597" t="s">
        <v>36</v>
      </c>
      <c r="B56" s="598"/>
      <c r="C56" s="598"/>
      <c r="D56" s="598"/>
      <c r="E56" s="598"/>
      <c r="F56" s="598"/>
      <c r="G56" s="598"/>
    </row>
    <row r="57" spans="1:7" ht="34.5" customHeight="1">
      <c r="A57" s="596" t="s">
        <v>37</v>
      </c>
      <c r="B57" s="596"/>
      <c r="C57" s="596"/>
      <c r="D57" s="596"/>
      <c r="E57" s="596"/>
      <c r="F57" s="596"/>
      <c r="G57" s="596"/>
    </row>
    <row r="58" spans="1:7" ht="114" customHeight="1">
      <c r="A58" s="593" t="s">
        <v>38</v>
      </c>
      <c r="B58" s="594"/>
      <c r="C58" s="594"/>
      <c r="D58" s="594"/>
      <c r="E58" s="594"/>
      <c r="F58" s="594"/>
      <c r="G58" s="594"/>
    </row>
    <row r="59" spans="1:7" ht="109.5" customHeight="1">
      <c r="A59" s="594"/>
      <c r="B59" s="594"/>
      <c r="C59" s="594"/>
      <c r="D59" s="594"/>
      <c r="E59" s="594"/>
      <c r="F59" s="594"/>
      <c r="G59" s="594"/>
    </row>
    <row r="60" spans="1:7" ht="15">
      <c r="A60" s="73"/>
    </row>
    <row r="61" spans="1:7" s="70" customFormat="1" ht="57.75" customHeight="1">
      <c r="A61" s="594"/>
      <c r="B61" s="594"/>
      <c r="C61" s="594"/>
      <c r="D61" s="594"/>
      <c r="E61" s="594"/>
      <c r="F61" s="594"/>
      <c r="G61" s="594"/>
    </row>
  </sheetData>
  <mergeCells count="21">
    <mergeCell ref="A59:G59"/>
    <mergeCell ref="A58:G58"/>
    <mergeCell ref="A61:G61"/>
    <mergeCell ref="A51:G51"/>
    <mergeCell ref="A49:G49"/>
    <mergeCell ref="A56:G56"/>
    <mergeCell ref="A54:G54"/>
    <mergeCell ref="A57:G57"/>
    <mergeCell ref="A47:G47"/>
    <mergeCell ref="A46:G46"/>
    <mergeCell ref="A53:G53"/>
    <mergeCell ref="A40:G40"/>
    <mergeCell ref="A42:G42"/>
    <mergeCell ref="A44:G44"/>
    <mergeCell ref="A43:G43"/>
    <mergeCell ref="A3:H3"/>
    <mergeCell ref="C15:H15"/>
    <mergeCell ref="B17:G17"/>
    <mergeCell ref="B12:G12"/>
    <mergeCell ref="A39:G39"/>
    <mergeCell ref="B13:G13"/>
  </mergeCells>
  <phoneticPr fontId="32"/>
  <hyperlinks>
    <hyperlink ref="A39"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9DDE2-1344-4366-A123-9BB84F5F343F}">
  <sheetPr codeName="Sheet13"/>
  <dimension ref="A1:Z24"/>
  <sheetViews>
    <sheetView topLeftCell="C1" workbookViewId="0">
      <selection activeCell="U19" sqref="U19"/>
    </sheetView>
  </sheetViews>
  <sheetFormatPr defaultRowHeight="13.2"/>
  <cols>
    <col min="4" max="9" width="7.21875" customWidth="1"/>
    <col min="14" max="14" width="9.44140625" bestFit="1" customWidth="1"/>
  </cols>
  <sheetData>
    <row r="1" spans="1:26">
      <c r="A1" s="291"/>
      <c r="D1" t="s">
        <v>189</v>
      </c>
      <c r="E1" s="269" t="s">
        <v>190</v>
      </c>
      <c r="F1" t="s">
        <v>191</v>
      </c>
      <c r="G1" t="s">
        <v>192</v>
      </c>
      <c r="H1" t="s">
        <v>193</v>
      </c>
      <c r="I1" t="s">
        <v>194</v>
      </c>
      <c r="J1" t="s">
        <v>195</v>
      </c>
    </row>
    <row r="2" spans="1:26">
      <c r="E2" t="s">
        <v>209</v>
      </c>
    </row>
    <row r="3" spans="1:26">
      <c r="D3" s="441">
        <v>11</v>
      </c>
      <c r="E3" s="441">
        <v>11</v>
      </c>
      <c r="F3" s="442">
        <v>0</v>
      </c>
      <c r="G3" s="443">
        <v>5</v>
      </c>
      <c r="H3" s="442">
        <v>1</v>
      </c>
      <c r="I3" s="442">
        <v>4</v>
      </c>
      <c r="J3" s="442">
        <v>4</v>
      </c>
      <c r="L3" s="270"/>
      <c r="M3">
        <f>SUM(D3:L3)</f>
        <v>36</v>
      </c>
    </row>
    <row r="4" spans="1:26">
      <c r="D4" s="444">
        <f>+D3/$M$3</f>
        <v>0.30555555555555558</v>
      </c>
      <c r="E4" s="444">
        <f t="shared" ref="E4:J4" si="0">+E3/$M$3</f>
        <v>0.30555555555555558</v>
      </c>
      <c r="F4" s="445">
        <f t="shared" si="0"/>
        <v>0</v>
      </c>
      <c r="G4" s="446">
        <f t="shared" si="0"/>
        <v>0.1388888888888889</v>
      </c>
      <c r="H4" s="445">
        <f t="shared" si="0"/>
        <v>2.7777777777777776E-2</v>
      </c>
      <c r="I4" s="445">
        <f t="shared" si="0"/>
        <v>0.1111111111111111</v>
      </c>
      <c r="J4" s="445">
        <f t="shared" si="0"/>
        <v>0.1111111111111111</v>
      </c>
    </row>
    <row r="7" spans="1:26" ht="13.8" thickBot="1"/>
    <row r="8" spans="1:26" ht="13.8" thickBot="1">
      <c r="N8" s="754" t="s">
        <v>212</v>
      </c>
      <c r="O8" s="755"/>
      <c r="P8" s="174"/>
      <c r="Q8" s="174"/>
      <c r="R8" s="174"/>
      <c r="S8" s="174"/>
    </row>
    <row r="9" spans="1:26" ht="13.8" thickBot="1">
      <c r="N9" s="756" t="s">
        <v>196</v>
      </c>
      <c r="O9" s="757"/>
      <c r="P9" s="758"/>
      <c r="Q9" s="759" t="s">
        <v>197</v>
      </c>
      <c r="R9" s="760"/>
      <c r="S9" s="761"/>
    </row>
    <row r="10" spans="1:26" ht="13.8" thickBot="1">
      <c r="N10" s="308" t="s">
        <v>198</v>
      </c>
      <c r="O10" s="271" t="s">
        <v>198</v>
      </c>
      <c r="P10" s="273" t="s">
        <v>198</v>
      </c>
      <c r="Q10" s="308" t="s">
        <v>198</v>
      </c>
      <c r="R10" s="271" t="s">
        <v>198</v>
      </c>
      <c r="S10" s="272" t="s">
        <v>198</v>
      </c>
    </row>
    <row r="11" spans="1:26" ht="13.8" thickTop="1">
      <c r="N11" s="277" t="s">
        <v>199</v>
      </c>
      <c r="O11" s="278" t="s">
        <v>200</v>
      </c>
      <c r="P11" s="280" t="s">
        <v>201</v>
      </c>
      <c r="Q11" s="277" t="s">
        <v>199</v>
      </c>
      <c r="R11" s="278" t="s">
        <v>200</v>
      </c>
      <c r="S11" s="279" t="s">
        <v>201</v>
      </c>
    </row>
    <row r="12" spans="1:26" ht="13.8" thickBot="1">
      <c r="N12" s="447">
        <f>+U12</f>
        <v>1874</v>
      </c>
      <c r="O12" s="448">
        <f t="shared" ref="O12:S12" si="1">+V12</f>
        <v>945</v>
      </c>
      <c r="P12" s="449">
        <f t="shared" si="1"/>
        <v>929</v>
      </c>
      <c r="Q12" s="447">
        <f t="shared" si="1"/>
        <v>36891</v>
      </c>
      <c r="R12" s="448">
        <f t="shared" si="1"/>
        <v>17852</v>
      </c>
      <c r="S12" s="450">
        <f t="shared" si="1"/>
        <v>19039</v>
      </c>
      <c r="U12">
        <v>1874</v>
      </c>
      <c r="V12">
        <v>945</v>
      </c>
      <c r="W12">
        <v>929</v>
      </c>
      <c r="X12">
        <v>36891</v>
      </c>
      <c r="Y12">
        <v>17852</v>
      </c>
      <c r="Z12">
        <v>19039</v>
      </c>
    </row>
    <row r="14" spans="1:26" ht="13.8" thickBot="1"/>
    <row r="15" spans="1:26" ht="13.8" thickBot="1">
      <c r="N15" s="754" t="s">
        <v>403</v>
      </c>
      <c r="O15" s="755"/>
      <c r="P15" s="174"/>
      <c r="Q15" s="174"/>
      <c r="R15" s="174"/>
      <c r="S15" s="174"/>
    </row>
    <row r="16" spans="1:26" ht="13.8" thickBot="1">
      <c r="N16" s="756" t="s">
        <v>196</v>
      </c>
      <c r="O16" s="757"/>
      <c r="P16" s="758"/>
      <c r="Q16" s="759" t="s">
        <v>197</v>
      </c>
      <c r="R16" s="760"/>
      <c r="S16" s="761"/>
    </row>
    <row r="17" spans="14:26" ht="13.8" thickBot="1">
      <c r="N17" s="308" t="s">
        <v>198</v>
      </c>
      <c r="O17" s="271" t="s">
        <v>198</v>
      </c>
      <c r="P17" s="273" t="s">
        <v>198</v>
      </c>
      <c r="Q17" s="308" t="s">
        <v>198</v>
      </c>
      <c r="R17" s="271" t="s">
        <v>198</v>
      </c>
      <c r="S17" s="272" t="s">
        <v>198</v>
      </c>
    </row>
    <row r="18" spans="14:26" ht="13.8" thickTop="1">
      <c r="N18" s="277" t="s">
        <v>199</v>
      </c>
      <c r="O18" s="278" t="s">
        <v>200</v>
      </c>
      <c r="P18" s="280" t="s">
        <v>201</v>
      </c>
      <c r="Q18" s="277" t="s">
        <v>199</v>
      </c>
      <c r="R18" s="278" t="s">
        <v>200</v>
      </c>
      <c r="S18" s="279" t="s">
        <v>201</v>
      </c>
    </row>
    <row r="19" spans="14:26" ht="13.8" thickBot="1">
      <c r="N19" s="447">
        <f t="shared" ref="N19:S19" si="2">+U19</f>
        <v>2220</v>
      </c>
      <c r="O19" s="448">
        <f t="shared" si="2"/>
        <v>1142</v>
      </c>
      <c r="P19" s="449">
        <f t="shared" si="2"/>
        <v>1078</v>
      </c>
      <c r="Q19" s="447">
        <f t="shared" si="2"/>
        <v>32443</v>
      </c>
      <c r="R19" s="448">
        <f t="shared" si="2"/>
        <v>15901</v>
      </c>
      <c r="S19" s="450">
        <f t="shared" si="2"/>
        <v>16542</v>
      </c>
      <c r="U19">
        <v>2220</v>
      </c>
      <c r="V19">
        <v>1142</v>
      </c>
      <c r="W19">
        <v>1078</v>
      </c>
      <c r="X19">
        <v>32443</v>
      </c>
      <c r="Y19">
        <v>15901</v>
      </c>
      <c r="Z19">
        <v>16542</v>
      </c>
    </row>
    <row r="21" spans="14:26" ht="13.8" thickBot="1"/>
    <row r="22" spans="14:26" ht="13.8" thickBot="1">
      <c r="N22" s="749" t="s">
        <v>196</v>
      </c>
      <c r="O22" s="750"/>
      <c r="P22" s="750"/>
      <c r="Q22" s="751" t="s">
        <v>197</v>
      </c>
      <c r="R22" s="752"/>
      <c r="S22" s="753"/>
    </row>
    <row r="23" spans="14:26">
      <c r="N23" s="309" t="s">
        <v>199</v>
      </c>
      <c r="O23" s="274" t="s">
        <v>200</v>
      </c>
      <c r="P23" s="275" t="s">
        <v>201</v>
      </c>
      <c r="Q23" s="309" t="s">
        <v>199</v>
      </c>
      <c r="R23" s="274" t="s">
        <v>200</v>
      </c>
      <c r="S23" s="276" t="s">
        <v>201</v>
      </c>
    </row>
    <row r="24" spans="14:26" ht="13.8" thickBot="1">
      <c r="N24" s="451">
        <f t="shared" ref="N24:S24" si="3">(N19-N12)/N19</f>
        <v>0.15585585585585585</v>
      </c>
      <c r="O24" s="452">
        <f t="shared" si="3"/>
        <v>0.17250437828371279</v>
      </c>
      <c r="P24" s="453">
        <f t="shared" si="3"/>
        <v>0.13821892393320964</v>
      </c>
      <c r="Q24" s="451">
        <f t="shared" si="3"/>
        <v>-0.13710199426686803</v>
      </c>
      <c r="R24" s="452">
        <f t="shared" si="3"/>
        <v>-0.12269668574303504</v>
      </c>
      <c r="S24" s="454">
        <f t="shared" si="3"/>
        <v>-0.15094909926248337</v>
      </c>
    </row>
  </sheetData>
  <mergeCells count="8">
    <mergeCell ref="N22:P22"/>
    <mergeCell ref="Q22:S22"/>
    <mergeCell ref="N8:O8"/>
    <mergeCell ref="N15:O15"/>
    <mergeCell ref="N9:P9"/>
    <mergeCell ref="Q9:S9"/>
    <mergeCell ref="N16:P16"/>
    <mergeCell ref="Q16:S16"/>
  </mergeCells>
  <phoneticPr fontId="84"/>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4D6C7-DC80-49A8-9AE8-9E8D47E71E83}">
  <sheetPr codeName="Sheet12">
    <tabColor theme="1"/>
  </sheetPr>
  <dimension ref="A1:C41"/>
  <sheetViews>
    <sheetView view="pageBreakPreview" zoomScale="81" zoomScaleNormal="75" zoomScaleSheetLayoutView="81" workbookViewId="0">
      <selection activeCell="A14" sqref="A14:XFD19"/>
    </sheetView>
  </sheetViews>
  <sheetFormatPr defaultColWidth="9" defaultRowHeight="14.4"/>
  <cols>
    <col min="1" max="1" width="225.33203125" style="4" customWidth="1"/>
    <col min="2" max="2" width="33.109375" style="2" hidden="1" customWidth="1"/>
    <col min="3" max="3" width="23.88671875" style="3" customWidth="1"/>
    <col min="4" max="16384" width="9" style="1"/>
  </cols>
  <sheetData>
    <row r="1" spans="1:3" s="28" customFormat="1" ht="46.2" customHeight="1" thickBot="1">
      <c r="A1" s="465" t="s">
        <v>230</v>
      </c>
      <c r="B1" s="455" t="s">
        <v>123</v>
      </c>
      <c r="C1" s="474" t="s">
        <v>125</v>
      </c>
    </row>
    <row r="2" spans="1:3" ht="46.95" customHeight="1">
      <c r="A2" s="177" t="s">
        <v>417</v>
      </c>
      <c r="B2" s="470"/>
      <c r="C2" s="762">
        <v>45563</v>
      </c>
    </row>
    <row r="3" spans="1:3" ht="208.2" customHeight="1">
      <c r="A3" s="457" t="s">
        <v>418</v>
      </c>
      <c r="B3" s="471"/>
      <c r="C3" s="763"/>
    </row>
    <row r="4" spans="1:3" ht="34.950000000000003" customHeight="1" thickBot="1">
      <c r="A4" s="456" t="s">
        <v>419</v>
      </c>
      <c r="B4" s="1"/>
      <c r="C4" s="475"/>
    </row>
    <row r="5" spans="1:3" ht="46.95" customHeight="1">
      <c r="A5" s="177" t="s">
        <v>420</v>
      </c>
      <c r="B5" s="470"/>
      <c r="C5" s="762">
        <v>45562</v>
      </c>
    </row>
    <row r="6" spans="1:3" ht="211.2" customHeight="1">
      <c r="A6" s="457" t="s">
        <v>423</v>
      </c>
      <c r="B6" s="471"/>
      <c r="C6" s="763"/>
    </row>
    <row r="7" spans="1:3" ht="34.950000000000003" customHeight="1" thickBot="1">
      <c r="A7" s="456" t="s">
        <v>421</v>
      </c>
      <c r="B7" s="1"/>
      <c r="C7" s="475"/>
    </row>
    <row r="8" spans="1:3" ht="49.2" customHeight="1">
      <c r="A8" s="231" t="s">
        <v>422</v>
      </c>
      <c r="B8" s="470"/>
      <c r="C8" s="762">
        <v>45562</v>
      </c>
    </row>
    <row r="9" spans="1:3" ht="191.4" customHeight="1">
      <c r="A9" s="224" t="s">
        <v>424</v>
      </c>
      <c r="B9" s="471"/>
      <c r="C9" s="763"/>
    </row>
    <row r="10" spans="1:3" ht="38.4" customHeight="1" thickBot="1">
      <c r="A10" s="296" t="s">
        <v>425</v>
      </c>
      <c r="B10" s="1"/>
      <c r="C10" s="476"/>
    </row>
    <row r="11" spans="1:3" ht="43.2" customHeight="1">
      <c r="A11" s="518" t="s">
        <v>427</v>
      </c>
      <c r="B11" s="472"/>
      <c r="C11" s="762">
        <v>45557</v>
      </c>
    </row>
    <row r="12" spans="1:3" ht="149.4" customHeight="1">
      <c r="A12" s="494" t="s">
        <v>426</v>
      </c>
      <c r="B12" s="473"/>
      <c r="C12" s="763"/>
    </row>
    <row r="13" spans="1:3" ht="36" customHeight="1" thickBot="1">
      <c r="A13" s="485" t="s">
        <v>428</v>
      </c>
      <c r="B13" s="486"/>
      <c r="C13" s="487"/>
    </row>
    <row r="14" spans="1:3" s="194" customFormat="1" ht="49.8" hidden="1" customHeight="1">
      <c r="A14" s="483"/>
      <c r="B14" s="484"/>
      <c r="C14" s="764"/>
    </row>
    <row r="15" spans="1:3" ht="100.2" hidden="1" customHeight="1" thickBot="1">
      <c r="A15" s="458"/>
      <c r="B15" s="459"/>
      <c r="C15" s="763"/>
    </row>
    <row r="16" spans="1:3" s="196" customFormat="1" ht="40.200000000000003" hidden="1" customHeight="1" thickBot="1">
      <c r="A16" s="195"/>
      <c r="B16" s="297"/>
      <c r="C16" s="476"/>
    </row>
    <row r="17" spans="1:3" ht="38.4" hidden="1" customHeight="1">
      <c r="A17" s="246"/>
      <c r="B17" s="1"/>
      <c r="C17" s="496"/>
    </row>
    <row r="18" spans="1:3" ht="237.6" hidden="1" customHeight="1" thickBot="1">
      <c r="A18" s="460"/>
      <c r="B18" s="1"/>
      <c r="C18" s="764"/>
    </row>
    <row r="19" spans="1:3" ht="35.4" hidden="1" customHeight="1">
      <c r="A19" s="495"/>
      <c r="B19" s="1"/>
      <c r="C19" s="763"/>
    </row>
    <row r="20" spans="1:3" ht="38.4" hidden="1" customHeight="1">
      <c r="A20" s="246"/>
      <c r="B20" s="1"/>
      <c r="C20" s="496"/>
    </row>
    <row r="21" spans="1:3" ht="166.8" hidden="1" customHeight="1" thickBot="1">
      <c r="A21" s="511"/>
      <c r="B21" s="1"/>
      <c r="C21" s="764"/>
    </row>
    <row r="22" spans="1:3" ht="33" hidden="1" customHeight="1" thickBot="1">
      <c r="A22" s="512"/>
      <c r="B22" s="513"/>
      <c r="C22" s="765"/>
    </row>
    <row r="23" spans="1:3" ht="36.75" customHeight="1">
      <c r="A23" s="1" t="s">
        <v>202</v>
      </c>
    </row>
    <row r="24" spans="1:3" ht="36.75" customHeight="1"/>
    <row r="25" spans="1:3" ht="25.5" customHeight="1"/>
    <row r="26" spans="1:3" ht="32.25" customHeight="1"/>
    <row r="27" spans="1:3" ht="30.75" customHeight="1"/>
    <row r="28" spans="1:3" ht="42.75" customHeight="1"/>
    <row r="29" spans="1:3" ht="43.5" customHeight="1"/>
    <row r="30" spans="1:3" ht="27.75" customHeight="1"/>
    <row r="31" spans="1:3" ht="30.75" customHeight="1">
      <c r="A31" s="252"/>
    </row>
    <row r="32" spans="1:3" ht="29.25" customHeight="1"/>
    <row r="33" ht="27" customHeight="1"/>
    <row r="34" ht="27" customHeight="1"/>
    <row r="35" ht="27" customHeight="1"/>
    <row r="36" ht="27" customHeight="1"/>
    <row r="37" ht="27" customHeight="1"/>
    <row r="38" ht="27" customHeight="1"/>
    <row r="39" ht="27" customHeight="1"/>
    <row r="40" ht="27" customHeight="1"/>
    <row r="41" ht="27" customHeight="1"/>
  </sheetData>
  <mergeCells count="7">
    <mergeCell ref="C2:C3"/>
    <mergeCell ref="C14:C15"/>
    <mergeCell ref="C21:C22"/>
    <mergeCell ref="C18:C19"/>
    <mergeCell ref="C5:C6"/>
    <mergeCell ref="C8:C9"/>
    <mergeCell ref="C11:C12"/>
  </mergeCells>
  <phoneticPr fontId="84"/>
  <hyperlinks>
    <hyperlink ref="A4" r:id="rId1" xr:uid="{DA060175-16C3-48B3-A9BD-CBA22622159E}"/>
    <hyperlink ref="A7" r:id="rId2" xr:uid="{79DC0FC6-96CA-449D-87F0-CE1569932D73}"/>
    <hyperlink ref="A10" r:id="rId3" xr:uid="{6A8D049C-4A0B-4AD4-9067-2AC66145380B}"/>
    <hyperlink ref="A13" r:id="rId4" xr:uid="{5FE63C60-B1D0-4299-9AFC-35FAEB7AFF30}"/>
  </hyperlinks>
  <pageMargins left="0" right="0" top="0.19685039370078741" bottom="0.39370078740157483" header="0" footer="0.19685039370078741"/>
  <pageSetup paperSize="9" scale="41" orientation="portrait" r:id="rId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17"/>
  <sheetViews>
    <sheetView view="pageBreakPreview" zoomScale="89" zoomScaleNormal="100" zoomScaleSheetLayoutView="89" workbookViewId="0">
      <selection activeCell="A6" sqref="A6:XFD7"/>
    </sheetView>
  </sheetViews>
  <sheetFormatPr defaultColWidth="9" defaultRowHeight="36" customHeight="1"/>
  <cols>
    <col min="1" max="13" width="9" style="1"/>
    <col min="14" max="14" width="108.88671875" style="1" customWidth="1"/>
    <col min="15" max="15" width="26.88671875" style="5" customWidth="1"/>
    <col min="16" max="16384" width="9" style="1"/>
  </cols>
  <sheetData>
    <row r="1" spans="1:16" ht="46.2" customHeight="1" thickBot="1">
      <c r="A1" s="789" t="s">
        <v>231</v>
      </c>
      <c r="B1" s="790"/>
      <c r="C1" s="790"/>
      <c r="D1" s="790"/>
      <c r="E1" s="790"/>
      <c r="F1" s="790"/>
      <c r="G1" s="790"/>
      <c r="H1" s="790"/>
      <c r="I1" s="790"/>
      <c r="J1" s="790"/>
      <c r="K1" s="790"/>
      <c r="L1" s="790"/>
      <c r="M1" s="790"/>
      <c r="N1" s="791"/>
    </row>
    <row r="2" spans="1:16" ht="40.200000000000003" customHeight="1">
      <c r="A2" s="772" t="s">
        <v>430</v>
      </c>
      <c r="B2" s="773"/>
      <c r="C2" s="773"/>
      <c r="D2" s="773"/>
      <c r="E2" s="773"/>
      <c r="F2" s="773"/>
      <c r="G2" s="773"/>
      <c r="H2" s="773"/>
      <c r="I2" s="773"/>
      <c r="J2" s="773"/>
      <c r="K2" s="773"/>
      <c r="L2" s="773"/>
      <c r="M2" s="773"/>
      <c r="N2" s="774"/>
    </row>
    <row r="3" spans="1:16" ht="409.2" customHeight="1" thickBot="1">
      <c r="A3" s="792" t="s">
        <v>429</v>
      </c>
      <c r="B3" s="793"/>
      <c r="C3" s="793"/>
      <c r="D3" s="793"/>
      <c r="E3" s="793"/>
      <c r="F3" s="793"/>
      <c r="G3" s="793"/>
      <c r="H3" s="793"/>
      <c r="I3" s="793"/>
      <c r="J3" s="793"/>
      <c r="K3" s="793"/>
      <c r="L3" s="793"/>
      <c r="M3" s="793"/>
      <c r="N3" s="794"/>
      <c r="P3" s="173"/>
    </row>
    <row r="4" spans="1:16" ht="68.400000000000006" customHeight="1" thickBot="1">
      <c r="A4" s="801" t="s">
        <v>431</v>
      </c>
      <c r="B4" s="802"/>
      <c r="C4" s="802"/>
      <c r="D4" s="802"/>
      <c r="E4" s="802"/>
      <c r="F4" s="802"/>
      <c r="G4" s="802"/>
      <c r="H4" s="802"/>
      <c r="I4" s="802"/>
      <c r="J4" s="802"/>
      <c r="K4" s="802"/>
      <c r="L4" s="802"/>
      <c r="M4" s="802"/>
      <c r="N4" s="803"/>
      <c r="O4" s="31"/>
    </row>
    <row r="5" spans="1:16" ht="33.6" customHeight="1" thickBot="1">
      <c r="A5" s="804" t="s">
        <v>432</v>
      </c>
      <c r="B5" s="770"/>
      <c r="C5" s="770"/>
      <c r="D5" s="770"/>
      <c r="E5" s="770"/>
      <c r="F5" s="770"/>
      <c r="G5" s="770"/>
      <c r="H5" s="770"/>
      <c r="I5" s="770"/>
      <c r="J5" s="770"/>
      <c r="K5" s="770"/>
      <c r="L5" s="770"/>
      <c r="M5" s="770"/>
      <c r="N5" s="771"/>
      <c r="O5" s="31"/>
    </row>
    <row r="6" spans="1:16" ht="41.4" hidden="1" customHeight="1" thickBot="1">
      <c r="A6" s="795"/>
      <c r="B6" s="796"/>
      <c r="C6" s="796"/>
      <c r="D6" s="796"/>
      <c r="E6" s="796"/>
      <c r="F6" s="796"/>
      <c r="G6" s="796"/>
      <c r="H6" s="796"/>
      <c r="I6" s="796"/>
      <c r="J6" s="796"/>
      <c r="K6" s="796"/>
      <c r="L6" s="796"/>
      <c r="M6" s="796"/>
      <c r="N6" s="797"/>
    </row>
    <row r="7" spans="1:16" ht="291.60000000000002" hidden="1" customHeight="1" thickBot="1">
      <c r="A7" s="798"/>
      <c r="B7" s="799"/>
      <c r="C7" s="799"/>
      <c r="D7" s="799"/>
      <c r="E7" s="799"/>
      <c r="F7" s="799"/>
      <c r="G7" s="799"/>
      <c r="H7" s="799"/>
      <c r="I7" s="799"/>
      <c r="J7" s="799"/>
      <c r="K7" s="799"/>
      <c r="L7" s="799"/>
      <c r="M7" s="799"/>
      <c r="N7" s="800"/>
      <c r="O7" s="30"/>
    </row>
    <row r="8" spans="1:16" ht="47.4" hidden="1" customHeight="1" thickBot="1">
      <c r="A8" s="783"/>
      <c r="B8" s="784"/>
      <c r="C8" s="784"/>
      <c r="D8" s="784"/>
      <c r="E8" s="784"/>
      <c r="F8" s="784"/>
      <c r="G8" s="784"/>
      <c r="H8" s="784"/>
      <c r="I8" s="784"/>
      <c r="J8" s="784"/>
      <c r="K8" s="784"/>
      <c r="L8" s="784"/>
      <c r="M8" s="784"/>
      <c r="N8" s="785"/>
    </row>
    <row r="9" spans="1:16" ht="370.8" hidden="1" customHeight="1" thickBot="1">
      <c r="A9" s="786"/>
      <c r="B9" s="787"/>
      <c r="C9" s="787"/>
      <c r="D9" s="787"/>
      <c r="E9" s="787"/>
      <c r="F9" s="787"/>
      <c r="G9" s="787"/>
      <c r="H9" s="787"/>
      <c r="I9" s="787"/>
      <c r="J9" s="787"/>
      <c r="K9" s="787"/>
      <c r="L9" s="787"/>
      <c r="M9" s="787"/>
      <c r="N9" s="788"/>
    </row>
    <row r="10" spans="1:16" ht="47.4" hidden="1" customHeight="1">
      <c r="A10" s="772"/>
      <c r="B10" s="773"/>
      <c r="C10" s="773"/>
      <c r="D10" s="773"/>
      <c r="E10" s="773"/>
      <c r="F10" s="773"/>
      <c r="G10" s="773"/>
      <c r="H10" s="773"/>
      <c r="I10" s="773"/>
      <c r="J10" s="773"/>
      <c r="K10" s="773"/>
      <c r="L10" s="773"/>
      <c r="M10" s="773"/>
      <c r="N10" s="774"/>
    </row>
    <row r="11" spans="1:16" ht="54" hidden="1" customHeight="1" thickBot="1">
      <c r="A11" s="775"/>
      <c r="B11" s="776"/>
      <c r="C11" s="776"/>
      <c r="D11" s="776"/>
      <c r="E11" s="776"/>
      <c r="F11" s="776"/>
      <c r="G11" s="776"/>
      <c r="H11" s="776"/>
      <c r="I11" s="776"/>
      <c r="J11" s="776"/>
      <c r="K11" s="776"/>
      <c r="L11" s="776"/>
      <c r="M11" s="776"/>
      <c r="N11" s="777"/>
      <c r="P11" s="173"/>
    </row>
    <row r="12" spans="1:16" ht="45.6" hidden="1" customHeight="1">
      <c r="A12" s="783"/>
      <c r="B12" s="784"/>
      <c r="C12" s="784"/>
      <c r="D12" s="784"/>
      <c r="E12" s="784"/>
      <c r="F12" s="784"/>
      <c r="G12" s="784"/>
      <c r="H12" s="784"/>
      <c r="I12" s="784"/>
      <c r="J12" s="784"/>
      <c r="K12" s="784"/>
      <c r="L12" s="784"/>
      <c r="M12" s="784"/>
      <c r="N12" s="785"/>
      <c r="O12" s="1"/>
      <c r="P12" s="254"/>
    </row>
    <row r="13" spans="1:16" ht="146.4" hidden="1" customHeight="1" thickBot="1">
      <c r="A13" s="786"/>
      <c r="B13" s="787"/>
      <c r="C13" s="787"/>
      <c r="D13" s="787"/>
      <c r="E13" s="787"/>
      <c r="F13" s="787"/>
      <c r="G13" s="787"/>
      <c r="H13" s="787"/>
      <c r="I13" s="787"/>
      <c r="J13" s="787"/>
      <c r="K13" s="787"/>
      <c r="L13" s="787"/>
      <c r="M13" s="787"/>
      <c r="N13" s="788"/>
      <c r="O13" s="1"/>
      <c r="P13" s="254"/>
    </row>
    <row r="14" spans="1:16" ht="45.6" hidden="1" customHeight="1">
      <c r="A14" s="772"/>
      <c r="B14" s="778"/>
      <c r="C14" s="778"/>
      <c r="D14" s="778"/>
      <c r="E14" s="778"/>
      <c r="F14" s="778"/>
      <c r="G14" s="778"/>
      <c r="H14" s="778"/>
      <c r="I14" s="778"/>
      <c r="J14" s="778"/>
      <c r="K14" s="778"/>
      <c r="L14" s="778"/>
      <c r="M14" s="778"/>
      <c r="N14" s="779"/>
      <c r="O14" s="1"/>
      <c r="P14" s="254"/>
    </row>
    <row r="15" spans="1:16" ht="58.8" hidden="1" customHeight="1" thickBot="1">
      <c r="A15" s="780"/>
      <c r="B15" s="781"/>
      <c r="C15" s="781"/>
      <c r="D15" s="781"/>
      <c r="E15" s="781"/>
      <c r="F15" s="781"/>
      <c r="G15" s="781"/>
      <c r="H15" s="781"/>
      <c r="I15" s="781"/>
      <c r="J15" s="781"/>
      <c r="K15" s="781"/>
      <c r="L15" s="781"/>
      <c r="M15" s="781"/>
      <c r="N15" s="782"/>
      <c r="O15" s="1"/>
      <c r="P15" s="254"/>
    </row>
    <row r="16" spans="1:16" ht="36" customHeight="1">
      <c r="A16" s="768"/>
      <c r="B16" s="769"/>
      <c r="C16" s="769"/>
      <c r="D16" s="769"/>
      <c r="E16" s="769"/>
      <c r="F16" s="769"/>
      <c r="G16" s="769"/>
      <c r="H16" s="769"/>
      <c r="I16" s="769"/>
      <c r="J16" s="769"/>
      <c r="K16" s="769"/>
      <c r="L16" s="769"/>
      <c r="M16" s="769"/>
      <c r="N16" s="769"/>
    </row>
    <row r="17" spans="1:14" ht="36" customHeight="1">
      <c r="A17" s="766" t="s">
        <v>188</v>
      </c>
      <c r="B17" s="767"/>
      <c r="C17" s="767"/>
      <c r="D17" s="767"/>
      <c r="E17" s="767"/>
      <c r="F17" s="767"/>
      <c r="G17" s="767"/>
      <c r="H17" s="767"/>
      <c r="I17" s="767"/>
      <c r="J17" s="767"/>
      <c r="K17" s="767"/>
      <c r="L17" s="767"/>
      <c r="M17" s="767"/>
      <c r="N17" s="767"/>
    </row>
  </sheetData>
  <mergeCells count="17">
    <mergeCell ref="A1:N1"/>
    <mergeCell ref="A2:N2"/>
    <mergeCell ref="A8:N8"/>
    <mergeCell ref="A9:N9"/>
    <mergeCell ref="A3:N3"/>
    <mergeCell ref="A6:N6"/>
    <mergeCell ref="A7:N7"/>
    <mergeCell ref="A17:N17"/>
    <mergeCell ref="A16:N16"/>
    <mergeCell ref="A4:N4"/>
    <mergeCell ref="A5:N5"/>
    <mergeCell ref="A10:N10"/>
    <mergeCell ref="A11:N11"/>
    <mergeCell ref="A14:N14"/>
    <mergeCell ref="A15:N15"/>
    <mergeCell ref="A12:N12"/>
    <mergeCell ref="A13:N13"/>
  </mergeCells>
  <phoneticPr fontId="15"/>
  <hyperlinks>
    <hyperlink ref="A5" r:id="rId1" xr:uid="{3E4A24DA-F54C-42F4-8888-43464EA5DAF7}"/>
  </hyperlinks>
  <pageMargins left="0.7" right="0.7" top="0.75" bottom="0.75" header="0.3" footer="0.3"/>
  <pageSetup paperSize="9" scale="39" orientation="portrait"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56D59-1E8E-4D06-8920-92D8533A60A1}">
  <dimension ref="A1:AB78"/>
  <sheetViews>
    <sheetView view="pageBreakPreview" topLeftCell="A12" zoomScale="85" zoomScaleNormal="100" zoomScaleSheetLayoutView="85" workbookViewId="0">
      <selection activeCell="V44" sqref="V44"/>
    </sheetView>
  </sheetViews>
  <sheetFormatPr defaultRowHeight="13.2"/>
  <cols>
    <col min="3" max="3" width="20.6640625" bestFit="1" customWidth="1"/>
    <col min="11" max="11" width="4.21875" customWidth="1"/>
    <col min="12" max="12" width="5.33203125" customWidth="1"/>
    <col min="13" max="15" width="8.88671875" customWidth="1"/>
    <col min="16" max="16" width="0.21875" customWidth="1"/>
    <col min="17" max="17" width="9.33203125" customWidth="1"/>
  </cols>
  <sheetData>
    <row r="1" spans="1:28">
      <c r="A1" s="519"/>
      <c r="B1" s="519"/>
      <c r="C1" s="519"/>
      <c r="D1" s="519"/>
      <c r="E1" s="519"/>
      <c r="F1" s="519"/>
      <c r="G1" s="519"/>
      <c r="H1" s="519"/>
      <c r="I1" s="519"/>
      <c r="J1" s="519"/>
      <c r="K1" s="519"/>
      <c r="L1" s="519"/>
      <c r="M1" s="519"/>
      <c r="N1" s="519"/>
      <c r="O1" s="519"/>
      <c r="P1" s="519"/>
      <c r="Q1" s="519"/>
      <c r="R1" s="519"/>
      <c r="S1" s="519"/>
      <c r="T1" s="519"/>
      <c r="U1" s="519"/>
    </row>
    <row r="2" spans="1:28" ht="13.2" customHeight="1">
      <c r="A2" s="519"/>
      <c r="B2" s="842"/>
      <c r="C2" s="844" t="s">
        <v>440</v>
      </c>
      <c r="D2" s="599"/>
      <c r="E2" s="599"/>
      <c r="F2" s="599"/>
      <c r="G2" s="599"/>
      <c r="H2" s="599"/>
      <c r="I2" s="599"/>
      <c r="J2" s="599"/>
      <c r="K2" s="599"/>
      <c r="L2" s="599"/>
      <c r="M2" s="599"/>
      <c r="N2" s="599"/>
      <c r="O2" s="599"/>
      <c r="P2" s="599"/>
      <c r="Q2" s="599"/>
      <c r="R2" s="599"/>
      <c r="S2" s="599"/>
      <c r="T2" s="519"/>
      <c r="U2" s="519"/>
    </row>
    <row r="3" spans="1:28" ht="13.2" customHeight="1">
      <c r="A3" s="519"/>
      <c r="B3" s="843"/>
      <c r="C3" s="599"/>
      <c r="D3" s="599"/>
      <c r="E3" s="599"/>
      <c r="F3" s="599"/>
      <c r="G3" s="599"/>
      <c r="H3" s="599"/>
      <c r="I3" s="599"/>
      <c r="J3" s="599"/>
      <c r="K3" s="599"/>
      <c r="L3" s="599"/>
      <c r="M3" s="599"/>
      <c r="N3" s="599"/>
      <c r="O3" s="599"/>
      <c r="P3" s="599"/>
      <c r="Q3" s="599"/>
      <c r="R3" s="599"/>
      <c r="S3" s="599"/>
      <c r="T3" s="519"/>
      <c r="U3" s="519"/>
    </row>
    <row r="4" spans="1:28" ht="13.2" customHeight="1">
      <c r="A4" s="519"/>
      <c r="B4" s="843"/>
      <c r="C4" s="599"/>
      <c r="D4" s="599"/>
      <c r="E4" s="599"/>
      <c r="F4" s="599"/>
      <c r="G4" s="599"/>
      <c r="H4" s="599"/>
      <c r="I4" s="599"/>
      <c r="J4" s="599"/>
      <c r="K4" s="599"/>
      <c r="L4" s="599"/>
      <c r="M4" s="599"/>
      <c r="N4" s="599"/>
      <c r="O4" s="599"/>
      <c r="P4" s="599"/>
      <c r="Q4" s="599"/>
      <c r="R4" s="599"/>
      <c r="S4" s="599"/>
      <c r="T4" s="519"/>
      <c r="U4" s="519"/>
    </row>
    <row r="5" spans="1:28" ht="13.8" customHeight="1">
      <c r="A5" s="519"/>
      <c r="B5" s="519"/>
      <c r="C5" s="599"/>
      <c r="D5" s="599"/>
      <c r="E5" s="599"/>
      <c r="F5" s="599"/>
      <c r="G5" s="599"/>
      <c r="H5" s="599"/>
      <c r="I5" s="599"/>
      <c r="J5" s="599"/>
      <c r="K5" s="599"/>
      <c r="L5" s="599"/>
      <c r="M5" s="599"/>
      <c r="N5" s="599"/>
      <c r="O5" s="599"/>
      <c r="P5" s="599"/>
      <c r="Q5" s="599"/>
      <c r="R5" s="599"/>
      <c r="S5" s="599"/>
      <c r="T5" s="519"/>
      <c r="U5" s="519"/>
    </row>
    <row r="6" spans="1:28">
      <c r="A6" s="519"/>
      <c r="B6" s="519"/>
      <c r="C6" s="599"/>
      <c r="D6" s="599"/>
      <c r="E6" s="599"/>
      <c r="F6" s="599"/>
      <c r="G6" s="599"/>
      <c r="H6" s="599"/>
      <c r="I6" s="599"/>
      <c r="J6" s="599"/>
      <c r="K6" s="599"/>
      <c r="L6" s="599"/>
      <c r="M6" s="599"/>
      <c r="N6" s="599"/>
      <c r="O6" s="599"/>
      <c r="P6" s="599"/>
      <c r="Q6" s="599"/>
      <c r="R6" s="599"/>
      <c r="S6" s="599"/>
      <c r="T6" s="519"/>
      <c r="U6" s="519"/>
      <c r="V6" s="66"/>
      <c r="W6" s="66"/>
      <c r="X6" s="66"/>
      <c r="Y6" s="66"/>
      <c r="Z6" s="66"/>
      <c r="AA6" s="66"/>
      <c r="AB6" s="66"/>
    </row>
    <row r="7" spans="1:28">
      <c r="A7" s="519"/>
      <c r="B7" s="519"/>
      <c r="C7" s="599"/>
      <c r="D7" s="599"/>
      <c r="E7" s="599"/>
      <c r="F7" s="599"/>
      <c r="G7" s="599"/>
      <c r="H7" s="599"/>
      <c r="I7" s="599"/>
      <c r="J7" s="599"/>
      <c r="K7" s="599"/>
      <c r="L7" s="599"/>
      <c r="M7" s="599"/>
      <c r="N7" s="599"/>
      <c r="O7" s="599"/>
      <c r="P7" s="599"/>
      <c r="Q7" s="599"/>
      <c r="R7" s="599"/>
      <c r="S7" s="599"/>
      <c r="T7" s="519"/>
      <c r="U7" s="519"/>
      <c r="V7" s="66"/>
      <c r="W7" s="66"/>
      <c r="X7" s="66"/>
      <c r="Y7" s="66"/>
      <c r="Z7" s="66"/>
      <c r="AA7" s="66"/>
      <c r="AB7" s="66"/>
    </row>
    <row r="8" spans="1:28">
      <c r="A8" s="519"/>
      <c r="B8" s="519"/>
      <c r="C8" s="599"/>
      <c r="D8" s="599"/>
      <c r="E8" s="599"/>
      <c r="F8" s="599"/>
      <c r="G8" s="599"/>
      <c r="H8" s="599"/>
      <c r="I8" s="599"/>
      <c r="J8" s="599"/>
      <c r="K8" s="599"/>
      <c r="L8" s="599"/>
      <c r="M8" s="599"/>
      <c r="N8" s="599"/>
      <c r="O8" s="599"/>
      <c r="P8" s="599"/>
      <c r="Q8" s="599"/>
      <c r="R8" s="599"/>
      <c r="S8" s="599"/>
      <c r="T8" s="519"/>
      <c r="U8" s="519"/>
      <c r="V8" s="66"/>
      <c r="W8" s="66"/>
      <c r="X8" s="66"/>
      <c r="Y8" s="66"/>
      <c r="Z8" s="66"/>
      <c r="AA8" s="66"/>
    </row>
    <row r="9" spans="1:28">
      <c r="A9" s="519"/>
      <c r="B9" s="519"/>
      <c r="C9" s="519"/>
      <c r="D9" s="519"/>
      <c r="E9" s="519"/>
      <c r="F9" s="519"/>
      <c r="G9" s="519"/>
      <c r="H9" s="519"/>
      <c r="I9" s="519"/>
      <c r="J9" s="519"/>
      <c r="K9" s="519"/>
      <c r="L9" s="519"/>
      <c r="M9" s="519"/>
      <c r="N9" s="519"/>
      <c r="O9" s="519"/>
      <c r="P9" s="519"/>
      <c r="Q9" s="519"/>
      <c r="R9" s="519"/>
      <c r="S9" s="519"/>
      <c r="T9" s="519"/>
      <c r="U9" s="519"/>
      <c r="V9" s="66"/>
      <c r="W9" s="66"/>
      <c r="X9" s="66"/>
      <c r="Y9" s="66"/>
      <c r="Z9" s="66"/>
      <c r="AA9" s="66"/>
    </row>
    <row r="10" spans="1:28">
      <c r="A10" s="519"/>
      <c r="B10" s="519"/>
      <c r="C10" s="519"/>
      <c r="D10" s="519"/>
      <c r="E10" s="519"/>
      <c r="F10" s="519"/>
      <c r="G10" s="519"/>
      <c r="H10" s="519"/>
      <c r="I10" s="519"/>
      <c r="J10" s="519"/>
      <c r="K10" s="519"/>
      <c r="L10" s="519"/>
      <c r="M10" s="519"/>
      <c r="N10" s="519"/>
      <c r="O10" s="519"/>
      <c r="P10" s="519"/>
      <c r="Q10" s="519"/>
      <c r="R10" s="519"/>
      <c r="S10" s="519"/>
      <c r="T10" s="519"/>
      <c r="U10" s="519"/>
    </row>
    <row r="11" spans="1:28">
      <c r="A11" s="519"/>
      <c r="B11" s="519"/>
      <c r="C11" s="519"/>
      <c r="D11" s="519"/>
      <c r="E11" s="519"/>
      <c r="F11" s="519"/>
      <c r="G11" s="519"/>
      <c r="H11" s="519"/>
      <c r="I11" s="519"/>
      <c r="J11" s="519"/>
      <c r="K11" s="519"/>
      <c r="L11" s="519"/>
      <c r="M11" s="519"/>
      <c r="N11" s="519"/>
      <c r="O11" s="519"/>
      <c r="P11" s="519"/>
      <c r="Q11" s="519"/>
      <c r="R11" s="519"/>
      <c r="S11" s="519"/>
      <c r="T11" s="519"/>
      <c r="U11" s="519"/>
    </row>
    <row r="12" spans="1:28" ht="24.6">
      <c r="A12" s="519"/>
      <c r="B12" s="519"/>
      <c r="C12" s="519"/>
      <c r="D12" s="519"/>
      <c r="E12" s="519"/>
      <c r="F12" s="519"/>
      <c r="G12" s="845" t="s">
        <v>441</v>
      </c>
      <c r="H12" s="519"/>
      <c r="I12" s="519"/>
      <c r="J12" s="519"/>
      <c r="K12" s="519"/>
      <c r="L12" s="519"/>
      <c r="M12" s="519"/>
      <c r="N12" s="519"/>
      <c r="O12" s="519"/>
      <c r="P12" s="519"/>
      <c r="Q12" s="519"/>
      <c r="R12" s="519"/>
      <c r="S12" s="519"/>
      <c r="T12" s="519"/>
      <c r="U12" s="519"/>
    </row>
    <row r="13" spans="1:28">
      <c r="A13" s="519"/>
      <c r="B13" s="519"/>
      <c r="C13" s="519"/>
      <c r="D13" s="519"/>
      <c r="E13" s="519"/>
      <c r="F13" s="519"/>
      <c r="G13" s="519"/>
      <c r="H13" s="519"/>
      <c r="I13" s="519"/>
      <c r="J13" s="519"/>
      <c r="K13" s="519"/>
      <c r="L13" s="519"/>
      <c r="M13" s="519"/>
      <c r="N13" s="519"/>
      <c r="O13" s="519"/>
      <c r="P13" s="519"/>
      <c r="Q13" s="519"/>
      <c r="R13" s="519"/>
      <c r="S13" s="519"/>
      <c r="T13" s="519"/>
      <c r="U13" s="519"/>
    </row>
    <row r="14" spans="1:28">
      <c r="A14" s="519"/>
      <c r="B14" s="519"/>
      <c r="C14" s="519"/>
      <c r="D14" s="519"/>
      <c r="E14" s="519"/>
      <c r="F14" s="519"/>
      <c r="G14" s="519"/>
      <c r="H14" s="519"/>
      <c r="I14" s="519"/>
      <c r="J14" s="519"/>
      <c r="K14" s="519"/>
      <c r="L14" s="519"/>
      <c r="M14" s="519"/>
      <c r="N14" s="519"/>
      <c r="O14" s="519"/>
      <c r="P14" s="519"/>
      <c r="Q14" s="519"/>
      <c r="R14" s="519"/>
      <c r="S14" s="519"/>
      <c r="T14" s="519"/>
      <c r="U14" s="519"/>
    </row>
    <row r="15" spans="1:28">
      <c r="A15" s="519"/>
      <c r="B15" s="519"/>
      <c r="C15" s="519"/>
      <c r="D15" s="519"/>
      <c r="E15" s="519"/>
      <c r="F15" s="519"/>
      <c r="G15" s="519"/>
      <c r="H15" s="519"/>
      <c r="I15" s="519"/>
      <c r="J15" s="519"/>
      <c r="K15" s="519"/>
      <c r="L15" s="519"/>
      <c r="M15" s="519"/>
      <c r="N15" s="519"/>
      <c r="O15" s="519"/>
      <c r="P15" s="519"/>
      <c r="Q15" s="519"/>
      <c r="R15" s="519"/>
      <c r="S15" s="519"/>
      <c r="T15" s="519"/>
      <c r="U15" s="519"/>
    </row>
    <row r="16" spans="1:28">
      <c r="A16" s="519"/>
      <c r="B16" s="519"/>
      <c r="C16" s="519"/>
      <c r="D16" s="519"/>
      <c r="E16" s="519"/>
      <c r="F16" s="519"/>
      <c r="G16" s="519"/>
      <c r="H16" s="519"/>
      <c r="I16" s="519"/>
      <c r="J16" s="519"/>
      <c r="K16" s="519"/>
      <c r="L16" s="519"/>
      <c r="M16" s="519"/>
      <c r="N16" s="519"/>
      <c r="O16" s="519"/>
      <c r="P16" s="519"/>
      <c r="Q16" s="519"/>
      <c r="R16" s="519"/>
      <c r="S16" s="519"/>
      <c r="T16" s="519"/>
      <c r="U16" s="519"/>
    </row>
    <row r="17" spans="1:21">
      <c r="A17" s="519"/>
      <c r="B17" s="519"/>
      <c r="C17" s="519"/>
      <c r="D17" s="519"/>
      <c r="E17" s="519"/>
      <c r="F17" s="519"/>
      <c r="G17" s="519"/>
      <c r="H17" s="519"/>
      <c r="I17" s="519"/>
      <c r="J17" s="519"/>
      <c r="K17" s="519"/>
      <c r="L17" s="519"/>
      <c r="M17" s="519"/>
      <c r="N17" s="519"/>
      <c r="O17" s="519"/>
      <c r="P17" s="519"/>
      <c r="Q17" s="519"/>
      <c r="R17" s="519"/>
      <c r="S17" s="519"/>
      <c r="T17" s="519"/>
      <c r="U17" s="519"/>
    </row>
    <row r="18" spans="1:21">
      <c r="A18" s="519"/>
      <c r="B18" s="519"/>
      <c r="C18" s="519"/>
      <c r="D18" s="519"/>
      <c r="E18" s="519"/>
      <c r="F18" s="519"/>
      <c r="G18" s="519"/>
      <c r="H18" s="519"/>
      <c r="I18" s="519"/>
      <c r="J18" s="519"/>
      <c r="K18" s="519"/>
      <c r="L18" s="519"/>
      <c r="M18" s="519"/>
      <c r="N18" s="519"/>
      <c r="O18" s="519"/>
      <c r="P18" s="519"/>
      <c r="Q18" s="519"/>
      <c r="R18" s="519"/>
      <c r="S18" s="519"/>
      <c r="T18" s="519"/>
      <c r="U18" s="519"/>
    </row>
    <row r="19" spans="1:21">
      <c r="A19" s="519"/>
      <c r="B19" s="519"/>
      <c r="C19" s="519"/>
      <c r="D19" s="519"/>
      <c r="E19" s="519"/>
      <c r="F19" s="519"/>
      <c r="G19" s="519"/>
      <c r="H19" s="519"/>
      <c r="I19" s="519"/>
      <c r="J19" s="519"/>
      <c r="K19" s="519"/>
      <c r="L19" s="519"/>
      <c r="M19" s="519"/>
      <c r="N19" s="519"/>
      <c r="O19" s="519"/>
      <c r="P19" s="519"/>
      <c r="Q19" s="519"/>
      <c r="R19" s="519"/>
      <c r="S19" s="519"/>
      <c r="T19" s="519"/>
      <c r="U19" s="519"/>
    </row>
    <row r="20" spans="1:21">
      <c r="A20" s="519"/>
      <c r="B20" s="519"/>
      <c r="C20" s="519"/>
      <c r="D20" s="519"/>
      <c r="E20" s="519"/>
      <c r="F20" s="519"/>
      <c r="G20" s="519"/>
      <c r="H20" s="519"/>
      <c r="I20" s="519"/>
      <c r="J20" s="519"/>
      <c r="K20" s="519"/>
      <c r="L20" s="519"/>
      <c r="M20" s="519"/>
      <c r="N20" s="519"/>
      <c r="O20" s="519"/>
      <c r="P20" s="519"/>
      <c r="Q20" s="519"/>
      <c r="R20" s="519"/>
      <c r="S20" s="519"/>
      <c r="T20" s="519"/>
      <c r="U20" s="519"/>
    </row>
    <row r="21" spans="1:21">
      <c r="A21" s="519"/>
      <c r="B21" s="519"/>
      <c r="C21" s="519"/>
      <c r="D21" s="519"/>
      <c r="E21" s="519"/>
      <c r="F21" s="519"/>
      <c r="G21" s="519"/>
      <c r="H21" s="519"/>
      <c r="I21" s="519"/>
      <c r="J21" s="519"/>
      <c r="K21" s="519"/>
      <c r="L21" s="519"/>
      <c r="M21" s="519"/>
      <c r="N21" s="519"/>
      <c r="O21" s="519"/>
      <c r="P21" s="519"/>
      <c r="Q21" s="519"/>
      <c r="R21" s="519"/>
      <c r="S21" s="519"/>
      <c r="T21" s="519"/>
      <c r="U21" s="519"/>
    </row>
    <row r="22" spans="1:21">
      <c r="A22" s="519"/>
      <c r="B22" s="519"/>
      <c r="C22" s="519"/>
      <c r="D22" s="519"/>
      <c r="E22" s="519"/>
      <c r="F22" s="519"/>
      <c r="G22" s="519"/>
      <c r="H22" s="519"/>
      <c r="I22" s="519"/>
      <c r="J22" s="519"/>
      <c r="K22" s="519"/>
      <c r="L22" s="519"/>
      <c r="M22" s="519"/>
      <c r="N22" s="519"/>
      <c r="O22" s="519"/>
      <c r="P22" s="519"/>
      <c r="Q22" s="519"/>
      <c r="R22" s="519"/>
      <c r="S22" s="519"/>
      <c r="T22" s="519"/>
      <c r="U22" s="519"/>
    </row>
    <row r="23" spans="1:21">
      <c r="A23" s="519"/>
      <c r="B23" s="519"/>
      <c r="C23" s="519"/>
      <c r="D23" s="519"/>
      <c r="E23" s="519"/>
      <c r="F23" s="519"/>
      <c r="G23" s="519"/>
      <c r="H23" s="519"/>
      <c r="I23" s="519"/>
      <c r="J23" s="519"/>
      <c r="K23" s="519"/>
      <c r="L23" s="519"/>
      <c r="M23" s="519"/>
      <c r="N23" s="519"/>
      <c r="O23" s="519"/>
      <c r="P23" s="519"/>
      <c r="Q23" s="519"/>
      <c r="R23" s="519"/>
      <c r="S23" s="519"/>
      <c r="T23" s="519"/>
      <c r="U23" s="519"/>
    </row>
    <row r="24" spans="1:21">
      <c r="A24" s="519"/>
      <c r="B24" s="519"/>
      <c r="C24" s="519"/>
      <c r="D24" s="519"/>
      <c r="E24" s="519"/>
      <c r="F24" s="519"/>
      <c r="G24" s="519"/>
      <c r="H24" s="519"/>
      <c r="I24" s="519"/>
      <c r="J24" s="519"/>
      <c r="K24" s="519"/>
      <c r="L24" s="519"/>
      <c r="M24" s="519"/>
      <c r="N24" s="519"/>
      <c r="O24" s="519"/>
      <c r="P24" s="519"/>
      <c r="Q24" s="519"/>
      <c r="R24" s="519"/>
      <c r="S24" s="519"/>
      <c r="T24" s="519"/>
      <c r="U24" s="519"/>
    </row>
    <row r="25" spans="1:21">
      <c r="A25" s="519"/>
      <c r="B25" s="519"/>
      <c r="C25" s="519"/>
      <c r="D25" s="519"/>
      <c r="E25" s="519"/>
      <c r="F25" s="519"/>
      <c r="G25" s="519"/>
      <c r="H25" s="519"/>
      <c r="I25" s="519"/>
      <c r="J25" s="519"/>
      <c r="K25" s="519"/>
      <c r="L25" s="519"/>
      <c r="M25" s="519"/>
      <c r="N25" s="519"/>
      <c r="O25" s="519"/>
      <c r="P25" s="519"/>
      <c r="Q25" s="519"/>
      <c r="R25" s="519"/>
      <c r="S25" s="519"/>
      <c r="T25" s="519"/>
      <c r="U25" s="519"/>
    </row>
    <row r="26" spans="1:21">
      <c r="A26" s="519"/>
      <c r="B26" s="519"/>
      <c r="C26" s="519"/>
      <c r="D26" s="519"/>
      <c r="E26" s="519"/>
      <c r="F26" s="519"/>
      <c r="G26" s="519"/>
      <c r="H26" s="519"/>
      <c r="I26" s="519"/>
      <c r="J26" s="519"/>
      <c r="K26" s="519"/>
      <c r="L26" s="519"/>
      <c r="M26" s="519"/>
      <c r="N26" s="519"/>
      <c r="O26" s="519"/>
      <c r="P26" s="519"/>
      <c r="Q26" s="519"/>
      <c r="R26" s="519"/>
      <c r="S26" s="519"/>
      <c r="T26" s="519"/>
      <c r="U26" s="519"/>
    </row>
    <row r="27" spans="1:21">
      <c r="A27" s="519"/>
      <c r="B27" s="519"/>
      <c r="C27" s="519"/>
      <c r="D27" s="519"/>
      <c r="E27" s="519"/>
      <c r="F27" s="519"/>
      <c r="G27" s="519"/>
      <c r="H27" s="519"/>
      <c r="I27" s="519"/>
      <c r="J27" s="519"/>
      <c r="K27" s="519"/>
      <c r="L27" s="519"/>
      <c r="M27" s="519"/>
      <c r="N27" s="519"/>
      <c r="O27" s="519"/>
      <c r="P27" s="519"/>
      <c r="Q27" s="519"/>
      <c r="R27" s="519"/>
      <c r="S27" s="519"/>
      <c r="T27" s="519"/>
      <c r="U27" s="519"/>
    </row>
    <row r="28" spans="1:21">
      <c r="A28" s="519"/>
      <c r="B28" s="519"/>
      <c r="C28" s="519"/>
      <c r="D28" s="519"/>
      <c r="E28" s="519"/>
      <c r="F28" s="519"/>
      <c r="G28" s="519"/>
      <c r="H28" s="519"/>
      <c r="I28" s="519"/>
      <c r="J28" s="519"/>
      <c r="K28" s="519"/>
      <c r="L28" s="519"/>
      <c r="M28" s="519"/>
      <c r="N28" s="519"/>
      <c r="O28" s="519"/>
      <c r="P28" s="519"/>
      <c r="Q28" s="519"/>
      <c r="R28" s="519"/>
      <c r="S28" s="519"/>
      <c r="T28" s="519"/>
      <c r="U28" s="519"/>
    </row>
    <row r="29" spans="1:21">
      <c r="A29" s="519"/>
      <c r="B29" s="519"/>
      <c r="C29" s="519"/>
      <c r="D29" s="519"/>
      <c r="E29" s="519"/>
      <c r="F29" s="519"/>
      <c r="G29" s="519"/>
      <c r="H29" s="519"/>
      <c r="I29" s="519"/>
      <c r="J29" s="519"/>
      <c r="K29" s="519"/>
      <c r="L29" s="519"/>
      <c r="M29" s="519"/>
      <c r="N29" s="519"/>
      <c r="O29" s="519"/>
      <c r="P29" s="519"/>
      <c r="Q29" s="519"/>
      <c r="R29" s="519"/>
      <c r="S29" s="519"/>
      <c r="T29" s="519"/>
      <c r="U29" s="519"/>
    </row>
    <row r="30" spans="1:21">
      <c r="A30" s="519"/>
      <c r="B30" s="519"/>
      <c r="C30" s="519"/>
      <c r="D30" s="519"/>
      <c r="E30" s="519"/>
      <c r="F30" s="519"/>
      <c r="G30" s="519"/>
      <c r="H30" s="519"/>
      <c r="I30" s="519"/>
      <c r="J30" s="519"/>
      <c r="K30" s="519"/>
      <c r="L30" s="519"/>
      <c r="M30" s="519"/>
      <c r="N30" s="519"/>
      <c r="O30" s="519"/>
      <c r="P30" s="519"/>
      <c r="Q30" s="519"/>
      <c r="R30" s="519"/>
      <c r="S30" s="519"/>
      <c r="T30" s="519"/>
      <c r="U30" s="519"/>
    </row>
    <row r="31" spans="1:21">
      <c r="A31" s="519"/>
      <c r="B31" s="519"/>
      <c r="C31" s="519"/>
      <c r="D31" s="519"/>
      <c r="E31" s="519"/>
      <c r="F31" s="519"/>
      <c r="G31" s="519"/>
      <c r="H31" s="519"/>
      <c r="I31" s="519"/>
      <c r="J31" s="519"/>
      <c r="K31" s="519"/>
      <c r="L31" s="519"/>
      <c r="M31" s="519"/>
      <c r="N31" s="519"/>
      <c r="O31" s="519"/>
      <c r="P31" s="519"/>
      <c r="Q31" s="519"/>
      <c r="R31" s="519"/>
      <c r="S31" s="519"/>
      <c r="T31" s="519"/>
      <c r="U31" s="519"/>
    </row>
    <row r="32" spans="1:21">
      <c r="A32" s="519"/>
      <c r="B32" s="519"/>
      <c r="C32" s="519"/>
      <c r="D32" s="519"/>
      <c r="E32" s="519"/>
      <c r="F32" s="519"/>
      <c r="G32" s="519"/>
      <c r="H32" s="519"/>
      <c r="I32" s="519"/>
      <c r="J32" s="519"/>
      <c r="K32" s="519"/>
      <c r="L32" s="519"/>
      <c r="M32" s="519"/>
      <c r="N32" s="519"/>
      <c r="O32" s="519"/>
      <c r="P32" s="519"/>
      <c r="Q32" s="519"/>
      <c r="R32" s="519"/>
      <c r="S32" s="519"/>
      <c r="T32" s="519"/>
      <c r="U32" s="519"/>
    </row>
    <row r="33" spans="1:21">
      <c r="A33" s="519"/>
      <c r="B33" s="519"/>
      <c r="C33" s="519"/>
      <c r="D33" s="519"/>
      <c r="E33" s="519"/>
      <c r="F33" s="519"/>
      <c r="G33" s="519"/>
      <c r="H33" s="519"/>
      <c r="I33" s="519"/>
      <c r="J33" s="519"/>
      <c r="K33" s="519"/>
      <c r="L33" s="519"/>
      <c r="M33" s="519"/>
      <c r="N33" s="519"/>
      <c r="O33" s="519"/>
      <c r="P33" s="519"/>
      <c r="Q33" s="519"/>
      <c r="R33" s="519"/>
      <c r="S33" s="519"/>
      <c r="T33" s="519"/>
      <c r="U33" s="519"/>
    </row>
    <row r="34" spans="1:21">
      <c r="A34" s="519"/>
      <c r="B34" s="519"/>
      <c r="C34" s="519"/>
      <c r="D34" s="519"/>
      <c r="E34" s="519"/>
      <c r="F34" s="519"/>
      <c r="G34" s="519"/>
      <c r="H34" s="519"/>
      <c r="I34" s="519"/>
      <c r="J34" s="519"/>
      <c r="K34" s="519"/>
      <c r="L34" s="519"/>
      <c r="M34" s="519"/>
      <c r="N34" s="519"/>
      <c r="O34" s="519"/>
      <c r="P34" s="519"/>
      <c r="Q34" s="519"/>
      <c r="R34" s="519"/>
      <c r="S34" s="519"/>
      <c r="T34" s="519"/>
      <c r="U34" s="519"/>
    </row>
    <row r="35" spans="1:21">
      <c r="A35" s="519"/>
      <c r="B35" s="519"/>
      <c r="C35" s="519"/>
      <c r="D35" s="519"/>
      <c r="E35" s="519"/>
      <c r="F35" s="519"/>
      <c r="G35" s="519"/>
      <c r="H35" s="519"/>
      <c r="I35" s="519"/>
      <c r="J35" s="519"/>
      <c r="K35" s="519"/>
      <c r="L35" s="519"/>
      <c r="M35" s="519"/>
      <c r="N35" s="519"/>
      <c r="O35" s="519"/>
      <c r="P35" s="519"/>
      <c r="Q35" s="519"/>
      <c r="R35" s="519"/>
      <c r="S35" s="519"/>
      <c r="T35" s="519"/>
      <c r="U35" s="519"/>
    </row>
    <row r="36" spans="1:21">
      <c r="A36" s="519"/>
      <c r="B36" s="519"/>
      <c r="C36" s="519"/>
      <c r="D36" s="519"/>
      <c r="E36" s="519"/>
      <c r="F36" s="519"/>
      <c r="G36" s="519"/>
      <c r="H36" s="519"/>
      <c r="I36" s="519"/>
      <c r="J36" s="519"/>
      <c r="K36" s="519"/>
      <c r="L36" s="519"/>
      <c r="M36" s="519"/>
      <c r="N36" s="519"/>
      <c r="O36" s="519"/>
      <c r="P36" s="519"/>
      <c r="Q36" s="519"/>
      <c r="R36" s="519"/>
      <c r="S36" s="519"/>
      <c r="T36" s="519"/>
      <c r="U36" s="519"/>
    </row>
    <row r="37" spans="1:21" ht="13.2" customHeight="1">
      <c r="A37" s="519"/>
      <c r="B37" s="519"/>
      <c r="C37" s="519"/>
      <c r="D37" s="519"/>
      <c r="E37" s="519"/>
      <c r="F37" s="519"/>
      <c r="G37" s="519"/>
      <c r="H37" s="519"/>
      <c r="I37" s="519"/>
      <c r="J37" s="519"/>
      <c r="K37" s="519"/>
      <c r="L37" s="519"/>
      <c r="M37" s="519"/>
      <c r="N37" s="519"/>
      <c r="O37" s="519"/>
      <c r="P37" s="519"/>
      <c r="Q37" s="519"/>
      <c r="R37" s="519"/>
      <c r="S37" s="519"/>
      <c r="T37" s="519"/>
      <c r="U37" s="519"/>
    </row>
    <row r="38" spans="1:21" s="519" customFormat="1" ht="17.399999999999999" customHeight="1">
      <c r="B38" s="840" t="s">
        <v>438</v>
      </c>
      <c r="C38" s="840"/>
      <c r="D38" s="840"/>
      <c r="E38" s="840"/>
      <c r="F38" s="838"/>
      <c r="N38" s="841" t="s">
        <v>439</v>
      </c>
      <c r="O38" s="841"/>
      <c r="P38" s="841"/>
      <c r="Q38" s="841"/>
      <c r="R38" s="841"/>
      <c r="S38" s="841"/>
      <c r="T38" s="841"/>
    </row>
    <row r="39" spans="1:21" s="525" customFormat="1" ht="17.399999999999999" customHeight="1">
      <c r="B39" s="840"/>
      <c r="C39" s="840"/>
      <c r="D39" s="840"/>
      <c r="E39" s="840"/>
      <c r="F39" s="838"/>
      <c r="N39" s="841"/>
      <c r="O39" s="841"/>
      <c r="P39" s="841"/>
      <c r="Q39" s="841"/>
      <c r="R39" s="841"/>
      <c r="S39" s="841"/>
      <c r="T39" s="841"/>
    </row>
    <row r="40" spans="1:21" s="525" customFormat="1" ht="17.399999999999999" customHeight="1">
      <c r="B40" s="840"/>
      <c r="C40" s="840"/>
      <c r="D40" s="840"/>
      <c r="E40" s="840"/>
      <c r="F40" s="838"/>
      <c r="N40" s="841"/>
      <c r="O40" s="841"/>
      <c r="P40" s="841"/>
      <c r="Q40" s="841"/>
      <c r="R40" s="841"/>
      <c r="S40" s="841"/>
      <c r="T40" s="841"/>
    </row>
    <row r="41" spans="1:21" s="523" customFormat="1" ht="24" customHeight="1">
      <c r="A41" s="522"/>
      <c r="B41" s="840"/>
      <c r="C41" s="840"/>
      <c r="D41" s="840"/>
      <c r="E41" s="840"/>
      <c r="F41" s="837"/>
      <c r="G41" s="524"/>
      <c r="H41" s="524"/>
      <c r="I41" s="522"/>
      <c r="J41" s="522"/>
      <c r="K41" s="522"/>
      <c r="L41" s="522"/>
      <c r="M41" s="522"/>
      <c r="N41" s="841"/>
      <c r="O41" s="841"/>
      <c r="P41" s="841"/>
      <c r="Q41" s="841"/>
      <c r="R41" s="841"/>
      <c r="S41" s="841"/>
      <c r="T41" s="841"/>
      <c r="U41" s="522"/>
    </row>
    <row r="42" spans="1:21" s="523" customFormat="1" ht="15" customHeight="1">
      <c r="A42" s="522"/>
      <c r="B42" s="840"/>
      <c r="C42" s="840"/>
      <c r="D42" s="840"/>
      <c r="E42" s="840"/>
      <c r="F42" s="836"/>
      <c r="G42" s="524"/>
      <c r="H42" s="524"/>
      <c r="I42" s="522"/>
      <c r="J42" s="522"/>
      <c r="K42" s="522"/>
      <c r="L42" s="522"/>
      <c r="M42" s="522"/>
      <c r="N42" s="841"/>
      <c r="O42" s="841"/>
      <c r="P42" s="841"/>
      <c r="Q42" s="841"/>
      <c r="R42" s="841"/>
      <c r="S42" s="841"/>
      <c r="T42" s="841"/>
      <c r="U42" s="522"/>
    </row>
    <row r="43" spans="1:21" s="523" customFormat="1" ht="31.8" customHeight="1">
      <c r="A43" s="522"/>
      <c r="B43" s="840"/>
      <c r="C43" s="840"/>
      <c r="D43" s="840"/>
      <c r="E43" s="840"/>
      <c r="F43" s="836"/>
      <c r="G43" s="524"/>
      <c r="H43" s="524"/>
      <c r="I43" s="522"/>
      <c r="J43" s="522"/>
      <c r="K43" s="522"/>
      <c r="L43" s="522"/>
      <c r="M43" s="522"/>
      <c r="N43" s="841"/>
      <c r="O43" s="841"/>
      <c r="P43" s="841"/>
      <c r="Q43" s="841"/>
      <c r="R43" s="841"/>
      <c r="S43" s="841"/>
      <c r="T43" s="841"/>
      <c r="U43" s="522"/>
    </row>
    <row r="44" spans="1:21" s="523" customFormat="1" ht="31.8" customHeight="1">
      <c r="A44" s="522"/>
      <c r="B44" s="836"/>
      <c r="C44" s="836"/>
      <c r="D44" s="836"/>
      <c r="E44" s="836"/>
      <c r="F44" s="836"/>
      <c r="G44" s="524"/>
      <c r="H44" s="524"/>
      <c r="I44" s="522"/>
      <c r="J44" s="522" t="s">
        <v>219</v>
      </c>
      <c r="K44" s="522"/>
      <c r="L44" s="522"/>
      <c r="M44" s="522"/>
      <c r="N44" s="522"/>
      <c r="O44" s="522"/>
      <c r="P44" s="522"/>
      <c r="Q44" s="522"/>
      <c r="R44" s="522"/>
      <c r="S44" s="522"/>
      <c r="T44" s="522"/>
      <c r="U44" s="522"/>
    </row>
    <row r="45" spans="1:21" s="523" customFormat="1" ht="31.8" customHeight="1">
      <c r="A45" s="522"/>
      <c r="B45" s="836"/>
      <c r="C45" s="836"/>
      <c r="D45" s="836"/>
      <c r="E45" s="836"/>
      <c r="F45" s="836"/>
      <c r="G45" s="524"/>
      <c r="H45" s="524"/>
      <c r="I45" s="522"/>
      <c r="J45" s="522"/>
      <c r="K45" s="522"/>
      <c r="L45" s="522"/>
      <c r="M45" s="522"/>
      <c r="N45" s="522"/>
      <c r="O45" s="522"/>
      <c r="P45" s="522"/>
      <c r="Q45" s="522"/>
      <c r="R45" s="522"/>
      <c r="S45" s="522"/>
      <c r="T45" s="522"/>
      <c r="U45" s="522"/>
    </row>
    <row r="46" spans="1:21" s="523" customFormat="1" ht="20.399999999999999" customHeight="1">
      <c r="A46" s="522"/>
      <c r="B46" s="836"/>
      <c r="C46" s="836"/>
      <c r="D46" s="836"/>
      <c r="E46" s="836"/>
      <c r="F46" s="836"/>
      <c r="G46" s="522"/>
      <c r="H46" s="522"/>
      <c r="I46" s="522"/>
      <c r="J46" s="522"/>
      <c r="K46" s="522"/>
      <c r="L46" s="522"/>
      <c r="M46" s="522"/>
      <c r="N46" s="522"/>
      <c r="O46" s="522"/>
      <c r="P46" s="522"/>
      <c r="Q46" s="522"/>
      <c r="R46" s="522"/>
      <c r="S46" s="522"/>
      <c r="T46" s="522"/>
      <c r="U46" s="522"/>
    </row>
    <row r="47" spans="1:21" s="523" customFormat="1" ht="20.399999999999999" customHeight="1">
      <c r="A47" s="522"/>
      <c r="B47" s="836"/>
      <c r="C47" s="836"/>
      <c r="D47" s="836"/>
      <c r="E47" s="836"/>
      <c r="F47" s="836"/>
      <c r="G47" s="522"/>
      <c r="H47" s="522"/>
      <c r="I47" s="522"/>
      <c r="J47" s="522"/>
      <c r="K47" s="522"/>
      <c r="L47" s="522"/>
      <c r="M47" s="522"/>
      <c r="N47" s="522"/>
      <c r="O47" s="522"/>
      <c r="P47" s="522"/>
      <c r="Q47" s="522"/>
      <c r="R47" s="522"/>
      <c r="S47" s="522"/>
      <c r="T47" s="522"/>
      <c r="U47" s="522"/>
    </row>
    <row r="48" spans="1:21" s="523" customFormat="1" ht="20.399999999999999" customHeight="1">
      <c r="A48" s="522"/>
      <c r="B48" s="836"/>
      <c r="C48" s="836"/>
      <c r="D48" s="836"/>
      <c r="E48" s="836"/>
      <c r="F48" s="836"/>
      <c r="G48" s="522"/>
      <c r="H48" s="522"/>
      <c r="I48" s="522"/>
      <c r="J48" s="522"/>
      <c r="K48" s="522"/>
      <c r="L48" s="522"/>
      <c r="M48" s="522"/>
      <c r="N48" s="522"/>
      <c r="O48" s="522"/>
      <c r="P48" s="522"/>
      <c r="Q48" s="522"/>
      <c r="R48" s="522"/>
      <c r="S48" s="522"/>
      <c r="T48" s="522"/>
      <c r="U48" s="522"/>
    </row>
    <row r="49" spans="1:21" s="523" customFormat="1" ht="16.2" customHeight="1">
      <c r="A49" s="522"/>
      <c r="B49" s="836"/>
      <c r="C49" s="836"/>
      <c r="D49" s="836"/>
      <c r="E49" s="836"/>
      <c r="F49" s="836"/>
      <c r="G49" s="522"/>
      <c r="H49" s="522"/>
      <c r="I49" s="522"/>
      <c r="J49" s="522"/>
      <c r="K49" s="522"/>
      <c r="L49" s="522"/>
      <c r="M49" s="522"/>
      <c r="N49" s="522"/>
      <c r="O49" s="522"/>
      <c r="P49" s="522"/>
      <c r="Q49" s="522"/>
      <c r="R49" s="522"/>
      <c r="S49" s="522"/>
      <c r="T49" s="522"/>
      <c r="U49" s="522"/>
    </row>
    <row r="50" spans="1:21" s="523" customFormat="1" ht="14.4" customHeight="1">
      <c r="A50" s="522"/>
      <c r="B50" s="836"/>
      <c r="C50" s="836"/>
      <c r="D50" s="846" t="s">
        <v>442</v>
      </c>
      <c r="E50" s="839"/>
      <c r="F50" s="839"/>
      <c r="G50" s="839"/>
      <c r="H50" s="839"/>
      <c r="I50" s="839"/>
      <c r="J50" s="839"/>
      <c r="K50" s="839"/>
      <c r="L50" s="839"/>
      <c r="M50" s="839"/>
      <c r="N50" s="839"/>
      <c r="O50" s="839"/>
      <c r="P50" s="522"/>
      <c r="Q50" s="522"/>
      <c r="R50" s="522"/>
      <c r="S50" s="522"/>
      <c r="T50" s="522"/>
      <c r="U50" s="522"/>
    </row>
    <row r="51" spans="1:21" s="523" customFormat="1" ht="26.4" customHeight="1">
      <c r="A51" s="522"/>
      <c r="B51" s="837"/>
      <c r="C51" s="837"/>
      <c r="D51" s="839"/>
      <c r="E51" s="839"/>
      <c r="F51" s="839"/>
      <c r="G51" s="839"/>
      <c r="H51" s="839"/>
      <c r="I51" s="839"/>
      <c r="J51" s="839"/>
      <c r="K51" s="839"/>
      <c r="L51" s="839"/>
      <c r="M51" s="839"/>
      <c r="N51" s="839"/>
      <c r="O51" s="839"/>
      <c r="P51" s="522"/>
      <c r="Q51" s="522"/>
      <c r="R51" s="522"/>
      <c r="S51" s="522"/>
      <c r="T51" s="522"/>
      <c r="U51" s="522"/>
    </row>
    <row r="52" spans="1:21" s="523" customFormat="1" ht="31.8" customHeight="1">
      <c r="A52" s="522"/>
      <c r="B52" s="836"/>
      <c r="C52" s="836"/>
      <c r="D52" s="839"/>
      <c r="E52" s="839"/>
      <c r="F52" s="839"/>
      <c r="G52" s="839"/>
      <c r="H52" s="839"/>
      <c r="I52" s="839"/>
      <c r="J52" s="839"/>
      <c r="K52" s="839"/>
      <c r="L52" s="839"/>
      <c r="M52" s="839"/>
      <c r="N52" s="839"/>
      <c r="O52" s="839"/>
      <c r="P52" s="522"/>
      <c r="Q52" s="522"/>
      <c r="R52" s="522"/>
      <c r="S52" s="522"/>
      <c r="T52" s="522"/>
      <c r="U52" s="522"/>
    </row>
    <row r="53" spans="1:21" s="523" customFormat="1" ht="16.8" customHeight="1">
      <c r="A53" s="522"/>
      <c r="B53" s="836"/>
      <c r="C53" s="836"/>
      <c r="D53" s="839"/>
      <c r="E53" s="839"/>
      <c r="F53" s="839"/>
      <c r="G53" s="839"/>
      <c r="H53" s="839"/>
      <c r="I53" s="839"/>
      <c r="J53" s="839"/>
      <c r="K53" s="839"/>
      <c r="L53" s="839"/>
      <c r="M53" s="839"/>
      <c r="N53" s="839"/>
      <c r="O53" s="839"/>
      <c r="P53" s="522"/>
      <c r="Q53" s="522"/>
      <c r="R53" s="522"/>
      <c r="S53" s="522"/>
      <c r="T53" s="522"/>
      <c r="U53" s="522"/>
    </row>
    <row r="54" spans="1:21" s="523" customFormat="1" ht="31.8" customHeight="1">
      <c r="A54" s="522"/>
      <c r="B54" s="836"/>
      <c r="C54" s="836"/>
      <c r="D54" s="839"/>
      <c r="E54" s="839"/>
      <c r="F54" s="839"/>
      <c r="G54" s="839"/>
      <c r="H54" s="839"/>
      <c r="I54" s="839"/>
      <c r="J54" s="839"/>
      <c r="K54" s="839"/>
      <c r="L54" s="839"/>
      <c r="M54" s="839"/>
      <c r="N54" s="839"/>
      <c r="O54" s="839"/>
      <c r="P54" s="522"/>
      <c r="Q54" s="522"/>
      <c r="R54" s="522"/>
      <c r="S54" s="522"/>
      <c r="T54" s="522"/>
      <c r="U54" s="522"/>
    </row>
    <row r="55" spans="1:21">
      <c r="A55" s="522"/>
      <c r="B55" s="522"/>
      <c r="C55" s="522"/>
      <c r="D55" s="522"/>
      <c r="E55" s="522"/>
      <c r="F55" s="522"/>
      <c r="G55" s="522"/>
      <c r="H55" s="522"/>
      <c r="I55" s="522"/>
      <c r="J55" s="522"/>
      <c r="K55" s="522"/>
      <c r="L55" s="522"/>
      <c r="M55" s="522"/>
      <c r="N55" s="522"/>
      <c r="O55" s="522"/>
      <c r="P55" s="522"/>
      <c r="Q55" s="522"/>
      <c r="R55" s="522"/>
      <c r="S55" s="522"/>
      <c r="T55" s="522"/>
      <c r="U55" s="522"/>
    </row>
    <row r="56" spans="1:21">
      <c r="A56" s="522"/>
      <c r="B56" s="522"/>
      <c r="C56" s="522"/>
      <c r="D56" s="522"/>
      <c r="E56" s="522"/>
      <c r="F56" s="522"/>
      <c r="G56" s="522"/>
      <c r="H56" s="522"/>
      <c r="I56" s="522"/>
      <c r="J56" s="522"/>
      <c r="K56" s="522"/>
      <c r="L56" s="522"/>
      <c r="M56" s="522"/>
      <c r="N56" s="522"/>
      <c r="O56" s="522"/>
      <c r="P56" s="522"/>
      <c r="Q56" s="522"/>
      <c r="R56" s="522"/>
      <c r="S56" s="522"/>
      <c r="T56" s="522"/>
      <c r="U56" s="522"/>
    </row>
    <row r="76" spans="4:4">
      <c r="D76" s="173"/>
    </row>
    <row r="78" spans="4:4">
      <c r="D78" t="s">
        <v>209</v>
      </c>
    </row>
  </sheetData>
  <sheetProtection formatCells="0" formatColumns="0" formatRows="0" insertColumns="0" insertRows="0" insertHyperlinks="0" deleteColumns="0" deleteRows="0" sort="0" autoFilter="0" pivotTables="0"/>
  <mergeCells count="4">
    <mergeCell ref="B38:E43"/>
    <mergeCell ref="N38:T43"/>
    <mergeCell ref="D50:O54"/>
    <mergeCell ref="C2:S8"/>
  </mergeCells>
  <phoneticPr fontId="84"/>
  <pageMargins left="0.7" right="0.7" top="0.75" bottom="0.75" header="0.3" footer="0.3"/>
  <pageSetup paperSize="9" scale="2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4"/>
  <sheetViews>
    <sheetView tabSelected="1" zoomScale="98" zoomScaleNormal="98" zoomScaleSheetLayoutView="100" workbookViewId="0">
      <selection activeCell="N7" sqref="N7"/>
    </sheetView>
  </sheetViews>
  <sheetFormatPr defaultColWidth="9" defaultRowHeight="13.2"/>
  <cols>
    <col min="1" max="1" width="12.77734375" style="37" customWidth="1"/>
    <col min="2" max="2" width="5.109375" style="37" customWidth="1"/>
    <col min="3" max="3" width="3.77734375" style="37" customWidth="1"/>
    <col min="4" max="4" width="6.88671875" style="37" customWidth="1"/>
    <col min="5" max="5" width="13.109375" style="37" customWidth="1"/>
    <col min="6" max="6" width="13.109375" style="57" customWidth="1"/>
    <col min="7" max="7" width="11.33203125" style="37" customWidth="1"/>
    <col min="8" max="8" width="26.6640625" style="49" customWidth="1"/>
    <col min="9" max="9" width="13" style="42" customWidth="1"/>
    <col min="10" max="10" width="16.109375" style="42" customWidth="1"/>
    <col min="11" max="11" width="13.44140625" style="57" customWidth="1"/>
    <col min="12" max="12" width="22.44140625" style="57" customWidth="1"/>
    <col min="13" max="13" width="13.44140625" style="47" customWidth="1"/>
    <col min="14" max="14" width="22.44140625" style="37" customWidth="1"/>
    <col min="15" max="15" width="9" style="38"/>
    <col min="16" max="16384" width="9" style="37"/>
  </cols>
  <sheetData>
    <row r="1" spans="1:16" ht="26.25" customHeight="1" thickTop="1">
      <c r="A1" s="32" t="s">
        <v>39</v>
      </c>
      <c r="B1" s="33"/>
      <c r="C1" s="33"/>
      <c r="D1" s="34"/>
      <c r="E1" s="34"/>
      <c r="F1" s="35"/>
      <c r="G1" s="36"/>
      <c r="H1" s="198"/>
      <c r="I1" s="199" t="s">
        <v>40</v>
      </c>
      <c r="J1" s="200"/>
      <c r="K1" s="201"/>
      <c r="L1" s="202"/>
      <c r="M1" s="203"/>
    </row>
    <row r="2" spans="1:16" ht="17.399999999999999">
      <c r="A2" s="39"/>
      <c r="B2" s="113"/>
      <c r="C2" s="113"/>
      <c r="D2" s="113"/>
      <c r="E2" s="113"/>
      <c r="F2" s="113"/>
      <c r="G2" s="40"/>
      <c r="H2" s="204"/>
      <c r="I2" s="603" t="s">
        <v>207</v>
      </c>
      <c r="J2" s="603"/>
      <c r="K2" s="603"/>
      <c r="L2" s="603"/>
      <c r="M2" s="603"/>
      <c r="N2" s="97"/>
      <c r="P2" s="74"/>
    </row>
    <row r="3" spans="1:16" ht="17.399999999999999">
      <c r="A3" s="293" t="s">
        <v>41</v>
      </c>
      <c r="B3" s="114"/>
      <c r="D3" s="115"/>
      <c r="E3" s="115"/>
      <c r="F3" s="115"/>
      <c r="G3" s="41"/>
      <c r="H3" s="66"/>
      <c r="I3" s="207"/>
      <c r="J3" s="208"/>
      <c r="K3" s="209"/>
      <c r="L3" s="201"/>
      <c r="M3" s="210"/>
    </row>
    <row r="4" spans="1:16" ht="17.399999999999999">
      <c r="A4" s="43"/>
      <c r="B4" s="114"/>
      <c r="C4" s="57"/>
      <c r="D4" s="115"/>
      <c r="E4" s="115"/>
      <c r="F4" s="116"/>
      <c r="G4" s="44"/>
      <c r="H4" s="211"/>
      <c r="I4" s="211"/>
      <c r="J4" s="200"/>
      <c r="K4" s="209"/>
      <c r="L4" s="201"/>
      <c r="M4" s="210"/>
      <c r="N4" s="149"/>
    </row>
    <row r="5" spans="1:16">
      <c r="A5" s="117"/>
      <c r="D5" s="115"/>
      <c r="E5" s="45"/>
      <c r="F5" s="118"/>
      <c r="G5" s="46"/>
      <c r="H5"/>
      <c r="I5" s="212"/>
      <c r="J5" s="200"/>
      <c r="K5" s="209"/>
      <c r="L5" s="209"/>
      <c r="M5" s="210"/>
    </row>
    <row r="6" spans="1:16">
      <c r="A6" s="117"/>
      <c r="D6" s="115"/>
      <c r="E6" s="118"/>
      <c r="F6" s="118"/>
      <c r="G6" s="46"/>
      <c r="H6"/>
      <c r="I6" s="213"/>
      <c r="J6" s="200"/>
      <c r="K6" s="209"/>
      <c r="L6" s="209"/>
      <c r="M6" s="210"/>
    </row>
    <row r="7" spans="1:16">
      <c r="A7" s="117"/>
      <c r="D7" s="115"/>
      <c r="E7" s="118"/>
      <c r="F7" s="118"/>
      <c r="G7" s="46"/>
      <c r="H7" s="214"/>
      <c r="I7" s="212"/>
      <c r="J7" s="200"/>
      <c r="K7" s="209"/>
      <c r="L7" s="209"/>
      <c r="M7" s="210"/>
    </row>
    <row r="8" spans="1:16">
      <c r="A8" s="117"/>
      <c r="D8" s="115"/>
      <c r="E8" s="118"/>
      <c r="F8" s="118"/>
      <c r="G8" s="46"/>
      <c r="H8" s="205"/>
      <c r="I8" s="215"/>
      <c r="J8" s="215"/>
      <c r="K8" s="215"/>
      <c r="L8" s="209"/>
      <c r="M8" s="216"/>
    </row>
    <row r="9" spans="1:16">
      <c r="A9" s="117"/>
      <c r="D9" s="115"/>
      <c r="E9" s="118"/>
      <c r="F9" s="118"/>
      <c r="G9" s="46"/>
      <c r="H9" s="215"/>
      <c r="I9" s="215"/>
      <c r="J9" s="215"/>
      <c r="K9" s="215"/>
      <c r="L9" s="209"/>
      <c r="M9" s="216"/>
      <c r="N9" s="48"/>
    </row>
    <row r="10" spans="1:16">
      <c r="A10" s="117"/>
      <c r="D10" s="115"/>
      <c r="E10" s="118"/>
      <c r="F10" s="118"/>
      <c r="G10" s="46"/>
      <c r="H10" s="215"/>
      <c r="I10" s="215"/>
      <c r="J10" s="215"/>
      <c r="K10" s="215"/>
      <c r="L10" s="209"/>
      <c r="M10" s="216"/>
      <c r="N10" s="48" t="s">
        <v>42</v>
      </c>
    </row>
    <row r="11" spans="1:16">
      <c r="A11" s="117"/>
      <c r="D11" s="115"/>
      <c r="E11" s="118"/>
      <c r="F11" s="118"/>
      <c r="G11" s="46"/>
      <c r="H11" s="215"/>
      <c r="I11" s="215"/>
      <c r="J11" s="215"/>
      <c r="K11" s="215"/>
      <c r="L11" s="209"/>
      <c r="M11" s="216"/>
    </row>
    <row r="12" spans="1:16">
      <c r="A12" s="117"/>
      <c r="D12" s="115"/>
      <c r="E12" s="118"/>
      <c r="F12" s="118"/>
      <c r="G12" s="46"/>
      <c r="H12" s="215"/>
      <c r="I12" s="215"/>
      <c r="J12" s="215"/>
      <c r="K12" s="215"/>
      <c r="L12" s="209"/>
      <c r="M12" s="216"/>
      <c r="N12" s="48" t="s">
        <v>43</v>
      </c>
      <c r="O12" s="164"/>
    </row>
    <row r="13" spans="1:16">
      <c r="A13" s="117"/>
      <c r="D13" s="115"/>
      <c r="E13" s="118"/>
      <c r="F13" s="118"/>
      <c r="G13" s="46"/>
      <c r="H13" s="215"/>
      <c r="I13" s="215"/>
      <c r="J13" s="215"/>
      <c r="K13" s="215"/>
      <c r="L13" s="209"/>
      <c r="M13" s="216"/>
    </row>
    <row r="14" spans="1:16">
      <c r="A14" s="117"/>
      <c r="D14" s="115"/>
      <c r="E14" s="118"/>
      <c r="F14" s="118"/>
      <c r="G14" s="46"/>
      <c r="H14" s="215"/>
      <c r="I14" s="215"/>
      <c r="J14" s="215"/>
      <c r="K14" s="215"/>
      <c r="L14" s="209"/>
      <c r="M14" s="216"/>
      <c r="N14" s="183" t="s">
        <v>44</v>
      </c>
    </row>
    <row r="15" spans="1:16">
      <c r="A15" s="117"/>
      <c r="D15" s="115"/>
      <c r="E15" s="115" t="s">
        <v>17</v>
      </c>
      <c r="F15" s="116"/>
      <c r="G15" s="41"/>
      <c r="H15" s="214"/>
      <c r="I15" s="212"/>
      <c r="J15" s="205"/>
      <c r="K15" s="209"/>
      <c r="L15" s="209"/>
      <c r="M15" s="216"/>
    </row>
    <row r="16" spans="1:16">
      <c r="A16" s="117"/>
      <c r="D16" s="115"/>
      <c r="E16" s="115"/>
      <c r="F16" s="116"/>
      <c r="G16" s="41"/>
      <c r="H16" s="200"/>
      <c r="I16" s="212"/>
      <c r="J16" s="200"/>
      <c r="K16" s="209"/>
      <c r="L16" s="209"/>
      <c r="M16" s="216"/>
      <c r="N16" s="150" t="s">
        <v>45</v>
      </c>
    </row>
    <row r="17" spans="1:19" ht="20.25" customHeight="1" thickBot="1">
      <c r="A17" s="666" t="s">
        <v>220</v>
      </c>
      <c r="B17" s="667"/>
      <c r="C17" s="667"/>
      <c r="D17" s="120"/>
      <c r="E17" s="121"/>
      <c r="F17" s="668" t="s">
        <v>221</v>
      </c>
      <c r="G17" s="669"/>
      <c r="H17" s="214"/>
      <c r="I17" s="212"/>
      <c r="J17" s="205"/>
      <c r="K17" s="209"/>
      <c r="L17" s="206"/>
      <c r="M17" s="210"/>
      <c r="N17" s="119" t="s">
        <v>46</v>
      </c>
    </row>
    <row r="18" spans="1:19" ht="39" customHeight="1" thickTop="1">
      <c r="A18" s="670" t="s">
        <v>47</v>
      </c>
      <c r="B18" s="671"/>
      <c r="C18" s="672"/>
      <c r="D18" s="122" t="s">
        <v>48</v>
      </c>
      <c r="E18" s="123"/>
      <c r="F18" s="673" t="s">
        <v>49</v>
      </c>
      <c r="G18" s="674"/>
      <c r="H18" s="200"/>
      <c r="I18" s="212"/>
      <c r="J18" s="200"/>
      <c r="K18" s="209"/>
      <c r="L18" s="209"/>
      <c r="M18" s="210"/>
      <c r="Q18" s="37" t="s">
        <v>3</v>
      </c>
      <c r="S18" s="37" t="s">
        <v>17</v>
      </c>
    </row>
    <row r="19" spans="1:19" ht="30" customHeight="1">
      <c r="A19" s="675" t="s">
        <v>208</v>
      </c>
      <c r="B19" s="675"/>
      <c r="C19" s="675"/>
      <c r="D19" s="675"/>
      <c r="E19" s="675"/>
      <c r="F19" s="675"/>
      <c r="G19" s="675"/>
      <c r="H19" s="217"/>
      <c r="I19" s="218" t="s">
        <v>50</v>
      </c>
      <c r="J19" s="218"/>
      <c r="K19" s="218"/>
      <c r="L19" s="206"/>
      <c r="M19" s="210"/>
    </row>
    <row r="20" spans="1:19" ht="17.399999999999999">
      <c r="E20" s="124" t="s">
        <v>51</v>
      </c>
      <c r="F20" s="125" t="s">
        <v>52</v>
      </c>
      <c r="H20" s="166" t="s">
        <v>41</v>
      </c>
      <c r="I20" s="212"/>
      <c r="J20" s="200" t="s">
        <v>17</v>
      </c>
      <c r="K20" s="219" t="s">
        <v>17</v>
      </c>
      <c r="L20" s="209"/>
      <c r="M20" s="210"/>
    </row>
    <row r="21" spans="1:19" ht="16.8" thickBot="1">
      <c r="A21" s="126"/>
      <c r="B21" s="676">
        <v>45564</v>
      </c>
      <c r="C21" s="677"/>
      <c r="D21" s="310" t="s">
        <v>53</v>
      </c>
      <c r="E21" s="678" t="s">
        <v>54</v>
      </c>
      <c r="F21" s="679"/>
      <c r="G21" s="42" t="s">
        <v>55</v>
      </c>
      <c r="H21" s="680" t="s">
        <v>222</v>
      </c>
      <c r="I21" s="681"/>
      <c r="J21" s="681"/>
      <c r="K21" s="681"/>
      <c r="L21" s="681"/>
      <c r="M21" s="220">
        <v>7</v>
      </c>
      <c r="N21" s="222"/>
    </row>
    <row r="22" spans="1:19" ht="36" customHeight="1" thickTop="1" thickBot="1">
      <c r="A22" s="311" t="s">
        <v>56</v>
      </c>
      <c r="B22" s="682" t="s">
        <v>57</v>
      </c>
      <c r="C22" s="683"/>
      <c r="D22" s="684"/>
      <c r="E22" s="312" t="s">
        <v>223</v>
      </c>
      <c r="F22" s="312" t="s">
        <v>224</v>
      </c>
      <c r="G22" s="313" t="s">
        <v>58</v>
      </c>
      <c r="H22" s="685" t="s">
        <v>59</v>
      </c>
      <c r="I22" s="686"/>
      <c r="J22" s="686"/>
      <c r="K22" s="686"/>
      <c r="L22" s="687"/>
      <c r="M22" s="221" t="s">
        <v>60</v>
      </c>
      <c r="N22" s="223" t="s">
        <v>61</v>
      </c>
      <c r="R22" s="37" t="s">
        <v>3</v>
      </c>
    </row>
    <row r="23" spans="1:19" ht="85.2" customHeight="1" thickBot="1">
      <c r="A23" s="234" t="s">
        <v>62</v>
      </c>
      <c r="B23" s="604" t="str">
        <f>IF(G23&gt;5,"☆☆☆☆",IF(AND(G23&gt;=2.39,G23&lt;5),"☆☆☆",IF(AND(G23&gt;=1.39,G23&lt;2.4),"☆☆",IF(AND(G23&gt;0,G23&lt;1.4),"☆",IF(AND(G23&gt;=-1.39,G23&lt;0),"★",IF(AND(G23&gt;=-2.39,G23&lt;-1.4),"★★",IF(AND(G23&gt;=-3.39,G23&lt;-2.4),"★★★")))))))</f>
        <v>★</v>
      </c>
      <c r="C23" s="605"/>
      <c r="D23" s="606"/>
      <c r="E23" s="192">
        <v>0.96</v>
      </c>
      <c r="F23" s="192">
        <v>0.67</v>
      </c>
      <c r="G23" s="168">
        <f>F23-E23</f>
        <v>-0.28999999999999992</v>
      </c>
      <c r="H23" s="688"/>
      <c r="I23" s="689"/>
      <c r="J23" s="689"/>
      <c r="K23" s="689"/>
      <c r="L23" s="690"/>
      <c r="M23" s="466"/>
      <c r="N23" s="467"/>
      <c r="O23" s="157" t="s">
        <v>63</v>
      </c>
    </row>
    <row r="24" spans="1:19" ht="76.2" customHeight="1" thickBot="1">
      <c r="A24" s="127" t="s">
        <v>64</v>
      </c>
      <c r="B24" s="604" t="str">
        <f>IF(G24&gt;5,"☆☆☆☆",IF(AND(G24&gt;=2.39,G24&lt;5),"☆☆☆",IF(AND(G24&gt;=1.39,G24&lt;2.4),"☆☆",IF(AND(G24&gt;0,G24&lt;1.4),"☆",IF(AND(G24&gt;=-1.39,G24&lt;0),"★",IF(AND(G24&gt;=-2.39,G24&lt;-1.4),"★★",IF(AND(G24&gt;=-3.39,G24&lt;-2.4),"★★★")))))))</f>
        <v>★</v>
      </c>
      <c r="C24" s="605"/>
      <c r="D24" s="606"/>
      <c r="E24" s="192">
        <v>1.73</v>
      </c>
      <c r="F24" s="192">
        <v>1.3</v>
      </c>
      <c r="G24" s="168">
        <f t="shared" ref="G24:G70" si="0">F24-E24</f>
        <v>-0.42999999999999994</v>
      </c>
      <c r="H24" s="691"/>
      <c r="I24" s="692"/>
      <c r="J24" s="692"/>
      <c r="K24" s="692"/>
      <c r="L24" s="693"/>
      <c r="M24" s="314"/>
      <c r="N24" s="315"/>
      <c r="O24" s="157" t="s">
        <v>64</v>
      </c>
      <c r="Q24" s="37" t="s">
        <v>3</v>
      </c>
    </row>
    <row r="25" spans="1:19" ht="81" customHeight="1" thickBot="1">
      <c r="A25" s="316" t="s">
        <v>65</v>
      </c>
      <c r="B25" s="604" t="str">
        <f t="shared" ref="B25:B68" si="1">IF(G25&gt;5,"☆☆☆☆",IF(AND(G25&gt;=2.39,G25&lt;5),"☆☆☆",IF(AND(G25&gt;=1.39,G25&lt;2.4),"☆☆",IF(AND(G25&gt;0,G25&lt;1.4),"☆",IF(AND(G25&gt;=-1.39,G25&lt;0),"★",IF(AND(G25&gt;=-2.39,G25&lt;-1.4),"★★",IF(AND(G25&gt;=-3.39,G25&lt;-2.4),"★★★")))))))</f>
        <v>★</v>
      </c>
      <c r="C25" s="605"/>
      <c r="D25" s="606"/>
      <c r="E25" s="192">
        <v>2.78</v>
      </c>
      <c r="F25" s="192">
        <v>2.6</v>
      </c>
      <c r="G25" s="168">
        <f t="shared" si="0"/>
        <v>-0.17999999999999972</v>
      </c>
      <c r="H25" s="600"/>
      <c r="I25" s="601"/>
      <c r="J25" s="601"/>
      <c r="K25" s="601"/>
      <c r="L25" s="602"/>
      <c r="M25" s="477"/>
      <c r="N25" s="315"/>
      <c r="O25" s="157" t="s">
        <v>65</v>
      </c>
    </row>
    <row r="26" spans="1:19" ht="83.25" customHeight="1" thickBot="1">
      <c r="A26" s="316" t="s">
        <v>66</v>
      </c>
      <c r="B26" s="604" t="str">
        <f t="shared" si="1"/>
        <v>★</v>
      </c>
      <c r="C26" s="605"/>
      <c r="D26" s="606"/>
      <c r="E26" s="192">
        <v>1.84</v>
      </c>
      <c r="F26" s="192">
        <v>1.36</v>
      </c>
      <c r="G26" s="168">
        <f t="shared" si="0"/>
        <v>-0.48</v>
      </c>
      <c r="H26" s="600"/>
      <c r="I26" s="601"/>
      <c r="J26" s="601"/>
      <c r="K26" s="601"/>
      <c r="L26" s="602"/>
      <c r="M26" s="314"/>
      <c r="N26" s="315"/>
      <c r="O26" s="157" t="s">
        <v>66</v>
      </c>
    </row>
    <row r="27" spans="1:19" ht="78.599999999999994" customHeight="1" thickBot="1">
      <c r="A27" s="316" t="s">
        <v>67</v>
      </c>
      <c r="B27" s="604" t="str">
        <f t="shared" si="1"/>
        <v>★</v>
      </c>
      <c r="C27" s="605"/>
      <c r="D27" s="606"/>
      <c r="E27" s="192">
        <v>1.26</v>
      </c>
      <c r="F27" s="192">
        <v>1.1499999999999999</v>
      </c>
      <c r="G27" s="168">
        <f t="shared" si="0"/>
        <v>-0.1100000000000001</v>
      </c>
      <c r="H27" s="600"/>
      <c r="I27" s="601"/>
      <c r="J27" s="601"/>
      <c r="K27" s="601"/>
      <c r="L27" s="602"/>
      <c r="M27" s="314"/>
      <c r="N27" s="317"/>
      <c r="O27" s="157" t="s">
        <v>67</v>
      </c>
    </row>
    <row r="28" spans="1:19" ht="87" customHeight="1" thickBot="1">
      <c r="A28" s="316" t="s">
        <v>68</v>
      </c>
      <c r="B28" s="604" t="str">
        <f t="shared" si="1"/>
        <v>★</v>
      </c>
      <c r="C28" s="605"/>
      <c r="D28" s="606"/>
      <c r="E28" s="192">
        <v>2.3199999999999998</v>
      </c>
      <c r="F28" s="192">
        <v>1.33</v>
      </c>
      <c r="G28" s="168">
        <f t="shared" si="0"/>
        <v>-0.98999999999999977</v>
      </c>
      <c r="H28" s="600"/>
      <c r="I28" s="601"/>
      <c r="J28" s="601"/>
      <c r="K28" s="601"/>
      <c r="L28" s="602"/>
      <c r="M28" s="314"/>
      <c r="N28" s="315"/>
      <c r="O28" s="157" t="s">
        <v>68</v>
      </c>
    </row>
    <row r="29" spans="1:19" ht="81" customHeight="1" thickBot="1">
      <c r="A29" s="316" t="s">
        <v>69</v>
      </c>
      <c r="B29" s="604" t="str">
        <f t="shared" si="1"/>
        <v>★</v>
      </c>
      <c r="C29" s="605"/>
      <c r="D29" s="606"/>
      <c r="E29" s="192">
        <v>2.14</v>
      </c>
      <c r="F29" s="192">
        <v>1.43</v>
      </c>
      <c r="G29" s="168">
        <f t="shared" si="0"/>
        <v>-0.71000000000000019</v>
      </c>
      <c r="H29" s="600"/>
      <c r="I29" s="601"/>
      <c r="J29" s="601"/>
      <c r="K29" s="601"/>
      <c r="L29" s="602"/>
      <c r="M29" s="314"/>
      <c r="N29" s="315"/>
      <c r="O29" s="157" t="s">
        <v>69</v>
      </c>
    </row>
    <row r="30" spans="1:19" ht="73.5" customHeight="1" thickBot="1">
      <c r="A30" s="316" t="s">
        <v>70</v>
      </c>
      <c r="B30" s="604" t="str">
        <f t="shared" si="1"/>
        <v>★</v>
      </c>
      <c r="C30" s="605"/>
      <c r="D30" s="606"/>
      <c r="E30" s="192">
        <v>2.37</v>
      </c>
      <c r="F30" s="192">
        <v>1.93</v>
      </c>
      <c r="G30" s="168">
        <f t="shared" si="0"/>
        <v>-0.44000000000000017</v>
      </c>
      <c r="H30" s="600"/>
      <c r="I30" s="601"/>
      <c r="J30" s="601"/>
      <c r="K30" s="601"/>
      <c r="L30" s="602"/>
      <c r="M30" s="284"/>
      <c r="N30" s="315"/>
      <c r="O30" s="157" t="s">
        <v>70</v>
      </c>
    </row>
    <row r="31" spans="1:19" ht="75.75" customHeight="1" thickBot="1">
      <c r="A31" s="316" t="s">
        <v>71</v>
      </c>
      <c r="B31" s="604" t="str">
        <f t="shared" si="1"/>
        <v>☆</v>
      </c>
      <c r="C31" s="605"/>
      <c r="D31" s="606"/>
      <c r="E31" s="192">
        <v>1.26</v>
      </c>
      <c r="F31" s="192">
        <v>1.38</v>
      </c>
      <c r="G31" s="168">
        <f t="shared" si="0"/>
        <v>0.11999999999999988</v>
      </c>
      <c r="H31" s="600"/>
      <c r="I31" s="601"/>
      <c r="J31" s="601"/>
      <c r="K31" s="601"/>
      <c r="L31" s="602"/>
      <c r="M31" s="314"/>
      <c r="N31" s="315"/>
      <c r="O31" s="157" t="s">
        <v>71</v>
      </c>
    </row>
    <row r="32" spans="1:19" ht="75" customHeight="1" thickBot="1">
      <c r="A32" s="318" t="s">
        <v>72</v>
      </c>
      <c r="B32" s="604" t="str">
        <f t="shared" si="1"/>
        <v>★</v>
      </c>
      <c r="C32" s="605"/>
      <c r="D32" s="606"/>
      <c r="E32" s="76">
        <v>4.0599999999999996</v>
      </c>
      <c r="F32" s="76">
        <v>3.34</v>
      </c>
      <c r="G32" s="168">
        <f t="shared" si="0"/>
        <v>-0.71999999999999975</v>
      </c>
      <c r="H32" s="600"/>
      <c r="I32" s="601"/>
      <c r="J32" s="601"/>
      <c r="K32" s="601"/>
      <c r="L32" s="602"/>
      <c r="M32" s="314"/>
      <c r="N32" s="319"/>
      <c r="O32" s="157" t="s">
        <v>72</v>
      </c>
    </row>
    <row r="33" spans="1:16" ht="74.400000000000006" customHeight="1" thickBot="1">
      <c r="A33" s="320" t="s">
        <v>73</v>
      </c>
      <c r="B33" s="604" t="str">
        <f t="shared" si="1"/>
        <v>★</v>
      </c>
      <c r="C33" s="605"/>
      <c r="D33" s="606"/>
      <c r="E33" s="76">
        <v>3.7</v>
      </c>
      <c r="F33" s="76">
        <v>3.15</v>
      </c>
      <c r="G33" s="168">
        <f t="shared" si="0"/>
        <v>-0.55000000000000027</v>
      </c>
      <c r="H33" s="600"/>
      <c r="I33" s="601"/>
      <c r="J33" s="601"/>
      <c r="K33" s="601"/>
      <c r="L33" s="602"/>
      <c r="M33" s="314"/>
      <c r="N33" s="315"/>
      <c r="O33" s="157" t="s">
        <v>73</v>
      </c>
    </row>
    <row r="34" spans="1:16" ht="93" customHeight="1" thickBot="1">
      <c r="A34" s="127" t="s">
        <v>74</v>
      </c>
      <c r="B34" s="604" t="str">
        <f t="shared" si="1"/>
        <v>★</v>
      </c>
      <c r="C34" s="605"/>
      <c r="D34" s="606"/>
      <c r="E34" s="76">
        <v>4.01</v>
      </c>
      <c r="F34" s="76">
        <v>3.16</v>
      </c>
      <c r="G34" s="168">
        <f t="shared" si="0"/>
        <v>-0.84999999999999964</v>
      </c>
      <c r="H34" s="661"/>
      <c r="I34" s="662"/>
      <c r="J34" s="662"/>
      <c r="K34" s="662"/>
      <c r="L34" s="663"/>
      <c r="M34" s="286"/>
      <c r="N34" s="321"/>
      <c r="O34" s="157" t="s">
        <v>74</v>
      </c>
    </row>
    <row r="35" spans="1:16" ht="78.599999999999994" customHeight="1" thickBot="1">
      <c r="A35" s="322" t="s">
        <v>75</v>
      </c>
      <c r="B35" s="604" t="str">
        <f t="shared" si="1"/>
        <v>★</v>
      </c>
      <c r="C35" s="605"/>
      <c r="D35" s="606"/>
      <c r="E35" s="76">
        <v>3.18</v>
      </c>
      <c r="F35" s="192">
        <v>2.76</v>
      </c>
      <c r="G35" s="168">
        <f t="shared" si="0"/>
        <v>-0.42000000000000037</v>
      </c>
      <c r="H35" s="661"/>
      <c r="I35" s="662"/>
      <c r="J35" s="662"/>
      <c r="K35" s="662"/>
      <c r="L35" s="663"/>
      <c r="M35" s="323"/>
      <c r="N35" s="478"/>
      <c r="O35" s="157" t="s">
        <v>75</v>
      </c>
    </row>
    <row r="36" spans="1:16" ht="92.4" customHeight="1" thickBot="1">
      <c r="A36" s="324" t="s">
        <v>76</v>
      </c>
      <c r="B36" s="604" t="str">
        <f t="shared" si="1"/>
        <v>★</v>
      </c>
      <c r="C36" s="605"/>
      <c r="D36" s="606"/>
      <c r="E36" s="192">
        <v>2.62</v>
      </c>
      <c r="F36" s="192">
        <v>2.09</v>
      </c>
      <c r="G36" s="168">
        <f t="shared" si="0"/>
        <v>-0.53000000000000025</v>
      </c>
      <c r="H36" s="600"/>
      <c r="I36" s="601"/>
      <c r="J36" s="601"/>
      <c r="K36" s="601"/>
      <c r="L36" s="602"/>
      <c r="M36" s="323"/>
      <c r="N36" s="317"/>
      <c r="O36" s="157" t="s">
        <v>76</v>
      </c>
    </row>
    <row r="37" spans="1:16" ht="87.75" customHeight="1" thickBot="1">
      <c r="A37" s="316" t="s">
        <v>77</v>
      </c>
      <c r="B37" s="604" t="str">
        <f t="shared" si="1"/>
        <v>★</v>
      </c>
      <c r="C37" s="605"/>
      <c r="D37" s="606"/>
      <c r="E37" s="192">
        <v>2.5</v>
      </c>
      <c r="F37" s="192">
        <v>1.73</v>
      </c>
      <c r="G37" s="168">
        <f t="shared" si="0"/>
        <v>-0.77</v>
      </c>
      <c r="H37" s="600"/>
      <c r="I37" s="601"/>
      <c r="J37" s="601"/>
      <c r="K37" s="601"/>
      <c r="L37" s="602"/>
      <c r="M37" s="314"/>
      <c r="N37" s="315"/>
      <c r="O37" s="157" t="s">
        <v>77</v>
      </c>
    </row>
    <row r="38" spans="1:16" ht="75.75" customHeight="1" thickBot="1">
      <c r="A38" s="316" t="s">
        <v>78</v>
      </c>
      <c r="B38" s="604" t="str">
        <f t="shared" si="1"/>
        <v>★</v>
      </c>
      <c r="C38" s="605"/>
      <c r="D38" s="606"/>
      <c r="E38" s="192">
        <v>2.93</v>
      </c>
      <c r="F38" s="192">
        <v>2.9</v>
      </c>
      <c r="G38" s="168">
        <f t="shared" si="0"/>
        <v>-3.0000000000000249E-2</v>
      </c>
      <c r="H38" s="600"/>
      <c r="I38" s="601"/>
      <c r="J38" s="601"/>
      <c r="K38" s="601"/>
      <c r="L38" s="602"/>
      <c r="M38" s="314"/>
      <c r="N38" s="315"/>
      <c r="O38" s="157" t="s">
        <v>78</v>
      </c>
    </row>
    <row r="39" spans="1:16" ht="90" customHeight="1" thickBot="1">
      <c r="A39" s="316" t="s">
        <v>79</v>
      </c>
      <c r="B39" s="604" t="str">
        <f t="shared" si="1"/>
        <v>★</v>
      </c>
      <c r="C39" s="605"/>
      <c r="D39" s="606"/>
      <c r="E39" s="76">
        <v>5.14</v>
      </c>
      <c r="F39" s="76">
        <v>4.8600000000000003</v>
      </c>
      <c r="G39" s="168">
        <f t="shared" si="0"/>
        <v>-0.27999999999999936</v>
      </c>
      <c r="H39" s="600"/>
      <c r="I39" s="601"/>
      <c r="J39" s="601"/>
      <c r="K39" s="601"/>
      <c r="L39" s="602"/>
      <c r="M39" s="323"/>
      <c r="N39" s="317"/>
      <c r="O39" s="157" t="s">
        <v>79</v>
      </c>
    </row>
    <row r="40" spans="1:16" ht="78.75" customHeight="1" thickBot="1">
      <c r="A40" s="316" t="s">
        <v>80</v>
      </c>
      <c r="B40" s="604" t="str">
        <f t="shared" si="1"/>
        <v>★★</v>
      </c>
      <c r="C40" s="605"/>
      <c r="D40" s="606"/>
      <c r="E40" s="232">
        <v>6.32</v>
      </c>
      <c r="F40" s="76">
        <v>4.88</v>
      </c>
      <c r="G40" s="168">
        <f t="shared" si="0"/>
        <v>-1.4400000000000004</v>
      </c>
      <c r="H40" s="600"/>
      <c r="I40" s="601"/>
      <c r="J40" s="601"/>
      <c r="K40" s="601"/>
      <c r="L40" s="602"/>
      <c r="M40" s="314"/>
      <c r="N40" s="315"/>
      <c r="O40" s="157" t="s">
        <v>80</v>
      </c>
    </row>
    <row r="41" spans="1:16" ht="66" customHeight="1" thickBot="1">
      <c r="A41" s="316" t="s">
        <v>81</v>
      </c>
      <c r="B41" s="604" t="str">
        <f t="shared" si="1"/>
        <v>★</v>
      </c>
      <c r="C41" s="605"/>
      <c r="D41" s="606"/>
      <c r="E41" s="192">
        <v>2.79</v>
      </c>
      <c r="F41" s="192">
        <v>2.25</v>
      </c>
      <c r="G41" s="168">
        <f t="shared" si="0"/>
        <v>-0.54</v>
      </c>
      <c r="H41" s="200"/>
      <c r="I41" s="207"/>
      <c r="J41" s="207"/>
      <c r="K41" s="209"/>
      <c r="L41" s="209"/>
      <c r="M41" s="314"/>
      <c r="N41" s="315"/>
      <c r="O41" s="157" t="s">
        <v>81</v>
      </c>
    </row>
    <row r="42" spans="1:16" ht="77.25" customHeight="1" thickBot="1">
      <c r="A42" s="316" t="s">
        <v>82</v>
      </c>
      <c r="B42" s="604" t="str">
        <f t="shared" si="1"/>
        <v>★</v>
      </c>
      <c r="C42" s="605"/>
      <c r="D42" s="606"/>
      <c r="E42" s="192">
        <v>2.34</v>
      </c>
      <c r="F42" s="192">
        <v>1.49</v>
      </c>
      <c r="G42" s="168">
        <f t="shared" si="0"/>
        <v>-0.84999999999999987</v>
      </c>
      <c r="H42" s="600"/>
      <c r="I42" s="601"/>
      <c r="J42" s="601"/>
      <c r="K42" s="601"/>
      <c r="L42" s="602"/>
      <c r="M42" s="323"/>
      <c r="N42" s="315"/>
      <c r="O42" s="157" t="s">
        <v>82</v>
      </c>
      <c r="P42" s="37" t="s">
        <v>41</v>
      </c>
    </row>
    <row r="43" spans="1:16" ht="93" customHeight="1" thickBot="1">
      <c r="A43" s="316" t="s">
        <v>83</v>
      </c>
      <c r="B43" s="604" t="str">
        <f t="shared" si="1"/>
        <v>★</v>
      </c>
      <c r="C43" s="605"/>
      <c r="D43" s="606"/>
      <c r="E43" s="192">
        <v>2</v>
      </c>
      <c r="F43" s="192">
        <v>1.74</v>
      </c>
      <c r="G43" s="168">
        <f t="shared" si="0"/>
        <v>-0.26</v>
      </c>
      <c r="H43" s="600"/>
      <c r="I43" s="601"/>
      <c r="J43" s="601"/>
      <c r="K43" s="601"/>
      <c r="L43" s="602"/>
      <c r="M43" s="323"/>
      <c r="N43" s="315"/>
      <c r="O43" s="157" t="s">
        <v>83</v>
      </c>
    </row>
    <row r="44" spans="1:16" ht="77.25" customHeight="1" thickBot="1">
      <c r="A44" s="325" t="s">
        <v>210</v>
      </c>
      <c r="B44" s="604" t="str">
        <f t="shared" ref="B44:B45" si="2">IF(G44&gt;5,"☆☆☆☆",IF(AND(G44&gt;=2.39,G44&lt;5),"☆☆☆",IF(AND(G44&gt;=1.39,G44&lt;2.4),"☆☆",IF(AND(G44&gt;0,G44&lt;1.4),"☆",IF(AND(G44&gt;=-1.39,G44&lt;0),"★",IF(AND(G44&gt;=-2.39,G44&lt;-1.4),"★★",IF(AND(G44&gt;=-3.39,G44&lt;-2.4),"★★★")))))))</f>
        <v>☆</v>
      </c>
      <c r="C44" s="605"/>
      <c r="D44" s="606"/>
      <c r="E44" s="192">
        <v>2.13</v>
      </c>
      <c r="F44" s="192">
        <v>2.1800000000000002</v>
      </c>
      <c r="G44" s="168">
        <f t="shared" si="0"/>
        <v>5.0000000000000266E-2</v>
      </c>
      <c r="H44" s="664"/>
      <c r="I44" s="665"/>
      <c r="J44" s="665"/>
      <c r="K44" s="665"/>
      <c r="L44" s="665"/>
      <c r="M44" s="323"/>
      <c r="N44" s="315"/>
      <c r="O44" s="37" t="s">
        <v>210</v>
      </c>
    </row>
    <row r="45" spans="1:16" ht="81.75" customHeight="1" thickBot="1">
      <c r="A45" s="316" t="s">
        <v>84</v>
      </c>
      <c r="B45" s="604" t="str">
        <f t="shared" si="2"/>
        <v>★</v>
      </c>
      <c r="C45" s="605"/>
      <c r="D45" s="606"/>
      <c r="E45" s="192">
        <v>1.99</v>
      </c>
      <c r="F45" s="192">
        <v>1.58</v>
      </c>
      <c r="G45" s="168">
        <f t="shared" si="0"/>
        <v>-0.40999999999999992</v>
      </c>
      <c r="H45" s="658"/>
      <c r="I45" s="659"/>
      <c r="J45" s="659"/>
      <c r="K45" s="659"/>
      <c r="L45" s="660"/>
      <c r="M45" s="314"/>
      <c r="N45" s="319"/>
      <c r="O45" s="157" t="s">
        <v>84</v>
      </c>
    </row>
    <row r="46" spans="1:16" ht="81" customHeight="1" thickBot="1">
      <c r="A46" s="316" t="s">
        <v>85</v>
      </c>
      <c r="B46" s="604" t="str">
        <f t="shared" si="1"/>
        <v>★</v>
      </c>
      <c r="C46" s="605"/>
      <c r="D46" s="606"/>
      <c r="E46" s="76">
        <v>3.89</v>
      </c>
      <c r="F46" s="76">
        <v>3.29</v>
      </c>
      <c r="G46" s="168">
        <f t="shared" si="0"/>
        <v>-0.60000000000000009</v>
      </c>
      <c r="H46" s="600"/>
      <c r="I46" s="601"/>
      <c r="J46" s="601"/>
      <c r="K46" s="601"/>
      <c r="L46" s="602"/>
      <c r="M46" s="314"/>
      <c r="N46" s="315"/>
      <c r="O46" s="157" t="s">
        <v>85</v>
      </c>
    </row>
    <row r="47" spans="1:16" ht="88.2" customHeight="1" thickBot="1">
      <c r="A47" s="316" t="s">
        <v>86</v>
      </c>
      <c r="B47" s="604" t="str">
        <f t="shared" si="1"/>
        <v>★</v>
      </c>
      <c r="C47" s="605"/>
      <c r="D47" s="606"/>
      <c r="E47" s="192">
        <v>2.11</v>
      </c>
      <c r="F47" s="192">
        <v>1.78</v>
      </c>
      <c r="G47" s="168">
        <f t="shared" si="0"/>
        <v>-0.32999999999999985</v>
      </c>
      <c r="H47" s="600"/>
      <c r="I47" s="601"/>
      <c r="J47" s="601"/>
      <c r="K47" s="601"/>
      <c r="L47" s="602"/>
      <c r="M47" s="314"/>
      <c r="N47" s="315"/>
      <c r="O47" s="157" t="s">
        <v>86</v>
      </c>
    </row>
    <row r="48" spans="1:16" ht="78.75" customHeight="1" thickBot="1">
      <c r="A48" s="316" t="s">
        <v>87</v>
      </c>
      <c r="B48" s="604" t="str">
        <f t="shared" si="1"/>
        <v>☆</v>
      </c>
      <c r="C48" s="605"/>
      <c r="D48" s="606"/>
      <c r="E48" s="192">
        <v>1.44</v>
      </c>
      <c r="F48" s="192">
        <v>1.66</v>
      </c>
      <c r="G48" s="168">
        <f t="shared" si="0"/>
        <v>0.21999999999999997</v>
      </c>
      <c r="H48" s="610"/>
      <c r="I48" s="611"/>
      <c r="J48" s="611"/>
      <c r="K48" s="611"/>
      <c r="L48" s="612"/>
      <c r="M48" s="314"/>
      <c r="N48" s="315"/>
      <c r="O48" s="157" t="s">
        <v>87</v>
      </c>
    </row>
    <row r="49" spans="1:15" ht="74.25" customHeight="1" thickBot="1">
      <c r="A49" s="316" t="s">
        <v>88</v>
      </c>
      <c r="B49" s="604" t="str">
        <f t="shared" si="1"/>
        <v>★</v>
      </c>
      <c r="C49" s="605"/>
      <c r="D49" s="606"/>
      <c r="E49" s="76">
        <v>3.06</v>
      </c>
      <c r="F49" s="192">
        <v>2.74</v>
      </c>
      <c r="G49" s="168">
        <f t="shared" si="0"/>
        <v>-0.31999999999999984</v>
      </c>
      <c r="H49" s="600"/>
      <c r="I49" s="601"/>
      <c r="J49" s="601"/>
      <c r="K49" s="601"/>
      <c r="L49" s="602"/>
      <c r="M49" s="314"/>
      <c r="N49" s="315"/>
      <c r="O49" s="157" t="s">
        <v>88</v>
      </c>
    </row>
    <row r="50" spans="1:15" ht="73.2" customHeight="1" thickBot="1">
      <c r="A50" s="316" t="s">
        <v>89</v>
      </c>
      <c r="B50" s="604" t="str">
        <f t="shared" si="1"/>
        <v>★</v>
      </c>
      <c r="C50" s="605"/>
      <c r="D50" s="606"/>
      <c r="E50" s="76">
        <v>4.0199999999999996</v>
      </c>
      <c r="F50" s="76">
        <v>3.25</v>
      </c>
      <c r="G50" s="168">
        <f t="shared" si="0"/>
        <v>-0.76999999999999957</v>
      </c>
      <c r="H50" s="610"/>
      <c r="I50" s="611"/>
      <c r="J50" s="611"/>
      <c r="K50" s="611"/>
      <c r="L50" s="612"/>
      <c r="M50" s="314"/>
      <c r="N50" s="326"/>
      <c r="O50" s="157" t="s">
        <v>89</v>
      </c>
    </row>
    <row r="51" spans="1:15" ht="73.5" customHeight="1" thickBot="1">
      <c r="A51" s="316" t="s">
        <v>90</v>
      </c>
      <c r="B51" s="604" t="str">
        <f t="shared" si="1"/>
        <v>★</v>
      </c>
      <c r="C51" s="605"/>
      <c r="D51" s="606"/>
      <c r="E51" s="192">
        <v>2.82</v>
      </c>
      <c r="F51" s="192">
        <v>2.41</v>
      </c>
      <c r="G51" s="168">
        <f t="shared" si="0"/>
        <v>-0.4099999999999997</v>
      </c>
      <c r="H51" s="600"/>
      <c r="I51" s="601"/>
      <c r="J51" s="601"/>
      <c r="K51" s="601"/>
      <c r="L51" s="602"/>
      <c r="M51" s="314"/>
      <c r="N51" s="315"/>
      <c r="O51" s="157" t="s">
        <v>90</v>
      </c>
    </row>
    <row r="52" spans="1:15" ht="91.95" customHeight="1" thickBot="1">
      <c r="A52" s="316" t="s">
        <v>91</v>
      </c>
      <c r="B52" s="604" t="str">
        <f t="shared" si="1"/>
        <v>★</v>
      </c>
      <c r="C52" s="605"/>
      <c r="D52" s="606"/>
      <c r="E52" s="192">
        <v>2.1</v>
      </c>
      <c r="F52" s="192">
        <v>2</v>
      </c>
      <c r="G52" s="168">
        <f t="shared" si="0"/>
        <v>-0.10000000000000009</v>
      </c>
      <c r="H52" s="600"/>
      <c r="I52" s="601"/>
      <c r="J52" s="601"/>
      <c r="K52" s="601"/>
      <c r="L52" s="602"/>
      <c r="M52" s="314"/>
      <c r="N52" s="315"/>
      <c r="O52" s="157" t="s">
        <v>91</v>
      </c>
    </row>
    <row r="53" spans="1:15" ht="77.25" customHeight="1" thickBot="1">
      <c r="A53" s="316" t="s">
        <v>92</v>
      </c>
      <c r="B53" s="604" t="str">
        <f t="shared" si="1"/>
        <v>★</v>
      </c>
      <c r="C53" s="605"/>
      <c r="D53" s="606"/>
      <c r="E53" s="76">
        <v>3.95</v>
      </c>
      <c r="F53" s="76">
        <v>3.32</v>
      </c>
      <c r="G53" s="168">
        <f t="shared" si="0"/>
        <v>-0.63000000000000034</v>
      </c>
      <c r="H53" s="600"/>
      <c r="I53" s="601"/>
      <c r="J53" s="601"/>
      <c r="K53" s="601"/>
      <c r="L53" s="602"/>
      <c r="M53" s="287"/>
      <c r="N53" s="315"/>
      <c r="O53" s="157" t="s">
        <v>92</v>
      </c>
    </row>
    <row r="54" spans="1:15" ht="78" customHeight="1" thickBot="1">
      <c r="A54" s="316" t="s">
        <v>93</v>
      </c>
      <c r="B54" s="604" t="str">
        <f t="shared" si="1"/>
        <v>☆</v>
      </c>
      <c r="C54" s="605"/>
      <c r="D54" s="606"/>
      <c r="E54" s="192">
        <v>1.95</v>
      </c>
      <c r="F54" s="192">
        <v>2.59</v>
      </c>
      <c r="G54" s="168">
        <f t="shared" si="0"/>
        <v>0.6399999999999999</v>
      </c>
      <c r="H54" s="600"/>
      <c r="I54" s="601"/>
      <c r="J54" s="601"/>
      <c r="K54" s="601"/>
      <c r="L54" s="602"/>
      <c r="M54" s="314"/>
      <c r="N54" s="315"/>
      <c r="O54" s="157" t="s">
        <v>93</v>
      </c>
    </row>
    <row r="55" spans="1:15" ht="69" customHeight="1" thickBot="1">
      <c r="A55" s="316" t="s">
        <v>94</v>
      </c>
      <c r="B55" s="604" t="str">
        <f t="shared" si="1"/>
        <v>★</v>
      </c>
      <c r="C55" s="605"/>
      <c r="D55" s="606"/>
      <c r="E55" s="192">
        <v>2.61</v>
      </c>
      <c r="F55" s="192">
        <v>1.61</v>
      </c>
      <c r="G55" s="168">
        <f t="shared" si="0"/>
        <v>-0.99999999999999978</v>
      </c>
      <c r="H55" s="600"/>
      <c r="I55" s="601"/>
      <c r="J55" s="601"/>
      <c r="K55" s="601"/>
      <c r="L55" s="602"/>
      <c r="M55" s="314"/>
      <c r="N55" s="315"/>
      <c r="O55" s="157" t="s">
        <v>94</v>
      </c>
    </row>
    <row r="56" spans="1:15" ht="77.400000000000006" customHeight="1" thickBot="1">
      <c r="A56" s="316" t="s">
        <v>95</v>
      </c>
      <c r="B56" s="604" t="str">
        <f t="shared" si="1"/>
        <v>☆</v>
      </c>
      <c r="C56" s="605"/>
      <c r="D56" s="606"/>
      <c r="E56" s="192">
        <v>2.5299999999999998</v>
      </c>
      <c r="F56" s="192">
        <v>2.59</v>
      </c>
      <c r="G56" s="168">
        <f t="shared" si="0"/>
        <v>6.0000000000000053E-2</v>
      </c>
      <c r="H56" s="600" t="s">
        <v>41</v>
      </c>
      <c r="I56" s="601"/>
      <c r="J56" s="601"/>
      <c r="K56" s="601"/>
      <c r="L56" s="602"/>
      <c r="M56" s="314"/>
      <c r="N56" s="315"/>
      <c r="O56" s="157" t="s">
        <v>95</v>
      </c>
    </row>
    <row r="57" spans="1:15" ht="63.75" customHeight="1" thickBot="1">
      <c r="A57" s="316" t="s">
        <v>96</v>
      </c>
      <c r="B57" s="604" t="str">
        <f t="shared" si="1"/>
        <v>★</v>
      </c>
      <c r="C57" s="605"/>
      <c r="D57" s="606"/>
      <c r="E57" s="192">
        <v>2.4</v>
      </c>
      <c r="F57" s="192">
        <v>1.93</v>
      </c>
      <c r="G57" s="168">
        <f t="shared" si="0"/>
        <v>-0.47</v>
      </c>
      <c r="H57" s="610"/>
      <c r="I57" s="611"/>
      <c r="J57" s="611"/>
      <c r="K57" s="611"/>
      <c r="L57" s="612"/>
      <c r="M57" s="314"/>
      <c r="N57" s="315"/>
      <c r="O57" s="157" t="s">
        <v>96</v>
      </c>
    </row>
    <row r="58" spans="1:15" ht="69.75" customHeight="1" thickBot="1">
      <c r="A58" s="316" t="s">
        <v>97</v>
      </c>
      <c r="B58" s="604" t="str">
        <f t="shared" si="1"/>
        <v>☆</v>
      </c>
      <c r="C58" s="605"/>
      <c r="D58" s="606"/>
      <c r="E58" s="192">
        <v>2.87</v>
      </c>
      <c r="F58" s="76">
        <v>3.3</v>
      </c>
      <c r="G58" s="168">
        <f t="shared" si="0"/>
        <v>0.42999999999999972</v>
      </c>
      <c r="H58" s="600"/>
      <c r="I58" s="601"/>
      <c r="J58" s="601"/>
      <c r="K58" s="601"/>
      <c r="L58" s="602"/>
      <c r="M58" s="314"/>
      <c r="N58" s="315"/>
      <c r="O58" s="157" t="s">
        <v>97</v>
      </c>
    </row>
    <row r="59" spans="1:15" ht="76.2" customHeight="1" thickBot="1">
      <c r="A59" s="316" t="s">
        <v>98</v>
      </c>
      <c r="B59" s="604" t="str">
        <f t="shared" si="1"/>
        <v>★</v>
      </c>
      <c r="C59" s="605"/>
      <c r="D59" s="606"/>
      <c r="E59" s="76">
        <v>4.1399999999999997</v>
      </c>
      <c r="F59" s="76">
        <v>3.61</v>
      </c>
      <c r="G59" s="168">
        <f t="shared" si="0"/>
        <v>-0.5299999999999998</v>
      </c>
      <c r="H59" s="600"/>
      <c r="I59" s="601"/>
      <c r="J59" s="601"/>
      <c r="K59" s="601"/>
      <c r="L59" s="602"/>
      <c r="M59" s="314"/>
      <c r="N59" s="315"/>
      <c r="O59" s="157" t="s">
        <v>98</v>
      </c>
    </row>
    <row r="60" spans="1:15" ht="73.95" customHeight="1" thickBot="1">
      <c r="A60" s="316" t="s">
        <v>99</v>
      </c>
      <c r="B60" s="604" t="str">
        <f t="shared" si="1"/>
        <v>★</v>
      </c>
      <c r="C60" s="605"/>
      <c r="D60" s="606"/>
      <c r="E60" s="76">
        <v>4.49</v>
      </c>
      <c r="F60" s="76">
        <v>3.65</v>
      </c>
      <c r="G60" s="168">
        <f t="shared" si="0"/>
        <v>-0.8400000000000003</v>
      </c>
      <c r="H60" s="600"/>
      <c r="I60" s="601"/>
      <c r="J60" s="601"/>
      <c r="K60" s="601"/>
      <c r="L60" s="602"/>
      <c r="M60" s="314"/>
      <c r="N60" s="315"/>
      <c r="O60" s="157" t="s">
        <v>99</v>
      </c>
    </row>
    <row r="61" spans="1:15" ht="81" customHeight="1" thickBot="1">
      <c r="A61" s="316" t="s">
        <v>100</v>
      </c>
      <c r="B61" s="604" t="str">
        <f t="shared" si="1"/>
        <v>★</v>
      </c>
      <c r="C61" s="605"/>
      <c r="D61" s="606"/>
      <c r="E61" s="192">
        <v>2.76</v>
      </c>
      <c r="F61" s="192">
        <v>2.2000000000000002</v>
      </c>
      <c r="G61" s="168">
        <f t="shared" si="0"/>
        <v>-0.55999999999999961</v>
      </c>
      <c r="H61" s="600"/>
      <c r="I61" s="601"/>
      <c r="J61" s="601"/>
      <c r="K61" s="601"/>
      <c r="L61" s="602"/>
      <c r="M61" s="314"/>
      <c r="N61" s="315"/>
      <c r="O61" s="157" t="s">
        <v>100</v>
      </c>
    </row>
    <row r="62" spans="1:15" ht="96" customHeight="1" thickBot="1">
      <c r="A62" s="316" t="s">
        <v>101</v>
      </c>
      <c r="B62" s="604" t="str">
        <f t="shared" si="1"/>
        <v>★</v>
      </c>
      <c r="C62" s="605"/>
      <c r="D62" s="606"/>
      <c r="E62" s="76">
        <v>3.49</v>
      </c>
      <c r="F62" s="76">
        <v>3.38</v>
      </c>
      <c r="G62" s="168">
        <f t="shared" si="0"/>
        <v>-0.11000000000000032</v>
      </c>
      <c r="H62" s="607" t="s">
        <v>444</v>
      </c>
      <c r="I62" s="608"/>
      <c r="J62" s="608"/>
      <c r="K62" s="608"/>
      <c r="L62" s="609"/>
      <c r="M62" s="847" t="s">
        <v>445</v>
      </c>
      <c r="N62" s="527">
        <v>45564</v>
      </c>
      <c r="O62" s="157" t="s">
        <v>101</v>
      </c>
    </row>
    <row r="63" spans="1:15" ht="87" customHeight="1" thickBot="1">
      <c r="A63" s="316" t="s">
        <v>102</v>
      </c>
      <c r="B63" s="604" t="str">
        <f t="shared" si="1"/>
        <v>☆</v>
      </c>
      <c r="C63" s="605"/>
      <c r="D63" s="606"/>
      <c r="E63" s="192">
        <v>1.74</v>
      </c>
      <c r="F63" s="192">
        <v>1.83</v>
      </c>
      <c r="G63" s="168">
        <f t="shared" si="0"/>
        <v>9.000000000000008E-2</v>
      </c>
      <c r="H63" s="600"/>
      <c r="I63" s="601"/>
      <c r="J63" s="601"/>
      <c r="K63" s="601"/>
      <c r="L63" s="602"/>
      <c r="M63" s="256"/>
      <c r="N63" s="315"/>
      <c r="O63" s="157" t="s">
        <v>102</v>
      </c>
    </row>
    <row r="64" spans="1:15" ht="73.2" customHeight="1" thickBot="1">
      <c r="A64" s="316" t="s">
        <v>103</v>
      </c>
      <c r="B64" s="604" t="str">
        <f t="shared" si="1"/>
        <v>☆</v>
      </c>
      <c r="C64" s="605"/>
      <c r="D64" s="606"/>
      <c r="E64" s="192">
        <v>1.2</v>
      </c>
      <c r="F64" s="192">
        <v>1.68</v>
      </c>
      <c r="G64" s="168">
        <f t="shared" si="0"/>
        <v>0.48</v>
      </c>
      <c r="H64" s="613"/>
      <c r="I64" s="614"/>
      <c r="J64" s="614"/>
      <c r="K64" s="614"/>
      <c r="L64" s="615"/>
      <c r="M64" s="314"/>
      <c r="N64" s="315"/>
      <c r="O64" s="157" t="s">
        <v>103</v>
      </c>
    </row>
    <row r="65" spans="1:18" ht="80.25" customHeight="1" thickBot="1">
      <c r="A65" s="316" t="s">
        <v>104</v>
      </c>
      <c r="B65" s="604" t="str">
        <f t="shared" si="1"/>
        <v>★</v>
      </c>
      <c r="C65" s="605"/>
      <c r="D65" s="606"/>
      <c r="E65" s="76">
        <v>4.54</v>
      </c>
      <c r="F65" s="76">
        <v>4.42</v>
      </c>
      <c r="G65" s="168">
        <f t="shared" si="0"/>
        <v>-0.12000000000000011</v>
      </c>
      <c r="H65" s="610"/>
      <c r="I65" s="611"/>
      <c r="J65" s="611"/>
      <c r="K65" s="611"/>
      <c r="L65" s="612"/>
      <c r="M65" s="514"/>
      <c r="N65" s="315"/>
      <c r="O65" s="157" t="s">
        <v>104</v>
      </c>
    </row>
    <row r="66" spans="1:18" ht="88.5" customHeight="1" thickBot="1">
      <c r="A66" s="316" t="s">
        <v>105</v>
      </c>
      <c r="B66" s="604" t="str">
        <f t="shared" si="1"/>
        <v>★</v>
      </c>
      <c r="C66" s="605"/>
      <c r="D66" s="606"/>
      <c r="E66" s="232">
        <v>7.11</v>
      </c>
      <c r="F66" s="232">
        <v>6.94</v>
      </c>
      <c r="G66" s="168">
        <f t="shared" si="0"/>
        <v>-0.16999999999999993</v>
      </c>
      <c r="H66" s="616"/>
      <c r="I66" s="617"/>
      <c r="J66" s="617"/>
      <c r="K66" s="617"/>
      <c r="L66" s="618"/>
      <c r="M66" s="488"/>
      <c r="N66" s="489"/>
      <c r="O66" s="157" t="s">
        <v>105</v>
      </c>
    </row>
    <row r="67" spans="1:18" ht="78.75" customHeight="1" thickBot="1">
      <c r="A67" s="316" t="s">
        <v>106</v>
      </c>
      <c r="B67" s="604" t="str">
        <f t="shared" si="1"/>
        <v>★</v>
      </c>
      <c r="C67" s="605"/>
      <c r="D67" s="606"/>
      <c r="E67" s="76">
        <v>4.8099999999999996</v>
      </c>
      <c r="F67" s="76">
        <v>4.1900000000000004</v>
      </c>
      <c r="G67" s="168">
        <f t="shared" si="0"/>
        <v>-0.61999999999999922</v>
      </c>
      <c r="H67" s="600"/>
      <c r="I67" s="601"/>
      <c r="J67" s="601"/>
      <c r="K67" s="601"/>
      <c r="L67" s="602"/>
      <c r="M67" s="314"/>
      <c r="N67" s="315"/>
      <c r="O67" s="157" t="s">
        <v>106</v>
      </c>
    </row>
    <row r="68" spans="1:18" ht="73.95" customHeight="1" thickBot="1">
      <c r="A68" s="324" t="s">
        <v>107</v>
      </c>
      <c r="B68" s="604" t="str">
        <f t="shared" si="1"/>
        <v>★</v>
      </c>
      <c r="C68" s="605"/>
      <c r="D68" s="606"/>
      <c r="E68" s="76">
        <v>3.94</v>
      </c>
      <c r="F68" s="76">
        <v>3.37</v>
      </c>
      <c r="G68" s="168">
        <f t="shared" si="0"/>
        <v>-0.56999999999999984</v>
      </c>
      <c r="H68" s="607" t="s">
        <v>225</v>
      </c>
      <c r="I68" s="608"/>
      <c r="J68" s="608"/>
      <c r="K68" s="608"/>
      <c r="L68" s="609"/>
      <c r="M68" s="528" t="s">
        <v>226</v>
      </c>
      <c r="N68" s="527">
        <v>45561</v>
      </c>
      <c r="O68" s="157" t="s">
        <v>107</v>
      </c>
    </row>
    <row r="69" spans="1:18" ht="72.75" customHeight="1" thickBot="1">
      <c r="A69" s="318" t="s">
        <v>108</v>
      </c>
      <c r="B69" s="604" t="str">
        <f t="shared" ref="B69:B70" si="3">IF(G69&gt;5,"☆☆☆☆",IF(AND(G69&gt;=2.39,G69&lt;5),"☆☆☆",IF(AND(G69&gt;=1.39,G69&lt;2.4),"☆☆",IF(AND(G69&gt;0,G69&lt;1.4),"☆",IF(AND(G69&gt;=-1.39,G69&lt;0),"★",IF(AND(G69&gt;=-2.39,G69&lt;-1.4),"★★",IF(AND(G69&gt;=-3.39,G69&lt;-2.4),"★★★")))))))</f>
        <v>★</v>
      </c>
      <c r="C69" s="605"/>
      <c r="D69" s="606"/>
      <c r="E69" s="238">
        <v>1.94</v>
      </c>
      <c r="F69" s="238">
        <v>1.34</v>
      </c>
      <c r="G69" s="168">
        <f t="shared" si="0"/>
        <v>-0.59999999999999987</v>
      </c>
      <c r="H69" s="610" t="s">
        <v>41</v>
      </c>
      <c r="I69" s="611"/>
      <c r="J69" s="611"/>
      <c r="K69" s="611"/>
      <c r="L69" s="612"/>
      <c r="M69" s="314"/>
      <c r="N69" s="315"/>
      <c r="O69" s="157" t="s">
        <v>108</v>
      </c>
    </row>
    <row r="70" spans="1:18" ht="58.5" customHeight="1" thickBot="1">
      <c r="A70" s="327" t="s">
        <v>109</v>
      </c>
      <c r="B70" s="604" t="str">
        <f t="shared" si="3"/>
        <v>★</v>
      </c>
      <c r="C70" s="605"/>
      <c r="D70" s="606"/>
      <c r="E70" s="526">
        <v>2.88</v>
      </c>
      <c r="F70" s="526">
        <v>2.4700000000000002</v>
      </c>
      <c r="G70" s="168">
        <f t="shared" si="0"/>
        <v>-0.4099999999999997</v>
      </c>
      <c r="H70" s="600"/>
      <c r="I70" s="601"/>
      <c r="J70" s="601"/>
      <c r="K70" s="601"/>
      <c r="L70" s="602"/>
      <c r="M70" s="328"/>
      <c r="N70" s="315"/>
      <c r="O70" s="157"/>
    </row>
    <row r="71" spans="1:18" ht="42.75" customHeight="1" thickBot="1">
      <c r="A71" s="128"/>
      <c r="B71" s="128"/>
      <c r="C71" s="128"/>
      <c r="D71" s="128"/>
      <c r="E71" s="649"/>
      <c r="F71" s="649"/>
      <c r="G71" s="649"/>
      <c r="H71" s="649"/>
      <c r="I71" s="649"/>
      <c r="J71" s="649"/>
      <c r="K71" s="649"/>
      <c r="L71" s="649"/>
      <c r="M71" s="38">
        <f>COUNTIF(E24:E70,"&gt;=10")</f>
        <v>0</v>
      </c>
      <c r="N71" s="38">
        <f>COUNTIF(F24:F70,"&gt;=10")</f>
        <v>0</v>
      </c>
      <c r="O71" s="38" t="s">
        <v>3</v>
      </c>
    </row>
    <row r="72" spans="1:18" ht="36.75" customHeight="1" thickBot="1">
      <c r="A72" s="329" t="s">
        <v>17</v>
      </c>
      <c r="B72" s="330"/>
      <c r="C72" s="331"/>
      <c r="D72" s="331"/>
      <c r="E72" s="650" t="s">
        <v>110</v>
      </c>
      <c r="F72" s="650"/>
      <c r="G72" s="650"/>
      <c r="H72" s="651" t="s">
        <v>111</v>
      </c>
      <c r="I72" s="652"/>
      <c r="J72" s="330"/>
      <c r="K72" s="332"/>
      <c r="L72" s="332"/>
      <c r="M72" s="333"/>
      <c r="N72" s="334"/>
    </row>
    <row r="73" spans="1:18" ht="36.75" customHeight="1" thickBot="1">
      <c r="A73" s="50"/>
      <c r="B73" s="129"/>
      <c r="C73" s="655" t="s">
        <v>112</v>
      </c>
      <c r="D73" s="656"/>
      <c r="E73" s="656"/>
      <c r="F73" s="657"/>
      <c r="G73" s="335">
        <f>+F70</f>
        <v>2.4700000000000002</v>
      </c>
      <c r="H73" s="336" t="s">
        <v>113</v>
      </c>
      <c r="I73" s="653">
        <f>+G70</f>
        <v>-0.4099999999999997</v>
      </c>
      <c r="J73" s="654"/>
      <c r="K73" s="130"/>
      <c r="L73" s="130"/>
      <c r="M73" s="131"/>
      <c r="N73" s="51"/>
    </row>
    <row r="74" spans="1:18" ht="36.75" customHeight="1" thickBot="1">
      <c r="A74" s="50"/>
      <c r="B74" s="129"/>
      <c r="C74" s="619" t="s">
        <v>114</v>
      </c>
      <c r="D74" s="620"/>
      <c r="E74" s="620"/>
      <c r="F74" s="621"/>
      <c r="G74" s="337">
        <f>+F35</f>
        <v>2.76</v>
      </c>
      <c r="H74" s="338" t="s">
        <v>115</v>
      </c>
      <c r="I74" s="622">
        <f>+G35</f>
        <v>-0.42000000000000037</v>
      </c>
      <c r="J74" s="623"/>
      <c r="K74" s="130"/>
      <c r="L74" s="130"/>
      <c r="M74" s="131"/>
      <c r="N74" s="51"/>
      <c r="R74" s="339" t="s">
        <v>17</v>
      </c>
    </row>
    <row r="75" spans="1:18" ht="36.75" customHeight="1" thickBot="1">
      <c r="A75" s="50"/>
      <c r="B75" s="129"/>
      <c r="C75" s="624" t="s">
        <v>116</v>
      </c>
      <c r="D75" s="625"/>
      <c r="E75" s="625"/>
      <c r="F75" s="340" t="str">
        <f>VLOOKUP(G75,F:P,10,0)</f>
        <v>大分県</v>
      </c>
      <c r="G75" s="341">
        <f>MAX(F23:F69)</f>
        <v>6.94</v>
      </c>
      <c r="H75" s="626" t="s">
        <v>117</v>
      </c>
      <c r="I75" s="627"/>
      <c r="J75" s="627"/>
      <c r="K75" s="342">
        <f>+N71</f>
        <v>0</v>
      </c>
      <c r="L75" s="343" t="s">
        <v>118</v>
      </c>
      <c r="M75" s="344">
        <f>N71-M71</f>
        <v>0</v>
      </c>
      <c r="N75" s="51"/>
      <c r="R75" s="147"/>
    </row>
    <row r="76" spans="1:18" ht="36.75" customHeight="1" thickBot="1">
      <c r="A76" s="52"/>
      <c r="B76" s="53"/>
      <c r="C76" s="53"/>
      <c r="D76" s="53"/>
      <c r="E76" s="53"/>
      <c r="F76" s="53"/>
      <c r="G76" s="53"/>
      <c r="H76" s="53"/>
      <c r="I76" s="53"/>
      <c r="J76" s="53"/>
      <c r="K76" s="54"/>
      <c r="L76" s="54"/>
      <c r="M76" s="55"/>
      <c r="N76" s="56"/>
      <c r="R76" s="147"/>
    </row>
    <row r="77" spans="1:18" ht="30.75" customHeight="1">
      <c r="A77" s="67"/>
      <c r="B77" s="67"/>
      <c r="C77" s="67"/>
      <c r="D77" s="67"/>
      <c r="E77" s="67"/>
      <c r="F77" s="67"/>
      <c r="G77" s="67"/>
      <c r="H77" s="67"/>
      <c r="I77" s="67"/>
      <c r="J77" s="67"/>
      <c r="K77" s="132"/>
      <c r="L77" s="132"/>
      <c r="M77" s="133"/>
      <c r="N77" s="134"/>
      <c r="R77" s="148"/>
    </row>
    <row r="78" spans="1:18" ht="30.75" customHeight="1" thickBot="1">
      <c r="A78" s="135"/>
      <c r="B78" s="135"/>
      <c r="C78" s="135"/>
      <c r="D78" s="135"/>
      <c r="E78" s="135"/>
      <c r="F78" s="135"/>
      <c r="G78" s="135"/>
      <c r="H78" s="135"/>
      <c r="I78" s="135"/>
      <c r="J78" s="135"/>
      <c r="K78" s="136"/>
      <c r="L78" s="136"/>
      <c r="M78" s="257"/>
      <c r="N78" s="135"/>
    </row>
    <row r="79" spans="1:18" ht="24.75" customHeight="1" thickTop="1">
      <c r="A79" s="628">
        <v>1</v>
      </c>
      <c r="B79" s="631" t="s">
        <v>119</v>
      </c>
      <c r="C79" s="632"/>
      <c r="D79" s="632"/>
      <c r="E79" s="632"/>
      <c r="F79" s="633"/>
      <c r="G79" s="640" t="s">
        <v>120</v>
      </c>
      <c r="H79" s="641"/>
      <c r="I79" s="641"/>
      <c r="J79" s="641"/>
      <c r="K79" s="641"/>
      <c r="L79" s="641"/>
      <c r="M79" s="641"/>
      <c r="N79" s="642"/>
    </row>
    <row r="80" spans="1:18" ht="24.75" customHeight="1">
      <c r="A80" s="629"/>
      <c r="B80" s="634"/>
      <c r="C80" s="635"/>
      <c r="D80" s="635"/>
      <c r="E80" s="635"/>
      <c r="F80" s="636"/>
      <c r="G80" s="643"/>
      <c r="H80" s="644"/>
      <c r="I80" s="644"/>
      <c r="J80" s="644"/>
      <c r="K80" s="644"/>
      <c r="L80" s="644"/>
      <c r="M80" s="644"/>
      <c r="N80" s="645"/>
      <c r="O80" s="137" t="s">
        <v>3</v>
      </c>
      <c r="P80" s="137"/>
    </row>
    <row r="81" spans="1:16" ht="24.75" customHeight="1">
      <c r="A81" s="629"/>
      <c r="B81" s="634"/>
      <c r="C81" s="635"/>
      <c r="D81" s="635"/>
      <c r="E81" s="635"/>
      <c r="F81" s="636"/>
      <c r="G81" s="643"/>
      <c r="H81" s="644"/>
      <c r="I81" s="644"/>
      <c r="J81" s="644"/>
      <c r="K81" s="644"/>
      <c r="L81" s="644"/>
      <c r="M81" s="644"/>
      <c r="N81" s="645"/>
      <c r="O81" s="137" t="s">
        <v>17</v>
      </c>
      <c r="P81" s="137" t="s">
        <v>121</v>
      </c>
    </row>
    <row r="82" spans="1:16" ht="24.75" customHeight="1">
      <c r="A82" s="629"/>
      <c r="B82" s="634"/>
      <c r="C82" s="635"/>
      <c r="D82" s="635"/>
      <c r="E82" s="635"/>
      <c r="F82" s="636"/>
      <c r="G82" s="643"/>
      <c r="H82" s="644"/>
      <c r="I82" s="644"/>
      <c r="J82" s="644"/>
      <c r="K82" s="644"/>
      <c r="L82" s="644"/>
      <c r="M82" s="644"/>
      <c r="N82" s="645"/>
      <c r="O82" s="138"/>
      <c r="P82" s="137"/>
    </row>
    <row r="83" spans="1:16" ht="46.2" customHeight="1" thickBot="1">
      <c r="A83" s="630"/>
      <c r="B83" s="637"/>
      <c r="C83" s="638"/>
      <c r="D83" s="638"/>
      <c r="E83" s="638"/>
      <c r="F83" s="639"/>
      <c r="G83" s="646"/>
      <c r="H83" s="647"/>
      <c r="I83" s="647"/>
      <c r="J83" s="647"/>
      <c r="K83" s="647"/>
      <c r="L83" s="647"/>
      <c r="M83" s="647"/>
      <c r="N83" s="648"/>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8">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B39:D39"/>
    <mergeCell ref="H39:L39"/>
    <mergeCell ref="H35:L35"/>
    <mergeCell ref="B36:D36"/>
    <mergeCell ref="H36:L36"/>
    <mergeCell ref="B43:D43"/>
    <mergeCell ref="H43:L43"/>
    <mergeCell ref="H44:L44"/>
    <mergeCell ref="B35:D35"/>
    <mergeCell ref="B44:D44"/>
    <mergeCell ref="B45:D45"/>
    <mergeCell ref="H45:L45"/>
    <mergeCell ref="B40:D40"/>
    <mergeCell ref="H40:L40"/>
    <mergeCell ref="B41:D41"/>
    <mergeCell ref="H42:L42"/>
    <mergeCell ref="B42:D42"/>
    <mergeCell ref="B49:D49"/>
    <mergeCell ref="H49:L49"/>
    <mergeCell ref="B50:D50"/>
    <mergeCell ref="H50:L50"/>
    <mergeCell ref="B51:D51"/>
    <mergeCell ref="H51:L51"/>
    <mergeCell ref="B46:D46"/>
    <mergeCell ref="H46:L46"/>
    <mergeCell ref="B47:D47"/>
    <mergeCell ref="H47:L47"/>
    <mergeCell ref="B48:D48"/>
    <mergeCell ref="H48:L48"/>
    <mergeCell ref="B55:D55"/>
    <mergeCell ref="H55:L55"/>
    <mergeCell ref="B56:D56"/>
    <mergeCell ref="H56:L56"/>
    <mergeCell ref="B57:D57"/>
    <mergeCell ref="B52:D52"/>
    <mergeCell ref="H52:L52"/>
    <mergeCell ref="B53:D53"/>
    <mergeCell ref="H53:L53"/>
    <mergeCell ref="B54:D54"/>
    <mergeCell ref="H54:L54"/>
    <mergeCell ref="H57:L57"/>
    <mergeCell ref="B60:D60"/>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H59:L59"/>
    <mergeCell ref="H60:L60"/>
    <mergeCell ref="I2:M2"/>
    <mergeCell ref="B67:D67"/>
    <mergeCell ref="H67:L67"/>
    <mergeCell ref="B68:D68"/>
    <mergeCell ref="H68:L68"/>
    <mergeCell ref="B69:D69"/>
    <mergeCell ref="H69:L69"/>
    <mergeCell ref="B64:D64"/>
    <mergeCell ref="H64:L64"/>
    <mergeCell ref="B65:D65"/>
    <mergeCell ref="B66:D66"/>
    <mergeCell ref="H66:L66"/>
    <mergeCell ref="H65:L65"/>
    <mergeCell ref="B61:D61"/>
    <mergeCell ref="H61:L61"/>
    <mergeCell ref="B62:D62"/>
    <mergeCell ref="H62:L62"/>
    <mergeCell ref="B63:D63"/>
    <mergeCell ref="H63:L63"/>
    <mergeCell ref="B58:D58"/>
    <mergeCell ref="H58:L58"/>
    <mergeCell ref="B59:D59"/>
  </mergeCells>
  <phoneticPr fontId="84"/>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25"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222B3-9747-492C-9A9A-746F55E2ACE2}">
  <sheetPr>
    <pageSetUpPr fitToPage="1"/>
  </sheetPr>
  <dimension ref="A1:R22"/>
  <sheetViews>
    <sheetView zoomScaleNormal="100" zoomScaleSheetLayoutView="95" workbookViewId="0">
      <selection activeCell="R19" sqref="R19"/>
    </sheetView>
  </sheetViews>
  <sheetFormatPr defaultColWidth="9" defaultRowHeight="13.2"/>
  <cols>
    <col min="1" max="1" width="4.88671875" style="258" customWidth="1"/>
    <col min="2" max="7" width="9" style="258"/>
    <col min="8" max="10" width="16.109375" style="258" customWidth="1"/>
    <col min="11" max="11" width="5.88671875" style="258" customWidth="1"/>
    <col min="12" max="12" width="18.21875" style="258" customWidth="1"/>
    <col min="13" max="13" width="4.21875" style="258" customWidth="1"/>
    <col min="14" max="14" width="3.44140625" style="258" customWidth="1"/>
    <col min="15" max="256" width="9" style="258"/>
    <col min="257" max="257" width="4.88671875" style="258" customWidth="1"/>
    <col min="258" max="264" width="9" style="258"/>
    <col min="265" max="265" width="6" style="258" customWidth="1"/>
    <col min="266" max="266" width="9" style="258"/>
    <col min="267" max="267" width="5.88671875" style="258" customWidth="1"/>
    <col min="268" max="268" width="25" style="258" customWidth="1"/>
    <col min="269" max="269" width="4.21875" style="258" customWidth="1"/>
    <col min="270" max="270" width="3.44140625" style="258" customWidth="1"/>
    <col min="271" max="512" width="9" style="258"/>
    <col min="513" max="513" width="4.88671875" style="258" customWidth="1"/>
    <col min="514" max="520" width="9" style="258"/>
    <col min="521" max="521" width="6" style="258" customWidth="1"/>
    <col min="522" max="522" width="9" style="258"/>
    <col min="523" max="523" width="5.88671875" style="258" customWidth="1"/>
    <col min="524" max="524" width="25" style="258" customWidth="1"/>
    <col min="525" max="525" width="4.21875" style="258" customWidth="1"/>
    <col min="526" max="526" width="3.44140625" style="258" customWidth="1"/>
    <col min="527" max="768" width="9" style="258"/>
    <col min="769" max="769" width="4.88671875" style="258" customWidth="1"/>
    <col min="770" max="776" width="9" style="258"/>
    <col min="777" max="777" width="6" style="258" customWidth="1"/>
    <col min="778" max="778" width="9" style="258"/>
    <col min="779" max="779" width="5.88671875" style="258" customWidth="1"/>
    <col min="780" max="780" width="25" style="258" customWidth="1"/>
    <col min="781" max="781" width="4.21875" style="258" customWidth="1"/>
    <col min="782" max="782" width="3.44140625" style="258" customWidth="1"/>
    <col min="783" max="1024" width="9" style="258"/>
    <col min="1025" max="1025" width="4.88671875" style="258" customWidth="1"/>
    <col min="1026" max="1032" width="9" style="258"/>
    <col min="1033" max="1033" width="6" style="258" customWidth="1"/>
    <col min="1034" max="1034" width="9" style="258"/>
    <col min="1035" max="1035" width="5.88671875" style="258" customWidth="1"/>
    <col min="1036" max="1036" width="25" style="258" customWidth="1"/>
    <col min="1037" max="1037" width="4.21875" style="258" customWidth="1"/>
    <col min="1038" max="1038" width="3.44140625" style="258" customWidth="1"/>
    <col min="1039" max="1280" width="9" style="258"/>
    <col min="1281" max="1281" width="4.88671875" style="258" customWidth="1"/>
    <col min="1282" max="1288" width="9" style="258"/>
    <col min="1289" max="1289" width="6" style="258" customWidth="1"/>
    <col min="1290" max="1290" width="9" style="258"/>
    <col min="1291" max="1291" width="5.88671875" style="258" customWidth="1"/>
    <col min="1292" max="1292" width="25" style="258" customWidth="1"/>
    <col min="1293" max="1293" width="4.21875" style="258" customWidth="1"/>
    <col min="1294" max="1294" width="3.44140625" style="258" customWidth="1"/>
    <col min="1295" max="1536" width="9" style="258"/>
    <col min="1537" max="1537" width="4.88671875" style="258" customWidth="1"/>
    <col min="1538" max="1544" width="9" style="258"/>
    <col min="1545" max="1545" width="6" style="258" customWidth="1"/>
    <col min="1546" max="1546" width="9" style="258"/>
    <col min="1547" max="1547" width="5.88671875" style="258" customWidth="1"/>
    <col min="1548" max="1548" width="25" style="258" customWidth="1"/>
    <col min="1549" max="1549" width="4.21875" style="258" customWidth="1"/>
    <col min="1550" max="1550" width="3.44140625" style="258" customWidth="1"/>
    <col min="1551" max="1792" width="9" style="258"/>
    <col min="1793" max="1793" width="4.88671875" style="258" customWidth="1"/>
    <col min="1794" max="1800" width="9" style="258"/>
    <col min="1801" max="1801" width="6" style="258" customWidth="1"/>
    <col min="1802" max="1802" width="9" style="258"/>
    <col min="1803" max="1803" width="5.88671875" style="258" customWidth="1"/>
    <col min="1804" max="1804" width="25" style="258" customWidth="1"/>
    <col min="1805" max="1805" width="4.21875" style="258" customWidth="1"/>
    <col min="1806" max="1806" width="3.44140625" style="258" customWidth="1"/>
    <col min="1807" max="2048" width="9" style="258"/>
    <col min="2049" max="2049" width="4.88671875" style="258" customWidth="1"/>
    <col min="2050" max="2056" width="9" style="258"/>
    <col min="2057" max="2057" width="6" style="258" customWidth="1"/>
    <col min="2058" max="2058" width="9" style="258"/>
    <col min="2059" max="2059" width="5.88671875" style="258" customWidth="1"/>
    <col min="2060" max="2060" width="25" style="258" customWidth="1"/>
    <col min="2061" max="2061" width="4.21875" style="258" customWidth="1"/>
    <col min="2062" max="2062" width="3.44140625" style="258" customWidth="1"/>
    <col min="2063" max="2304" width="9" style="258"/>
    <col min="2305" max="2305" width="4.88671875" style="258" customWidth="1"/>
    <col min="2306" max="2312" width="9" style="258"/>
    <col min="2313" max="2313" width="6" style="258" customWidth="1"/>
    <col min="2314" max="2314" width="9" style="258"/>
    <col min="2315" max="2315" width="5.88671875" style="258" customWidth="1"/>
    <col min="2316" max="2316" width="25" style="258" customWidth="1"/>
    <col min="2317" max="2317" width="4.21875" style="258" customWidth="1"/>
    <col min="2318" max="2318" width="3.44140625" style="258" customWidth="1"/>
    <col min="2319" max="2560" width="9" style="258"/>
    <col min="2561" max="2561" width="4.88671875" style="258" customWidth="1"/>
    <col min="2562" max="2568" width="9" style="258"/>
    <col min="2569" max="2569" width="6" style="258" customWidth="1"/>
    <col min="2570" max="2570" width="9" style="258"/>
    <col min="2571" max="2571" width="5.88671875" style="258" customWidth="1"/>
    <col min="2572" max="2572" width="25" style="258" customWidth="1"/>
    <col min="2573" max="2573" width="4.21875" style="258" customWidth="1"/>
    <col min="2574" max="2574" width="3.44140625" style="258" customWidth="1"/>
    <col min="2575" max="2816" width="9" style="258"/>
    <col min="2817" max="2817" width="4.88671875" style="258" customWidth="1"/>
    <col min="2818" max="2824" width="9" style="258"/>
    <col min="2825" max="2825" width="6" style="258" customWidth="1"/>
    <col min="2826" max="2826" width="9" style="258"/>
    <col min="2827" max="2827" width="5.88671875" style="258" customWidth="1"/>
    <col min="2828" max="2828" width="25" style="258" customWidth="1"/>
    <col min="2829" max="2829" width="4.21875" style="258" customWidth="1"/>
    <col min="2830" max="2830" width="3.44140625" style="258" customWidth="1"/>
    <col min="2831" max="3072" width="9" style="258"/>
    <col min="3073" max="3073" width="4.88671875" style="258" customWidth="1"/>
    <col min="3074" max="3080" width="9" style="258"/>
    <col min="3081" max="3081" width="6" style="258" customWidth="1"/>
    <col min="3082" max="3082" width="9" style="258"/>
    <col min="3083" max="3083" width="5.88671875" style="258" customWidth="1"/>
    <col min="3084" max="3084" width="25" style="258" customWidth="1"/>
    <col min="3085" max="3085" width="4.21875" style="258" customWidth="1"/>
    <col min="3086" max="3086" width="3.44140625" style="258" customWidth="1"/>
    <col min="3087" max="3328" width="9" style="258"/>
    <col min="3329" max="3329" width="4.88671875" style="258" customWidth="1"/>
    <col min="3330" max="3336" width="9" style="258"/>
    <col min="3337" max="3337" width="6" style="258" customWidth="1"/>
    <col min="3338" max="3338" width="9" style="258"/>
    <col min="3339" max="3339" width="5.88671875" style="258" customWidth="1"/>
    <col min="3340" max="3340" width="25" style="258" customWidth="1"/>
    <col min="3341" max="3341" width="4.21875" style="258" customWidth="1"/>
    <col min="3342" max="3342" width="3.44140625" style="258" customWidth="1"/>
    <col min="3343" max="3584" width="9" style="258"/>
    <col min="3585" max="3585" width="4.88671875" style="258" customWidth="1"/>
    <col min="3586" max="3592" width="9" style="258"/>
    <col min="3593" max="3593" width="6" style="258" customWidth="1"/>
    <col min="3594" max="3594" width="9" style="258"/>
    <col min="3595" max="3595" width="5.88671875" style="258" customWidth="1"/>
    <col min="3596" max="3596" width="25" style="258" customWidth="1"/>
    <col min="3597" max="3597" width="4.21875" style="258" customWidth="1"/>
    <col min="3598" max="3598" width="3.44140625" style="258" customWidth="1"/>
    <col min="3599" max="3840" width="9" style="258"/>
    <col min="3841" max="3841" width="4.88671875" style="258" customWidth="1"/>
    <col min="3842" max="3848" width="9" style="258"/>
    <col min="3849" max="3849" width="6" style="258" customWidth="1"/>
    <col min="3850" max="3850" width="9" style="258"/>
    <col min="3851" max="3851" width="5.88671875" style="258" customWidth="1"/>
    <col min="3852" max="3852" width="25" style="258" customWidth="1"/>
    <col min="3853" max="3853" width="4.21875" style="258" customWidth="1"/>
    <col min="3854" max="3854" width="3.44140625" style="258" customWidth="1"/>
    <col min="3855" max="4096" width="9" style="258"/>
    <col min="4097" max="4097" width="4.88671875" style="258" customWidth="1"/>
    <col min="4098" max="4104" width="9" style="258"/>
    <col min="4105" max="4105" width="6" style="258" customWidth="1"/>
    <col min="4106" max="4106" width="9" style="258"/>
    <col min="4107" max="4107" width="5.88671875" style="258" customWidth="1"/>
    <col min="4108" max="4108" width="25" style="258" customWidth="1"/>
    <col min="4109" max="4109" width="4.21875" style="258" customWidth="1"/>
    <col min="4110" max="4110" width="3.44140625" style="258" customWidth="1"/>
    <col min="4111" max="4352" width="9" style="258"/>
    <col min="4353" max="4353" width="4.88671875" style="258" customWidth="1"/>
    <col min="4354" max="4360" width="9" style="258"/>
    <col min="4361" max="4361" width="6" style="258" customWidth="1"/>
    <col min="4362" max="4362" width="9" style="258"/>
    <col min="4363" max="4363" width="5.88671875" style="258" customWidth="1"/>
    <col min="4364" max="4364" width="25" style="258" customWidth="1"/>
    <col min="4365" max="4365" width="4.21875" style="258" customWidth="1"/>
    <col min="4366" max="4366" width="3.44140625" style="258" customWidth="1"/>
    <col min="4367" max="4608" width="9" style="258"/>
    <col min="4609" max="4609" width="4.88671875" style="258" customWidth="1"/>
    <col min="4610" max="4616" width="9" style="258"/>
    <col min="4617" max="4617" width="6" style="258" customWidth="1"/>
    <col min="4618" max="4618" width="9" style="258"/>
    <col min="4619" max="4619" width="5.88671875" style="258" customWidth="1"/>
    <col min="4620" max="4620" width="25" style="258" customWidth="1"/>
    <col min="4621" max="4621" width="4.21875" style="258" customWidth="1"/>
    <col min="4622" max="4622" width="3.44140625" style="258" customWidth="1"/>
    <col min="4623" max="4864" width="9" style="258"/>
    <col min="4865" max="4865" width="4.88671875" style="258" customWidth="1"/>
    <col min="4866" max="4872" width="9" style="258"/>
    <col min="4873" max="4873" width="6" style="258" customWidth="1"/>
    <col min="4874" max="4874" width="9" style="258"/>
    <col min="4875" max="4875" width="5.88671875" style="258" customWidth="1"/>
    <col min="4876" max="4876" width="25" style="258" customWidth="1"/>
    <col min="4877" max="4877" width="4.21875" style="258" customWidth="1"/>
    <col min="4878" max="4878" width="3.44140625" style="258" customWidth="1"/>
    <col min="4879" max="5120" width="9" style="258"/>
    <col min="5121" max="5121" width="4.88671875" style="258" customWidth="1"/>
    <col min="5122" max="5128" width="9" style="258"/>
    <col min="5129" max="5129" width="6" style="258" customWidth="1"/>
    <col min="5130" max="5130" width="9" style="258"/>
    <col min="5131" max="5131" width="5.88671875" style="258" customWidth="1"/>
    <col min="5132" max="5132" width="25" style="258" customWidth="1"/>
    <col min="5133" max="5133" width="4.21875" style="258" customWidth="1"/>
    <col min="5134" max="5134" width="3.44140625" style="258" customWidth="1"/>
    <col min="5135" max="5376" width="9" style="258"/>
    <col min="5377" max="5377" width="4.88671875" style="258" customWidth="1"/>
    <col min="5378" max="5384" width="9" style="258"/>
    <col min="5385" max="5385" width="6" style="258" customWidth="1"/>
    <col min="5386" max="5386" width="9" style="258"/>
    <col min="5387" max="5387" width="5.88671875" style="258" customWidth="1"/>
    <col min="5388" max="5388" width="25" style="258" customWidth="1"/>
    <col min="5389" max="5389" width="4.21875" style="258" customWidth="1"/>
    <col min="5390" max="5390" width="3.44140625" style="258" customWidth="1"/>
    <col min="5391" max="5632" width="9" style="258"/>
    <col min="5633" max="5633" width="4.88671875" style="258" customWidth="1"/>
    <col min="5634" max="5640" width="9" style="258"/>
    <col min="5641" max="5641" width="6" style="258" customWidth="1"/>
    <col min="5642" max="5642" width="9" style="258"/>
    <col min="5643" max="5643" width="5.88671875" style="258" customWidth="1"/>
    <col min="5644" max="5644" width="25" style="258" customWidth="1"/>
    <col min="5645" max="5645" width="4.21875" style="258" customWidth="1"/>
    <col min="5646" max="5646" width="3.44140625" style="258" customWidth="1"/>
    <col min="5647" max="5888" width="9" style="258"/>
    <col min="5889" max="5889" width="4.88671875" style="258" customWidth="1"/>
    <col min="5890" max="5896" width="9" style="258"/>
    <col min="5897" max="5897" width="6" style="258" customWidth="1"/>
    <col min="5898" max="5898" width="9" style="258"/>
    <col min="5899" max="5899" width="5.88671875" style="258" customWidth="1"/>
    <col min="5900" max="5900" width="25" style="258" customWidth="1"/>
    <col min="5901" max="5901" width="4.21875" style="258" customWidth="1"/>
    <col min="5902" max="5902" width="3.44140625" style="258" customWidth="1"/>
    <col min="5903" max="6144" width="9" style="258"/>
    <col min="6145" max="6145" width="4.88671875" style="258" customWidth="1"/>
    <col min="6146" max="6152" width="9" style="258"/>
    <col min="6153" max="6153" width="6" style="258" customWidth="1"/>
    <col min="6154" max="6154" width="9" style="258"/>
    <col min="6155" max="6155" width="5.88671875" style="258" customWidth="1"/>
    <col min="6156" max="6156" width="25" style="258" customWidth="1"/>
    <col min="6157" max="6157" width="4.21875" style="258" customWidth="1"/>
    <col min="6158" max="6158" width="3.44140625" style="258" customWidth="1"/>
    <col min="6159" max="6400" width="9" style="258"/>
    <col min="6401" max="6401" width="4.88671875" style="258" customWidth="1"/>
    <col min="6402" max="6408" width="9" style="258"/>
    <col min="6409" max="6409" width="6" style="258" customWidth="1"/>
    <col min="6410" max="6410" width="9" style="258"/>
    <col min="6411" max="6411" width="5.88671875" style="258" customWidth="1"/>
    <col min="6412" max="6412" width="25" style="258" customWidth="1"/>
    <col min="6413" max="6413" width="4.21875" style="258" customWidth="1"/>
    <col min="6414" max="6414" width="3.44140625" style="258" customWidth="1"/>
    <col min="6415" max="6656" width="9" style="258"/>
    <col min="6657" max="6657" width="4.88671875" style="258" customWidth="1"/>
    <col min="6658" max="6664" width="9" style="258"/>
    <col min="6665" max="6665" width="6" style="258" customWidth="1"/>
    <col min="6666" max="6666" width="9" style="258"/>
    <col min="6667" max="6667" width="5.88671875" style="258" customWidth="1"/>
    <col min="6668" max="6668" width="25" style="258" customWidth="1"/>
    <col min="6669" max="6669" width="4.21875" style="258" customWidth="1"/>
    <col min="6670" max="6670" width="3.44140625" style="258" customWidth="1"/>
    <col min="6671" max="6912" width="9" style="258"/>
    <col min="6913" max="6913" width="4.88671875" style="258" customWidth="1"/>
    <col min="6914" max="6920" width="9" style="258"/>
    <col min="6921" max="6921" width="6" style="258" customWidth="1"/>
    <col min="6922" max="6922" width="9" style="258"/>
    <col min="6923" max="6923" width="5.88671875" style="258" customWidth="1"/>
    <col min="6924" max="6924" width="25" style="258" customWidth="1"/>
    <col min="6925" max="6925" width="4.21875" style="258" customWidth="1"/>
    <col min="6926" max="6926" width="3.44140625" style="258" customWidth="1"/>
    <col min="6927" max="7168" width="9" style="258"/>
    <col min="7169" max="7169" width="4.88671875" style="258" customWidth="1"/>
    <col min="7170" max="7176" width="9" style="258"/>
    <col min="7177" max="7177" width="6" style="258" customWidth="1"/>
    <col min="7178" max="7178" width="9" style="258"/>
    <col min="7179" max="7179" width="5.88671875" style="258" customWidth="1"/>
    <col min="7180" max="7180" width="25" style="258" customWidth="1"/>
    <col min="7181" max="7181" width="4.21875" style="258" customWidth="1"/>
    <col min="7182" max="7182" width="3.44140625" style="258" customWidth="1"/>
    <col min="7183" max="7424" width="9" style="258"/>
    <col min="7425" max="7425" width="4.88671875" style="258" customWidth="1"/>
    <col min="7426" max="7432" width="9" style="258"/>
    <col min="7433" max="7433" width="6" style="258" customWidth="1"/>
    <col min="7434" max="7434" width="9" style="258"/>
    <col min="7435" max="7435" width="5.88671875" style="258" customWidth="1"/>
    <col min="7436" max="7436" width="25" style="258" customWidth="1"/>
    <col min="7437" max="7437" width="4.21875" style="258" customWidth="1"/>
    <col min="7438" max="7438" width="3.44140625" style="258" customWidth="1"/>
    <col min="7439" max="7680" width="9" style="258"/>
    <col min="7681" max="7681" width="4.88671875" style="258" customWidth="1"/>
    <col min="7682" max="7688" width="9" style="258"/>
    <col min="7689" max="7689" width="6" style="258" customWidth="1"/>
    <col min="7690" max="7690" width="9" style="258"/>
    <col min="7691" max="7691" width="5.88671875" style="258" customWidth="1"/>
    <col min="7692" max="7692" width="25" style="258" customWidth="1"/>
    <col min="7693" max="7693" width="4.21875" style="258" customWidth="1"/>
    <col min="7694" max="7694" width="3.44140625" style="258" customWidth="1"/>
    <col min="7695" max="7936" width="9" style="258"/>
    <col min="7937" max="7937" width="4.88671875" style="258" customWidth="1"/>
    <col min="7938" max="7944" width="9" style="258"/>
    <col min="7945" max="7945" width="6" style="258" customWidth="1"/>
    <col min="7946" max="7946" width="9" style="258"/>
    <col min="7947" max="7947" width="5.88671875" style="258" customWidth="1"/>
    <col min="7948" max="7948" width="25" style="258" customWidth="1"/>
    <col min="7949" max="7949" width="4.21875" style="258" customWidth="1"/>
    <col min="7950" max="7950" width="3.44140625" style="258" customWidth="1"/>
    <col min="7951" max="8192" width="9" style="258"/>
    <col min="8193" max="8193" width="4.88671875" style="258" customWidth="1"/>
    <col min="8194" max="8200" width="9" style="258"/>
    <col min="8201" max="8201" width="6" style="258" customWidth="1"/>
    <col min="8202" max="8202" width="9" style="258"/>
    <col min="8203" max="8203" width="5.88671875" style="258" customWidth="1"/>
    <col min="8204" max="8204" width="25" style="258" customWidth="1"/>
    <col min="8205" max="8205" width="4.21875" style="258" customWidth="1"/>
    <col min="8206" max="8206" width="3.44140625" style="258" customWidth="1"/>
    <col min="8207" max="8448" width="9" style="258"/>
    <col min="8449" max="8449" width="4.88671875" style="258" customWidth="1"/>
    <col min="8450" max="8456" width="9" style="258"/>
    <col min="8457" max="8457" width="6" style="258" customWidth="1"/>
    <col min="8458" max="8458" width="9" style="258"/>
    <col min="8459" max="8459" width="5.88671875" style="258" customWidth="1"/>
    <col min="8460" max="8460" width="25" style="258" customWidth="1"/>
    <col min="8461" max="8461" width="4.21875" style="258" customWidth="1"/>
    <col min="8462" max="8462" width="3.44140625" style="258" customWidth="1"/>
    <col min="8463" max="8704" width="9" style="258"/>
    <col min="8705" max="8705" width="4.88671875" style="258" customWidth="1"/>
    <col min="8706" max="8712" width="9" style="258"/>
    <col min="8713" max="8713" width="6" style="258" customWidth="1"/>
    <col min="8714" max="8714" width="9" style="258"/>
    <col min="8715" max="8715" width="5.88671875" style="258" customWidth="1"/>
    <col min="8716" max="8716" width="25" style="258" customWidth="1"/>
    <col min="8717" max="8717" width="4.21875" style="258" customWidth="1"/>
    <col min="8718" max="8718" width="3.44140625" style="258" customWidth="1"/>
    <col min="8719" max="8960" width="9" style="258"/>
    <col min="8961" max="8961" width="4.88671875" style="258" customWidth="1"/>
    <col min="8962" max="8968" width="9" style="258"/>
    <col min="8969" max="8969" width="6" style="258" customWidth="1"/>
    <col min="8970" max="8970" width="9" style="258"/>
    <col min="8971" max="8971" width="5.88671875" style="258" customWidth="1"/>
    <col min="8972" max="8972" width="25" style="258" customWidth="1"/>
    <col min="8973" max="8973" width="4.21875" style="258" customWidth="1"/>
    <col min="8974" max="8974" width="3.44140625" style="258" customWidth="1"/>
    <col min="8975" max="9216" width="9" style="258"/>
    <col min="9217" max="9217" width="4.88671875" style="258" customWidth="1"/>
    <col min="9218" max="9224" width="9" style="258"/>
    <col min="9225" max="9225" width="6" style="258" customWidth="1"/>
    <col min="9226" max="9226" width="9" style="258"/>
    <col min="9227" max="9227" width="5.88671875" style="258" customWidth="1"/>
    <col min="9228" max="9228" width="25" style="258" customWidth="1"/>
    <col min="9229" max="9229" width="4.21875" style="258" customWidth="1"/>
    <col min="9230" max="9230" width="3.44140625" style="258" customWidth="1"/>
    <col min="9231" max="9472" width="9" style="258"/>
    <col min="9473" max="9473" width="4.88671875" style="258" customWidth="1"/>
    <col min="9474" max="9480" width="9" style="258"/>
    <col min="9481" max="9481" width="6" style="258" customWidth="1"/>
    <col min="9482" max="9482" width="9" style="258"/>
    <col min="9483" max="9483" width="5.88671875" style="258" customWidth="1"/>
    <col min="9484" max="9484" width="25" style="258" customWidth="1"/>
    <col min="9485" max="9485" width="4.21875" style="258" customWidth="1"/>
    <col min="9486" max="9486" width="3.44140625" style="258" customWidth="1"/>
    <col min="9487" max="9728" width="9" style="258"/>
    <col min="9729" max="9729" width="4.88671875" style="258" customWidth="1"/>
    <col min="9730" max="9736" width="9" style="258"/>
    <col min="9737" max="9737" width="6" style="258" customWidth="1"/>
    <col min="9738" max="9738" width="9" style="258"/>
    <col min="9739" max="9739" width="5.88671875" style="258" customWidth="1"/>
    <col min="9740" max="9740" width="25" style="258" customWidth="1"/>
    <col min="9741" max="9741" width="4.21875" style="258" customWidth="1"/>
    <col min="9742" max="9742" width="3.44140625" style="258" customWidth="1"/>
    <col min="9743" max="9984" width="9" style="258"/>
    <col min="9985" max="9985" width="4.88671875" style="258" customWidth="1"/>
    <col min="9986" max="9992" width="9" style="258"/>
    <col min="9993" max="9993" width="6" style="258" customWidth="1"/>
    <col min="9994" max="9994" width="9" style="258"/>
    <col min="9995" max="9995" width="5.88671875" style="258" customWidth="1"/>
    <col min="9996" max="9996" width="25" style="258" customWidth="1"/>
    <col min="9997" max="9997" width="4.21875" style="258" customWidth="1"/>
    <col min="9998" max="9998" width="3.44140625" style="258" customWidth="1"/>
    <col min="9999" max="10240" width="9" style="258"/>
    <col min="10241" max="10241" width="4.88671875" style="258" customWidth="1"/>
    <col min="10242" max="10248" width="9" style="258"/>
    <col min="10249" max="10249" width="6" style="258" customWidth="1"/>
    <col min="10250" max="10250" width="9" style="258"/>
    <col min="10251" max="10251" width="5.88671875" style="258" customWidth="1"/>
    <col min="10252" max="10252" width="25" style="258" customWidth="1"/>
    <col min="10253" max="10253" width="4.21875" style="258" customWidth="1"/>
    <col min="10254" max="10254" width="3.44140625" style="258" customWidth="1"/>
    <col min="10255" max="10496" width="9" style="258"/>
    <col min="10497" max="10497" width="4.88671875" style="258" customWidth="1"/>
    <col min="10498" max="10504" width="9" style="258"/>
    <col min="10505" max="10505" width="6" style="258" customWidth="1"/>
    <col min="10506" max="10506" width="9" style="258"/>
    <col min="10507" max="10507" width="5.88671875" style="258" customWidth="1"/>
    <col min="10508" max="10508" width="25" style="258" customWidth="1"/>
    <col min="10509" max="10509" width="4.21875" style="258" customWidth="1"/>
    <col min="10510" max="10510" width="3.44140625" style="258" customWidth="1"/>
    <col min="10511" max="10752" width="9" style="258"/>
    <col min="10753" max="10753" width="4.88671875" style="258" customWidth="1"/>
    <col min="10754" max="10760" width="9" style="258"/>
    <col min="10761" max="10761" width="6" style="258" customWidth="1"/>
    <col min="10762" max="10762" width="9" style="258"/>
    <col min="10763" max="10763" width="5.88671875" style="258" customWidth="1"/>
    <col min="10764" max="10764" width="25" style="258" customWidth="1"/>
    <col min="10765" max="10765" width="4.21875" style="258" customWidth="1"/>
    <col min="10766" max="10766" width="3.44140625" style="258" customWidth="1"/>
    <col min="10767" max="11008" width="9" style="258"/>
    <col min="11009" max="11009" width="4.88671875" style="258" customWidth="1"/>
    <col min="11010" max="11016" width="9" style="258"/>
    <col min="11017" max="11017" width="6" style="258" customWidth="1"/>
    <col min="11018" max="11018" width="9" style="258"/>
    <col min="11019" max="11019" width="5.88671875" style="258" customWidth="1"/>
    <col min="11020" max="11020" width="25" style="258" customWidth="1"/>
    <col min="11021" max="11021" width="4.21875" style="258" customWidth="1"/>
    <col min="11022" max="11022" width="3.44140625" style="258" customWidth="1"/>
    <col min="11023" max="11264" width="9" style="258"/>
    <col min="11265" max="11265" width="4.88671875" style="258" customWidth="1"/>
    <col min="11266" max="11272" width="9" style="258"/>
    <col min="11273" max="11273" width="6" style="258" customWidth="1"/>
    <col min="11274" max="11274" width="9" style="258"/>
    <col min="11275" max="11275" width="5.88671875" style="258" customWidth="1"/>
    <col min="11276" max="11276" width="25" style="258" customWidth="1"/>
    <col min="11277" max="11277" width="4.21875" style="258" customWidth="1"/>
    <col min="11278" max="11278" width="3.44140625" style="258" customWidth="1"/>
    <col min="11279" max="11520" width="9" style="258"/>
    <col min="11521" max="11521" width="4.88671875" style="258" customWidth="1"/>
    <col min="11522" max="11528" width="9" style="258"/>
    <col min="11529" max="11529" width="6" style="258" customWidth="1"/>
    <col min="11530" max="11530" width="9" style="258"/>
    <col min="11531" max="11531" width="5.88671875" style="258" customWidth="1"/>
    <col min="11532" max="11532" width="25" style="258" customWidth="1"/>
    <col min="11533" max="11533" width="4.21875" style="258" customWidth="1"/>
    <col min="11534" max="11534" width="3.44140625" style="258" customWidth="1"/>
    <col min="11535" max="11776" width="9" style="258"/>
    <col min="11777" max="11777" width="4.88671875" style="258" customWidth="1"/>
    <col min="11778" max="11784" width="9" style="258"/>
    <col min="11785" max="11785" width="6" style="258" customWidth="1"/>
    <col min="11786" max="11786" width="9" style="258"/>
    <col min="11787" max="11787" width="5.88671875" style="258" customWidth="1"/>
    <col min="11788" max="11788" width="25" style="258" customWidth="1"/>
    <col min="11789" max="11789" width="4.21875" style="258" customWidth="1"/>
    <col min="11790" max="11790" width="3.44140625" style="258" customWidth="1"/>
    <col min="11791" max="12032" width="9" style="258"/>
    <col min="12033" max="12033" width="4.88671875" style="258" customWidth="1"/>
    <col min="12034" max="12040" width="9" style="258"/>
    <col min="12041" max="12041" width="6" style="258" customWidth="1"/>
    <col min="12042" max="12042" width="9" style="258"/>
    <col min="12043" max="12043" width="5.88671875" style="258" customWidth="1"/>
    <col min="12044" max="12044" width="25" style="258" customWidth="1"/>
    <col min="12045" max="12045" width="4.21875" style="258" customWidth="1"/>
    <col min="12046" max="12046" width="3.44140625" style="258" customWidth="1"/>
    <col min="12047" max="12288" width="9" style="258"/>
    <col min="12289" max="12289" width="4.88671875" style="258" customWidth="1"/>
    <col min="12290" max="12296" width="9" style="258"/>
    <col min="12297" max="12297" width="6" style="258" customWidth="1"/>
    <col min="12298" max="12298" width="9" style="258"/>
    <col min="12299" max="12299" width="5.88671875" style="258" customWidth="1"/>
    <col min="12300" max="12300" width="25" style="258" customWidth="1"/>
    <col min="12301" max="12301" width="4.21875" style="258" customWidth="1"/>
    <col min="12302" max="12302" width="3.44140625" style="258" customWidth="1"/>
    <col min="12303" max="12544" width="9" style="258"/>
    <col min="12545" max="12545" width="4.88671875" style="258" customWidth="1"/>
    <col min="12546" max="12552" width="9" style="258"/>
    <col min="12553" max="12553" width="6" style="258" customWidth="1"/>
    <col min="12554" max="12554" width="9" style="258"/>
    <col min="12555" max="12555" width="5.88671875" style="258" customWidth="1"/>
    <col min="12556" max="12556" width="25" style="258" customWidth="1"/>
    <col min="12557" max="12557" width="4.21875" style="258" customWidth="1"/>
    <col min="12558" max="12558" width="3.44140625" style="258" customWidth="1"/>
    <col min="12559" max="12800" width="9" style="258"/>
    <col min="12801" max="12801" width="4.88671875" style="258" customWidth="1"/>
    <col min="12802" max="12808" width="9" style="258"/>
    <col min="12809" max="12809" width="6" style="258" customWidth="1"/>
    <col min="12810" max="12810" width="9" style="258"/>
    <col min="12811" max="12811" width="5.88671875" style="258" customWidth="1"/>
    <col min="12812" max="12812" width="25" style="258" customWidth="1"/>
    <col min="12813" max="12813" width="4.21875" style="258" customWidth="1"/>
    <col min="12814" max="12814" width="3.44140625" style="258" customWidth="1"/>
    <col min="12815" max="13056" width="9" style="258"/>
    <col min="13057" max="13057" width="4.88671875" style="258" customWidth="1"/>
    <col min="13058" max="13064" width="9" style="258"/>
    <col min="13065" max="13065" width="6" style="258" customWidth="1"/>
    <col min="13066" max="13066" width="9" style="258"/>
    <col min="13067" max="13067" width="5.88671875" style="258" customWidth="1"/>
    <col min="13068" max="13068" width="25" style="258" customWidth="1"/>
    <col min="13069" max="13069" width="4.21875" style="258" customWidth="1"/>
    <col min="13070" max="13070" width="3.44140625" style="258" customWidth="1"/>
    <col min="13071" max="13312" width="9" style="258"/>
    <col min="13313" max="13313" width="4.88671875" style="258" customWidth="1"/>
    <col min="13314" max="13320" width="9" style="258"/>
    <col min="13321" max="13321" width="6" style="258" customWidth="1"/>
    <col min="13322" max="13322" width="9" style="258"/>
    <col min="13323" max="13323" width="5.88671875" style="258" customWidth="1"/>
    <col min="13324" max="13324" width="25" style="258" customWidth="1"/>
    <col min="13325" max="13325" width="4.21875" style="258" customWidth="1"/>
    <col min="13326" max="13326" width="3.44140625" style="258" customWidth="1"/>
    <col min="13327" max="13568" width="9" style="258"/>
    <col min="13569" max="13569" width="4.88671875" style="258" customWidth="1"/>
    <col min="13570" max="13576" width="9" style="258"/>
    <col min="13577" max="13577" width="6" style="258" customWidth="1"/>
    <col min="13578" max="13578" width="9" style="258"/>
    <col min="13579" max="13579" width="5.88671875" style="258" customWidth="1"/>
    <col min="13580" max="13580" width="25" style="258" customWidth="1"/>
    <col min="13581" max="13581" width="4.21875" style="258" customWidth="1"/>
    <col min="13582" max="13582" width="3.44140625" style="258" customWidth="1"/>
    <col min="13583" max="13824" width="9" style="258"/>
    <col min="13825" max="13825" width="4.88671875" style="258" customWidth="1"/>
    <col min="13826" max="13832" width="9" style="258"/>
    <col min="13833" max="13833" width="6" style="258" customWidth="1"/>
    <col min="13834" max="13834" width="9" style="258"/>
    <col min="13835" max="13835" width="5.88671875" style="258" customWidth="1"/>
    <col min="13836" max="13836" width="25" style="258" customWidth="1"/>
    <col min="13837" max="13837" width="4.21875" style="258" customWidth="1"/>
    <col min="13838" max="13838" width="3.44140625" style="258" customWidth="1"/>
    <col min="13839" max="14080" width="9" style="258"/>
    <col min="14081" max="14081" width="4.88671875" style="258" customWidth="1"/>
    <col min="14082" max="14088" width="9" style="258"/>
    <col min="14089" max="14089" width="6" style="258" customWidth="1"/>
    <col min="14090" max="14090" width="9" style="258"/>
    <col min="14091" max="14091" width="5.88671875" style="258" customWidth="1"/>
    <col min="14092" max="14092" width="25" style="258" customWidth="1"/>
    <col min="14093" max="14093" width="4.21875" style="258" customWidth="1"/>
    <col min="14094" max="14094" width="3.44140625" style="258" customWidth="1"/>
    <col min="14095" max="14336" width="9" style="258"/>
    <col min="14337" max="14337" width="4.88671875" style="258" customWidth="1"/>
    <col min="14338" max="14344" width="9" style="258"/>
    <col min="14345" max="14345" width="6" style="258" customWidth="1"/>
    <col min="14346" max="14346" width="9" style="258"/>
    <col min="14347" max="14347" width="5.88671875" style="258" customWidth="1"/>
    <col min="14348" max="14348" width="25" style="258" customWidth="1"/>
    <col min="14349" max="14349" width="4.21875" style="258" customWidth="1"/>
    <col min="14350" max="14350" width="3.44140625" style="258" customWidth="1"/>
    <col min="14351" max="14592" width="9" style="258"/>
    <col min="14593" max="14593" width="4.88671875" style="258" customWidth="1"/>
    <col min="14594" max="14600" width="9" style="258"/>
    <col min="14601" max="14601" width="6" style="258" customWidth="1"/>
    <col min="14602" max="14602" width="9" style="258"/>
    <col min="14603" max="14603" width="5.88671875" style="258" customWidth="1"/>
    <col min="14604" max="14604" width="25" style="258" customWidth="1"/>
    <col min="14605" max="14605" width="4.21875" style="258" customWidth="1"/>
    <col min="14606" max="14606" width="3.44140625" style="258" customWidth="1"/>
    <col min="14607" max="14848" width="9" style="258"/>
    <col min="14849" max="14849" width="4.88671875" style="258" customWidth="1"/>
    <col min="14850" max="14856" width="9" style="258"/>
    <col min="14857" max="14857" width="6" style="258" customWidth="1"/>
    <col min="14858" max="14858" width="9" style="258"/>
    <col min="14859" max="14859" width="5.88671875" style="258" customWidth="1"/>
    <col min="14860" max="14860" width="25" style="258" customWidth="1"/>
    <col min="14861" max="14861" width="4.21875" style="258" customWidth="1"/>
    <col min="14862" max="14862" width="3.44140625" style="258" customWidth="1"/>
    <col min="14863" max="15104" width="9" style="258"/>
    <col min="15105" max="15105" width="4.88671875" style="258" customWidth="1"/>
    <col min="15106" max="15112" width="9" style="258"/>
    <col min="15113" max="15113" width="6" style="258" customWidth="1"/>
    <col min="15114" max="15114" width="9" style="258"/>
    <col min="15115" max="15115" width="5.88671875" style="258" customWidth="1"/>
    <col min="15116" max="15116" width="25" style="258" customWidth="1"/>
    <col min="15117" max="15117" width="4.21875" style="258" customWidth="1"/>
    <col min="15118" max="15118" width="3.44140625" style="258" customWidth="1"/>
    <col min="15119" max="15360" width="9" style="258"/>
    <col min="15361" max="15361" width="4.88671875" style="258" customWidth="1"/>
    <col min="15362" max="15368" width="9" style="258"/>
    <col min="15369" max="15369" width="6" style="258" customWidth="1"/>
    <col min="15370" max="15370" width="9" style="258"/>
    <col min="15371" max="15371" width="5.88671875" style="258" customWidth="1"/>
    <col min="15372" max="15372" width="25" style="258" customWidth="1"/>
    <col min="15373" max="15373" width="4.21875" style="258" customWidth="1"/>
    <col min="15374" max="15374" width="3.44140625" style="258" customWidth="1"/>
    <col min="15375" max="15616" width="9" style="258"/>
    <col min="15617" max="15617" width="4.88671875" style="258" customWidth="1"/>
    <col min="15618" max="15624" width="9" style="258"/>
    <col min="15625" max="15625" width="6" style="258" customWidth="1"/>
    <col min="15626" max="15626" width="9" style="258"/>
    <col min="15627" max="15627" width="5.88671875" style="258" customWidth="1"/>
    <col min="15628" max="15628" width="25" style="258" customWidth="1"/>
    <col min="15629" max="15629" width="4.21875" style="258" customWidth="1"/>
    <col min="15630" max="15630" width="3.44140625" style="258" customWidth="1"/>
    <col min="15631" max="15872" width="9" style="258"/>
    <col min="15873" max="15873" width="4.88671875" style="258" customWidth="1"/>
    <col min="15874" max="15880" width="9" style="258"/>
    <col min="15881" max="15881" width="6" style="258" customWidth="1"/>
    <col min="15882" max="15882" width="9" style="258"/>
    <col min="15883" max="15883" width="5.88671875" style="258" customWidth="1"/>
    <col min="15884" max="15884" width="25" style="258" customWidth="1"/>
    <col min="15885" max="15885" width="4.21875" style="258" customWidth="1"/>
    <col min="15886" max="15886" width="3.44140625" style="258" customWidth="1"/>
    <col min="15887" max="16128" width="9" style="258"/>
    <col min="16129" max="16129" width="4.88671875" style="258" customWidth="1"/>
    <col min="16130" max="16136" width="9" style="258"/>
    <col min="16137" max="16137" width="6" style="258" customWidth="1"/>
    <col min="16138" max="16138" width="9" style="258"/>
    <col min="16139" max="16139" width="5.88671875" style="258" customWidth="1"/>
    <col min="16140" max="16140" width="25" style="258" customWidth="1"/>
    <col min="16141" max="16141" width="4.21875" style="258" customWidth="1"/>
    <col min="16142" max="16142" width="3.44140625" style="258" customWidth="1"/>
    <col min="16143" max="16384" width="9" style="258"/>
  </cols>
  <sheetData>
    <row r="1" spans="1:18" ht="23.4">
      <c r="A1" s="805" t="s">
        <v>122</v>
      </c>
      <c r="B1" s="805"/>
      <c r="C1" s="805"/>
      <c r="D1" s="805"/>
      <c r="E1" s="805"/>
      <c r="F1" s="805"/>
      <c r="G1" s="805"/>
      <c r="H1" s="805"/>
      <c r="I1" s="805"/>
      <c r="J1" s="806"/>
      <c r="K1" s="806"/>
      <c r="L1" s="806"/>
      <c r="M1" s="806"/>
      <c r="O1" s="807"/>
      <c r="Q1" s="807"/>
    </row>
    <row r="2" spans="1:18" ht="19.2">
      <c r="A2" s="808" t="s">
        <v>433</v>
      </c>
      <c r="B2" s="808"/>
      <c r="C2" s="808"/>
      <c r="D2" s="808"/>
      <c r="E2" s="808"/>
      <c r="F2" s="808"/>
      <c r="G2" s="808"/>
      <c r="H2" s="808"/>
      <c r="I2" s="808"/>
      <c r="J2" s="809"/>
      <c r="K2" s="809"/>
      <c r="L2" s="809"/>
      <c r="M2" s="809"/>
      <c r="N2" s="810"/>
      <c r="O2" s="173"/>
      <c r="P2" s="811"/>
      <c r="Q2" s="173"/>
    </row>
    <row r="3" spans="1:18" ht="24.75" customHeight="1">
      <c r="A3" s="812" t="s">
        <v>434</v>
      </c>
      <c r="B3" s="812"/>
      <c r="C3" s="812"/>
      <c r="D3" s="812"/>
      <c r="E3" s="812"/>
      <c r="F3" s="812"/>
      <c r="G3" s="812"/>
      <c r="H3" s="812"/>
      <c r="I3" s="812"/>
      <c r="J3" s="813"/>
      <c r="K3" s="813"/>
      <c r="L3" s="813"/>
      <c r="M3" s="813"/>
      <c r="N3" s="814"/>
      <c r="O3" s="807" t="s">
        <v>3</v>
      </c>
      <c r="P3" s="811"/>
      <c r="Q3" s="807"/>
    </row>
    <row r="4" spans="1:18" ht="17.399999999999999">
      <c r="A4" s="815" t="s">
        <v>435</v>
      </c>
      <c r="B4" s="815"/>
      <c r="C4" s="815"/>
      <c r="D4" s="815"/>
      <c r="E4" s="815"/>
      <c r="F4" s="815"/>
      <c r="G4" s="815"/>
      <c r="H4" s="815"/>
      <c r="I4" s="815"/>
      <c r="J4" s="816"/>
      <c r="K4" s="816"/>
      <c r="L4" s="816"/>
      <c r="M4" s="816"/>
      <c r="N4" s="814"/>
      <c r="O4" s="807"/>
      <c r="P4" s="807"/>
      <c r="Q4" s="807"/>
    </row>
    <row r="5" spans="1:18" ht="16.2">
      <c r="A5" s="817"/>
      <c r="B5" s="818"/>
      <c r="C5" s="819"/>
      <c r="D5" s="819"/>
      <c r="E5" s="819"/>
      <c r="F5" s="819"/>
      <c r="G5" s="819"/>
      <c r="H5" s="819"/>
      <c r="I5" s="819"/>
      <c r="J5" s="819"/>
      <c r="K5" s="819"/>
      <c r="L5" s="819"/>
      <c r="M5" s="819"/>
      <c r="N5" s="814"/>
      <c r="O5" s="820"/>
      <c r="P5" s="173"/>
    </row>
    <row r="6" spans="1:18" ht="21.75" customHeight="1">
      <c r="A6" s="819"/>
      <c r="B6" s="821"/>
      <c r="C6" s="822"/>
      <c r="D6" s="822"/>
      <c r="E6" s="822"/>
      <c r="F6" s="819"/>
      <c r="G6" s="819" t="s">
        <v>17</v>
      </c>
      <c r="H6" s="823" t="s">
        <v>436</v>
      </c>
      <c r="I6" s="824"/>
      <c r="J6" s="824"/>
      <c r="K6" s="824"/>
      <c r="L6" s="824"/>
      <c r="M6" s="819"/>
      <c r="N6" s="814"/>
      <c r="O6" s="807"/>
      <c r="P6" s="807"/>
      <c r="R6" s="807"/>
    </row>
    <row r="7" spans="1:18" ht="21.75" customHeight="1">
      <c r="A7" s="819"/>
      <c r="B7" s="825"/>
      <c r="C7" s="825"/>
      <c r="D7" s="825"/>
      <c r="E7" s="825"/>
      <c r="F7" s="819"/>
      <c r="G7" s="819"/>
      <c r="H7" s="824"/>
      <c r="I7" s="824"/>
      <c r="J7" s="824"/>
      <c r="K7" s="824"/>
      <c r="L7" s="824"/>
      <c r="M7" s="819"/>
      <c r="N7" s="814"/>
      <c r="O7" s="807"/>
      <c r="P7" s="826" t="s">
        <v>17</v>
      </c>
    </row>
    <row r="8" spans="1:18" ht="21.75" customHeight="1">
      <c r="A8" s="819"/>
      <c r="B8" s="825"/>
      <c r="C8" s="825"/>
      <c r="D8" s="825"/>
      <c r="E8" s="825"/>
      <c r="F8" s="819"/>
      <c r="G8" s="819"/>
      <c r="H8" s="824"/>
      <c r="I8" s="824"/>
      <c r="J8" s="824"/>
      <c r="K8" s="824"/>
      <c r="L8" s="824"/>
      <c r="M8" s="819"/>
      <c r="O8" s="173"/>
      <c r="P8" s="811"/>
    </row>
    <row r="9" spans="1:18" ht="21.75" customHeight="1">
      <c r="A9" s="819"/>
      <c r="B9" s="825"/>
      <c r="C9" s="825"/>
      <c r="D9" s="825"/>
      <c r="E9" s="825"/>
      <c r="F9" s="819"/>
      <c r="G9" s="819"/>
      <c r="H9" s="824"/>
      <c r="I9" s="824"/>
      <c r="J9" s="824"/>
      <c r="K9" s="824"/>
      <c r="L9" s="824"/>
      <c r="M9" s="819"/>
      <c r="O9" s="807"/>
      <c r="P9" s="811"/>
    </row>
    <row r="10" spans="1:18" ht="21.75" customHeight="1">
      <c r="A10" s="819"/>
      <c r="B10" s="825"/>
      <c r="C10" s="825"/>
      <c r="D10" s="825"/>
      <c r="E10" s="825"/>
      <c r="F10" s="819"/>
      <c r="G10" s="819"/>
      <c r="H10" s="824"/>
      <c r="I10" s="824"/>
      <c r="J10" s="824"/>
      <c r="K10" s="824"/>
      <c r="L10" s="824"/>
      <c r="M10" s="819"/>
      <c r="O10" s="807"/>
      <c r="P10" s="811"/>
    </row>
    <row r="11" spans="1:18" ht="21.75" customHeight="1">
      <c r="A11" s="819"/>
      <c r="B11" s="825"/>
      <c r="C11" s="825"/>
      <c r="D11" s="825"/>
      <c r="E11" s="825"/>
      <c r="F11" s="827"/>
      <c r="G11" s="827"/>
      <c r="H11" s="824"/>
      <c r="I11" s="824"/>
      <c r="J11" s="824"/>
      <c r="K11" s="824"/>
      <c r="L11" s="824"/>
      <c r="M11" s="819"/>
      <c r="O11" s="807"/>
      <c r="P11" s="811"/>
    </row>
    <row r="12" spans="1:18" ht="21.75" customHeight="1">
      <c r="A12" s="819"/>
      <c r="B12" s="825"/>
      <c r="C12" s="825"/>
      <c r="D12" s="825"/>
      <c r="E12" s="825"/>
      <c r="F12" s="828"/>
      <c r="G12" s="828"/>
      <c r="H12" s="824"/>
      <c r="I12" s="824"/>
      <c r="J12" s="824"/>
      <c r="K12" s="824"/>
      <c r="L12" s="824"/>
      <c r="M12" s="819"/>
      <c r="O12" s="173"/>
      <c r="P12" s="811"/>
    </row>
    <row r="13" spans="1:18" ht="21.75" customHeight="1">
      <c r="A13" s="819"/>
      <c r="B13" s="829"/>
      <c r="C13" s="829"/>
      <c r="D13" s="829"/>
      <c r="E13" s="829"/>
      <c r="F13" s="828"/>
      <c r="G13" s="828"/>
      <c r="H13" s="824"/>
      <c r="I13" s="824"/>
      <c r="J13" s="824"/>
      <c r="K13" s="824"/>
      <c r="L13" s="824"/>
      <c r="M13" s="819"/>
      <c r="O13" s="807"/>
      <c r="P13" s="811"/>
    </row>
    <row r="14" spans="1:18" ht="21.75" customHeight="1">
      <c r="A14" s="819"/>
      <c r="B14" s="829"/>
      <c r="C14" s="829"/>
      <c r="D14" s="829"/>
      <c r="E14" s="829"/>
      <c r="F14" s="827"/>
      <c r="G14" s="827"/>
      <c r="H14" s="824"/>
      <c r="I14" s="824"/>
      <c r="J14" s="824"/>
      <c r="K14" s="824"/>
      <c r="L14" s="824"/>
      <c r="M14" s="819"/>
      <c r="P14" s="811"/>
    </row>
    <row r="15" spans="1:18" ht="21.75" customHeight="1">
      <c r="A15" s="830"/>
      <c r="B15" s="819"/>
      <c r="C15" s="819"/>
      <c r="D15" s="819"/>
      <c r="E15" s="819"/>
      <c r="F15" s="819"/>
      <c r="G15" s="819"/>
      <c r="H15" s="819"/>
      <c r="I15" s="819"/>
      <c r="J15" s="819"/>
      <c r="K15" s="819"/>
      <c r="L15" s="819"/>
      <c r="M15" s="819"/>
      <c r="P15" s="811"/>
    </row>
    <row r="16" spans="1:18" s="834" customFormat="1" ht="21" customHeight="1">
      <c r="A16" s="831"/>
      <c r="B16" s="832" t="s">
        <v>437</v>
      </c>
      <c r="C16" s="833"/>
      <c r="D16" s="833"/>
      <c r="E16" s="833"/>
      <c r="F16" s="833"/>
      <c r="G16" s="833"/>
      <c r="H16" s="833"/>
      <c r="I16" s="833"/>
      <c r="J16" s="833"/>
      <c r="K16" s="833"/>
      <c r="L16" s="833"/>
      <c r="M16" s="831"/>
      <c r="P16" s="811"/>
    </row>
    <row r="17" spans="1:16" s="834" customFormat="1" ht="21" customHeight="1">
      <c r="A17" s="831"/>
      <c r="B17" s="833"/>
      <c r="C17" s="833"/>
      <c r="D17" s="833"/>
      <c r="E17" s="833"/>
      <c r="F17" s="833"/>
      <c r="G17" s="833"/>
      <c r="H17" s="833"/>
      <c r="I17" s="833"/>
      <c r="J17" s="833"/>
      <c r="K17" s="833"/>
      <c r="L17" s="833"/>
      <c r="M17" s="831"/>
      <c r="P17" s="811"/>
    </row>
    <row r="18" spans="1:16" s="834" customFormat="1" ht="21" customHeight="1">
      <c r="A18" s="831"/>
      <c r="B18" s="833"/>
      <c r="C18" s="833"/>
      <c r="D18" s="833"/>
      <c r="E18" s="833"/>
      <c r="F18" s="833"/>
      <c r="G18" s="833"/>
      <c r="H18" s="833"/>
      <c r="I18" s="833"/>
      <c r="J18" s="833"/>
      <c r="K18" s="833"/>
      <c r="L18" s="833"/>
      <c r="M18" s="831"/>
      <c r="P18" s="811"/>
    </row>
    <row r="19" spans="1:16" s="834" customFormat="1" ht="21" customHeight="1">
      <c r="A19" s="831"/>
      <c r="B19" s="833"/>
      <c r="C19" s="833"/>
      <c r="D19" s="833"/>
      <c r="E19" s="833"/>
      <c r="F19" s="833"/>
      <c r="G19" s="833"/>
      <c r="H19" s="833"/>
      <c r="I19" s="833"/>
      <c r="J19" s="833"/>
      <c r="K19" s="833"/>
      <c r="L19" s="833"/>
      <c r="M19" s="831"/>
      <c r="P19" s="811"/>
    </row>
    <row r="20" spans="1:16" s="834" customFormat="1" ht="21" customHeight="1">
      <c r="A20" s="831"/>
      <c r="B20" s="833"/>
      <c r="C20" s="833"/>
      <c r="D20" s="833"/>
      <c r="E20" s="833"/>
      <c r="F20" s="833"/>
      <c r="G20" s="833"/>
      <c r="H20" s="833"/>
      <c r="I20" s="833"/>
      <c r="J20" s="833"/>
      <c r="K20" s="833"/>
      <c r="L20" s="833"/>
      <c r="M20" s="831"/>
      <c r="P20" s="811"/>
    </row>
    <row r="21" spans="1:16" s="834" customFormat="1" ht="21" customHeight="1">
      <c r="A21" s="831"/>
      <c r="B21" s="833"/>
      <c r="C21" s="833"/>
      <c r="D21" s="833"/>
      <c r="E21" s="833"/>
      <c r="F21" s="833"/>
      <c r="G21" s="833"/>
      <c r="H21" s="833"/>
      <c r="I21" s="833"/>
      <c r="J21" s="833"/>
      <c r="K21" s="833"/>
      <c r="L21" s="833"/>
      <c r="M21" s="831"/>
      <c r="P21" s="811"/>
    </row>
    <row r="22" spans="1:16">
      <c r="A22" s="835"/>
      <c r="B22" s="835"/>
      <c r="C22" s="835"/>
      <c r="D22" s="835"/>
      <c r="E22" s="835"/>
      <c r="F22" s="835"/>
      <c r="G22" s="835"/>
      <c r="H22" s="835"/>
      <c r="I22" s="835"/>
      <c r="J22" s="835"/>
      <c r="K22" s="835"/>
      <c r="L22" s="835"/>
      <c r="M22" s="835"/>
    </row>
  </sheetData>
  <mergeCells count="7">
    <mergeCell ref="B16:L21"/>
    <mergeCell ref="A1:M1"/>
    <mergeCell ref="A2:M2"/>
    <mergeCell ref="A3:M3"/>
    <mergeCell ref="A4:M4"/>
    <mergeCell ref="B6:E14"/>
    <mergeCell ref="H6:L14"/>
  </mergeCells>
  <phoneticPr fontId="84"/>
  <pageMargins left="0.74803149606299213" right="0.74803149606299213" top="0.98425196850393704" bottom="0.98425196850393704" header="0.51181102362204722" footer="0.51181102362204722"/>
  <pageSetup paperSize="9" scale="97"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58"/>
  <sheetViews>
    <sheetView showGridLines="0" view="pageBreakPreview" zoomScale="96" zoomScaleNormal="100" zoomScaleSheetLayoutView="96" workbookViewId="0">
      <selection activeCell="A35" sqref="A35:XFD58"/>
    </sheetView>
  </sheetViews>
  <sheetFormatPr defaultColWidth="9" defaultRowHeight="31.2" customHeight="1"/>
  <cols>
    <col min="1" max="1" width="163.88671875" style="163" customWidth="1"/>
    <col min="2" max="2" width="11.21875" style="161" customWidth="1"/>
    <col min="3" max="3" width="22" style="161" customWidth="1"/>
    <col min="4" max="4" width="20.109375" style="162" customWidth="1"/>
    <col min="5" max="16384" width="9" style="1"/>
  </cols>
  <sheetData>
    <row r="1" spans="1:4" s="28" customFormat="1" ht="31.2" customHeight="1" thickBot="1">
      <c r="A1" s="345" t="s">
        <v>227</v>
      </c>
      <c r="B1" s="306" t="s">
        <v>123</v>
      </c>
      <c r="C1" s="99" t="s">
        <v>124</v>
      </c>
      <c r="D1" s="307" t="s">
        <v>125</v>
      </c>
    </row>
    <row r="2" spans="1:4" s="28" customFormat="1" ht="45.6" customHeight="1" thickTop="1">
      <c r="A2" s="260" t="s">
        <v>232</v>
      </c>
      <c r="B2" s="241"/>
      <c r="C2" s="226"/>
      <c r="D2" s="172"/>
    </row>
    <row r="3" spans="1:4" s="28" customFormat="1" ht="340.2" customHeight="1">
      <c r="A3" s="468" t="s">
        <v>235</v>
      </c>
      <c r="B3" s="294" t="s">
        <v>213</v>
      </c>
      <c r="C3" s="227" t="s">
        <v>233</v>
      </c>
      <c r="D3" s="245">
        <v>45562</v>
      </c>
    </row>
    <row r="4" spans="1:4" s="28" customFormat="1" ht="31.2" customHeight="1" thickBot="1">
      <c r="A4" s="299" t="s">
        <v>234</v>
      </c>
      <c r="B4" s="240"/>
      <c r="C4" s="227"/>
      <c r="D4" s="171"/>
    </row>
    <row r="5" spans="1:4" s="28" customFormat="1" ht="51" customHeight="1" thickTop="1">
      <c r="A5" s="480" t="s">
        <v>237</v>
      </c>
      <c r="B5" s="241"/>
      <c r="C5" s="226"/>
      <c r="D5" s="172"/>
    </row>
    <row r="6" spans="1:4" s="28" customFormat="1" ht="182.4" customHeight="1">
      <c r="A6" s="468" t="s">
        <v>238</v>
      </c>
      <c r="B6" s="294" t="s">
        <v>239</v>
      </c>
      <c r="C6" s="508" t="s">
        <v>236</v>
      </c>
      <c r="D6" s="245">
        <v>45562</v>
      </c>
    </row>
    <row r="7" spans="1:4" s="28" customFormat="1" ht="31.2" customHeight="1" thickBot="1">
      <c r="A7" s="299" t="s">
        <v>240</v>
      </c>
      <c r="B7" s="240"/>
      <c r="C7" s="227"/>
      <c r="D7" s="171"/>
    </row>
    <row r="8" spans="1:4" s="28" customFormat="1" ht="45.6" customHeight="1" thickTop="1">
      <c r="A8" s="491" t="s">
        <v>241</v>
      </c>
      <c r="B8" s="241"/>
      <c r="C8" s="226"/>
      <c r="D8" s="172"/>
    </row>
    <row r="9" spans="1:4" s="28" customFormat="1" ht="139.80000000000001" customHeight="1">
      <c r="A9" s="468" t="s">
        <v>244</v>
      </c>
      <c r="B9" s="492" t="s">
        <v>243</v>
      </c>
      <c r="C9" s="227" t="s">
        <v>245</v>
      </c>
      <c r="D9" s="245">
        <v>45562</v>
      </c>
    </row>
    <row r="10" spans="1:4" s="28" customFormat="1" ht="35.4" customHeight="1" thickBot="1">
      <c r="A10" s="299" t="s">
        <v>242</v>
      </c>
      <c r="B10" s="240"/>
      <c r="C10" s="227"/>
      <c r="D10" s="171"/>
    </row>
    <row r="11" spans="1:4" s="28" customFormat="1" ht="42" customHeight="1" thickTop="1">
      <c r="A11" s="260" t="s">
        <v>247</v>
      </c>
      <c r="B11" s="241"/>
      <c r="C11" s="226"/>
      <c r="D11" s="172"/>
    </row>
    <row r="12" spans="1:4" s="28" customFormat="1" ht="118.2" customHeight="1">
      <c r="A12" s="468" t="s">
        <v>248</v>
      </c>
      <c r="B12" s="520" t="s">
        <v>214</v>
      </c>
      <c r="C12" s="508" t="s">
        <v>246</v>
      </c>
      <c r="D12" s="245">
        <v>45562</v>
      </c>
    </row>
    <row r="13" spans="1:4" s="28" customFormat="1" ht="39" customHeight="1" thickBot="1">
      <c r="A13" s="299" t="s">
        <v>249</v>
      </c>
      <c r="B13" s="240"/>
      <c r="C13" s="227"/>
      <c r="D13" s="171"/>
    </row>
    <row r="14" spans="1:4" s="28" customFormat="1" ht="44.4" customHeight="1" thickTop="1">
      <c r="A14" s="260" t="s">
        <v>250</v>
      </c>
      <c r="B14" s="241"/>
      <c r="C14" s="226"/>
      <c r="D14" s="172"/>
    </row>
    <row r="15" spans="1:4" s="28" customFormat="1" ht="186.6" customHeight="1">
      <c r="A15" s="468" t="s">
        <v>252</v>
      </c>
      <c r="B15" s="492" t="s">
        <v>251</v>
      </c>
      <c r="C15" s="508" t="s">
        <v>254</v>
      </c>
      <c r="D15" s="245">
        <v>45560</v>
      </c>
    </row>
    <row r="16" spans="1:4" s="28" customFormat="1" ht="31.2" customHeight="1" thickBot="1">
      <c r="A16" s="299" t="s">
        <v>253</v>
      </c>
      <c r="B16" s="240"/>
      <c r="C16" s="227"/>
      <c r="D16" s="171"/>
    </row>
    <row r="17" spans="1:19" s="28" customFormat="1" ht="43.95" customHeight="1" thickTop="1">
      <c r="A17" s="346" t="s">
        <v>255</v>
      </c>
      <c r="B17" s="703" t="s">
        <v>251</v>
      </c>
      <c r="C17" s="694" t="s">
        <v>257</v>
      </c>
      <c r="D17" s="704">
        <v>45560</v>
      </c>
    </row>
    <row r="18" spans="1:19" s="28" customFormat="1" ht="162.6" customHeight="1">
      <c r="A18" s="517" t="s">
        <v>256</v>
      </c>
      <c r="B18" s="701"/>
      <c r="C18" s="696"/>
      <c r="D18" s="705"/>
    </row>
    <row r="19" spans="1:19" s="28" customFormat="1" ht="31.2" customHeight="1" thickBot="1">
      <c r="A19" s="300" t="s">
        <v>258</v>
      </c>
      <c r="B19" s="702"/>
      <c r="C19" s="697"/>
      <c r="D19" s="706"/>
    </row>
    <row r="20" spans="1:19" s="28" customFormat="1" ht="40.950000000000003" customHeight="1" thickTop="1">
      <c r="A20" s="347" t="s">
        <v>259</v>
      </c>
      <c r="B20" s="170"/>
      <c r="C20" s="694" t="s">
        <v>263</v>
      </c>
      <c r="D20" s="172"/>
    </row>
    <row r="21" spans="1:19" s="28" customFormat="1" ht="117.6" customHeight="1">
      <c r="A21" s="298" t="s">
        <v>261</v>
      </c>
      <c r="B21" s="237" t="s">
        <v>260</v>
      </c>
      <c r="C21" s="696"/>
      <c r="D21" s="245">
        <v>45560</v>
      </c>
    </row>
    <row r="22" spans="1:19" s="28" customFormat="1" ht="31.2" customHeight="1">
      <c r="A22" s="300" t="s">
        <v>262</v>
      </c>
      <c r="B22" s="169"/>
      <c r="C22" s="697"/>
      <c r="D22" s="171"/>
    </row>
    <row r="23" spans="1:19" s="28" customFormat="1" ht="40.950000000000003" customHeight="1">
      <c r="A23" s="509" t="s">
        <v>264</v>
      </c>
      <c r="B23" s="237"/>
      <c r="C23" s="701" t="s">
        <v>267</v>
      </c>
      <c r="D23" s="699">
        <v>45560</v>
      </c>
      <c r="S23" s="244"/>
    </row>
    <row r="24" spans="1:19" s="28" customFormat="1" ht="171" customHeight="1">
      <c r="A24" s="493" t="s">
        <v>265</v>
      </c>
      <c r="B24" s="295" t="s">
        <v>268</v>
      </c>
      <c r="C24" s="701"/>
      <c r="D24" s="699"/>
      <c r="S24" s="244"/>
    </row>
    <row r="25" spans="1:19" s="28" customFormat="1" ht="30.6" customHeight="1" thickBot="1">
      <c r="A25" s="301" t="s">
        <v>266</v>
      </c>
      <c r="B25" s="98"/>
      <c r="C25" s="702"/>
      <c r="D25" s="700"/>
    </row>
    <row r="26" spans="1:19" s="28" customFormat="1" ht="40.950000000000003" customHeight="1" thickTop="1">
      <c r="A26" s="346" t="s">
        <v>405</v>
      </c>
      <c r="B26" s="703" t="s">
        <v>251</v>
      </c>
      <c r="C26" s="698" t="s">
        <v>407</v>
      </c>
      <c r="D26" s="172"/>
    </row>
    <row r="27" spans="1:19" s="28" customFormat="1" ht="107.4" customHeight="1">
      <c r="A27" s="302" t="s">
        <v>406</v>
      </c>
      <c r="B27" s="701"/>
      <c r="C27" s="696"/>
      <c r="D27" s="245">
        <v>45563</v>
      </c>
    </row>
    <row r="28" spans="1:19" s="28" customFormat="1" ht="31.2" customHeight="1" thickBot="1">
      <c r="A28" s="303" t="s">
        <v>408</v>
      </c>
      <c r="B28" s="702"/>
      <c r="C28" s="697"/>
      <c r="D28" s="171"/>
    </row>
    <row r="29" spans="1:19" ht="49.2" customHeight="1" thickTop="1">
      <c r="A29" s="348" t="s">
        <v>409</v>
      </c>
      <c r="B29" s="170"/>
      <c r="C29" s="694" t="s">
        <v>263</v>
      </c>
      <c r="D29" s="172"/>
    </row>
    <row r="30" spans="1:19" ht="120.6" customHeight="1">
      <c r="A30" s="304" t="s">
        <v>410</v>
      </c>
      <c r="B30" s="283" t="s">
        <v>260</v>
      </c>
      <c r="C30" s="695"/>
      <c r="D30" s="245">
        <v>45563</v>
      </c>
    </row>
    <row r="31" spans="1:19" ht="31.2" customHeight="1" thickBot="1">
      <c r="A31" s="305" t="s">
        <v>411</v>
      </c>
      <c r="B31" s="262"/>
      <c r="C31" s="261"/>
      <c r="D31" s="171"/>
    </row>
    <row r="32" spans="1:19" ht="40.799999999999997" customHeight="1" thickTop="1">
      <c r="A32" s="479" t="s">
        <v>412</v>
      </c>
      <c r="B32" s="170"/>
      <c r="C32" s="694" t="s">
        <v>416</v>
      </c>
      <c r="D32" s="172"/>
    </row>
    <row r="33" spans="1:4" ht="400.8" customHeight="1">
      <c r="A33" s="304" t="s">
        <v>413</v>
      </c>
      <c r="B33" s="255" t="s">
        <v>415</v>
      </c>
      <c r="C33" s="695"/>
      <c r="D33" s="245">
        <v>45560</v>
      </c>
    </row>
    <row r="34" spans="1:4" ht="31.2" customHeight="1" thickBot="1">
      <c r="A34" s="469" t="s">
        <v>414</v>
      </c>
      <c r="B34" s="262"/>
      <c r="C34" s="261"/>
      <c r="D34" s="171"/>
    </row>
    <row r="35" spans="1:4" ht="54.6" hidden="1" customHeight="1" thickTop="1">
      <c r="A35" s="348"/>
      <c r="B35" s="170"/>
      <c r="C35" s="694"/>
      <c r="D35" s="172"/>
    </row>
    <row r="36" spans="1:4" ht="101.4" hidden="1" customHeight="1">
      <c r="A36" s="292"/>
      <c r="B36" s="255"/>
      <c r="C36" s="695"/>
      <c r="D36" s="245"/>
    </row>
    <row r="37" spans="1:4" ht="37.200000000000003" hidden="1" customHeight="1" thickBot="1">
      <c r="A37" s="305"/>
      <c r="B37" s="262"/>
      <c r="C37" s="261"/>
      <c r="D37" s="171"/>
    </row>
    <row r="38" spans="1:4" ht="42" hidden="1" customHeight="1" thickTop="1">
      <c r="A38" s="348"/>
      <c r="B38" s="170"/>
      <c r="C38" s="694"/>
      <c r="D38" s="172"/>
    </row>
    <row r="39" spans="1:4" ht="100.2" hidden="1" customHeight="1">
      <c r="A39" s="304"/>
      <c r="B39" s="255"/>
      <c r="C39" s="695"/>
      <c r="D39" s="245"/>
    </row>
    <row r="40" spans="1:4" ht="36.6" hidden="1" customHeight="1" thickBot="1">
      <c r="A40" s="305"/>
      <c r="B40" s="262"/>
      <c r="C40" s="261"/>
      <c r="D40" s="171"/>
    </row>
    <row r="41" spans="1:4" ht="31.2" hidden="1" customHeight="1" thickTop="1">
      <c r="A41" s="348"/>
      <c r="B41" s="170"/>
      <c r="C41" s="694"/>
      <c r="D41" s="172"/>
    </row>
    <row r="42" spans="1:4" ht="115.2" hidden="1" customHeight="1">
      <c r="A42" s="304"/>
      <c r="B42" s="283"/>
      <c r="C42" s="695"/>
      <c r="D42" s="245"/>
    </row>
    <row r="43" spans="1:4" ht="31.2" hidden="1" customHeight="1" thickBot="1">
      <c r="A43" s="305"/>
      <c r="B43" s="262"/>
      <c r="C43" s="261"/>
      <c r="D43" s="171"/>
    </row>
    <row r="44" spans="1:4" ht="44.4" hidden="1" customHeight="1" thickTop="1">
      <c r="A44" s="348"/>
      <c r="B44" s="170"/>
      <c r="C44" s="694"/>
      <c r="D44" s="172"/>
    </row>
    <row r="45" spans="1:4" ht="57.6" hidden="1" customHeight="1">
      <c r="A45" s="304"/>
      <c r="B45" s="283"/>
      <c r="C45" s="695"/>
      <c r="D45" s="245"/>
    </row>
    <row r="46" spans="1:4" ht="31.2" hidden="1" customHeight="1" thickBot="1">
      <c r="A46" s="305"/>
      <c r="B46" s="262"/>
      <c r="C46" s="261"/>
      <c r="D46" s="171"/>
    </row>
    <row r="47" spans="1:4" ht="40.200000000000003" hidden="1" customHeight="1" thickTop="1">
      <c r="A47" s="348"/>
      <c r="B47" s="170"/>
      <c r="C47" s="694"/>
      <c r="D47" s="172"/>
    </row>
    <row r="48" spans="1:4" ht="152.4" hidden="1" customHeight="1">
      <c r="A48" s="304"/>
      <c r="B48" s="283"/>
      <c r="C48" s="695"/>
      <c r="D48" s="245"/>
    </row>
    <row r="49" spans="1:4" ht="31.2" hidden="1" customHeight="1" thickBot="1">
      <c r="A49" s="305"/>
      <c r="B49" s="262"/>
      <c r="C49" s="261"/>
      <c r="D49" s="171"/>
    </row>
    <row r="50" spans="1:4" ht="36.6" hidden="1" customHeight="1" thickTop="1">
      <c r="A50" s="348"/>
      <c r="B50" s="170"/>
      <c r="C50" s="694"/>
      <c r="D50" s="172"/>
    </row>
    <row r="51" spans="1:4" ht="342" hidden="1" customHeight="1">
      <c r="A51" s="304"/>
      <c r="B51" s="255"/>
      <c r="C51" s="695"/>
      <c r="D51" s="245"/>
    </row>
    <row r="52" spans="1:4" ht="36.6" hidden="1" customHeight="1" thickBot="1">
      <c r="A52" s="305"/>
      <c r="B52" s="262"/>
      <c r="C52" s="261"/>
      <c r="D52" s="171"/>
    </row>
    <row r="53" spans="1:4" ht="48.6" hidden="1" customHeight="1" thickTop="1">
      <c r="A53" s="348"/>
      <c r="B53" s="170"/>
      <c r="C53" s="694"/>
      <c r="D53" s="172"/>
    </row>
    <row r="54" spans="1:4" ht="185.4" hidden="1" customHeight="1">
      <c r="A54" s="464"/>
      <c r="B54" s="255"/>
      <c r="C54" s="695"/>
      <c r="D54" s="245"/>
    </row>
    <row r="55" spans="1:4" ht="31.2" hidden="1" customHeight="1" thickBot="1">
      <c r="A55" s="305"/>
      <c r="B55" s="262"/>
      <c r="C55" s="261"/>
      <c r="D55" s="171"/>
    </row>
    <row r="56" spans="1:4" ht="36" hidden="1" customHeight="1" thickTop="1">
      <c r="A56" s="481"/>
      <c r="B56" s="170"/>
      <c r="C56" s="694"/>
      <c r="D56" s="172"/>
    </row>
    <row r="57" spans="1:4" ht="161.4" hidden="1" customHeight="1">
      <c r="A57" s="464"/>
      <c r="B57" s="255"/>
      <c r="C57" s="695"/>
      <c r="D57" s="245"/>
    </row>
    <row r="58" spans="1:4" ht="31.2" hidden="1" customHeight="1" thickBot="1">
      <c r="A58" s="305"/>
      <c r="B58" s="262"/>
      <c r="C58" s="261"/>
      <c r="D58" s="171"/>
    </row>
  </sheetData>
  <mergeCells count="18">
    <mergeCell ref="D23:D25"/>
    <mergeCell ref="C23:C25"/>
    <mergeCell ref="C50:C51"/>
    <mergeCell ref="C44:C45"/>
    <mergeCell ref="B17:B19"/>
    <mergeCell ref="D17:D19"/>
    <mergeCell ref="C41:C42"/>
    <mergeCell ref="C47:C48"/>
    <mergeCell ref="C29:C30"/>
    <mergeCell ref="C32:C33"/>
    <mergeCell ref="C35:C36"/>
    <mergeCell ref="C38:C39"/>
    <mergeCell ref="B26:B28"/>
    <mergeCell ref="C56:C57"/>
    <mergeCell ref="C53:C54"/>
    <mergeCell ref="C17:C19"/>
    <mergeCell ref="C26:C28"/>
    <mergeCell ref="C20:C22"/>
  </mergeCells>
  <phoneticPr fontId="15"/>
  <hyperlinks>
    <hyperlink ref="A4" r:id="rId1" xr:uid="{9C4B2D80-7C19-4BC1-8334-0E6D74A50056}"/>
    <hyperlink ref="A7" r:id="rId2" location=":~:text=%E5%B0%8F%E8%B1%86%E5%B3%B6%E3%81%AE%E8%8F%93%E5%AD%90%E5%BA%97%E3%81%A7,%E3%80%8C%E6%B1%A0%E6%9C%AC%E8%8A%B3%E6%A0%84%E5%A0%82%E3%80%8D%E3%81%A7%E3%81%99%E3%80%82" xr:uid="{1216E09E-8477-4245-B74A-882571C72DA0}"/>
    <hyperlink ref="A10" r:id="rId3" xr:uid="{E672C3D2-7A9C-42D2-9E6C-684E8437506A}"/>
    <hyperlink ref="A13" r:id="rId4" xr:uid="{5BDCA882-52F9-4B15-9673-5440AAA508F8}"/>
    <hyperlink ref="A16" r:id="rId5" xr:uid="{9F080F7A-DA95-49EF-A9A7-4F56F4228F9D}"/>
    <hyperlink ref="A19" r:id="rId6" xr:uid="{B6165605-8662-403F-9D1C-942AD706B388}"/>
    <hyperlink ref="A22" r:id="rId7" xr:uid="{AFEEFEEF-7A83-4F6F-856B-7C1012DBF013}"/>
    <hyperlink ref="A25" r:id="rId8" xr:uid="{6C2CEB4E-D611-4A58-88EC-4AF2DF05E60A}"/>
    <hyperlink ref="A28" r:id="rId9" xr:uid="{6342DA88-8E87-448A-B05D-ACCAD3F54F76}"/>
    <hyperlink ref="A31" r:id="rId10" xr:uid="{31BD9116-517D-4316-9984-E021824AAEB5}"/>
    <hyperlink ref="A34" r:id="rId11" xr:uid="{85811F32-1B6B-46D7-A924-9EC029A7978E}"/>
  </hyperlinks>
  <pageMargins left="0" right="0" top="0.19685039370078741" bottom="0.39370078740157483" header="0" footer="0.19685039370078741"/>
  <pageSetup paperSize="8" scale="25" orientation="portrait" horizontalDpi="300" verticalDpi="300" r:id="rId12"/>
  <headerFooter alignWithMargins="0"/>
  <rowBreaks count="1" manualBreakCount="1">
    <brk id="49"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W46"/>
  <sheetViews>
    <sheetView defaultGridColor="0" view="pageBreakPreview" colorId="56" zoomScale="81" zoomScaleNormal="66" zoomScaleSheetLayoutView="81" workbookViewId="0">
      <selection activeCell="C46" sqref="C46"/>
    </sheetView>
  </sheetViews>
  <sheetFormatPr defaultColWidth="9" defaultRowHeight="40.200000000000003" customHeight="1"/>
  <cols>
    <col min="1" max="1" width="193.44140625" style="167" customWidth="1"/>
    <col min="2" max="2" width="18" style="81" customWidth="1"/>
    <col min="3" max="3" width="20.109375" style="82" customWidth="1"/>
    <col min="4" max="16384" width="9" style="24"/>
  </cols>
  <sheetData>
    <row r="1" spans="1:23" ht="40.200000000000003" customHeight="1" thickBot="1">
      <c r="A1" s="361" t="s">
        <v>228</v>
      </c>
      <c r="B1" s="362" t="s">
        <v>142</v>
      </c>
      <c r="C1" s="363" t="s">
        <v>125</v>
      </c>
    </row>
    <row r="2" spans="1:23" ht="46.2" customHeight="1">
      <c r="A2" s="529" t="s">
        <v>269</v>
      </c>
      <c r="B2" s="241"/>
      <c r="C2" s="226"/>
    </row>
    <row r="3" spans="1:23" ht="208.2" customHeight="1">
      <c r="A3" s="304" t="s">
        <v>271</v>
      </c>
      <c r="B3" s="239" t="s">
        <v>216</v>
      </c>
      <c r="C3" s="227">
        <v>45560</v>
      </c>
    </row>
    <row r="4" spans="1:23" ht="31.95" customHeight="1" thickBot="1">
      <c r="A4" s="285" t="s">
        <v>270</v>
      </c>
      <c r="B4" s="239"/>
      <c r="C4" s="227"/>
    </row>
    <row r="5" spans="1:23" ht="46.95" customHeight="1" thickTop="1">
      <c r="A5" s="364" t="s">
        <v>272</v>
      </c>
      <c r="B5" s="170"/>
      <c r="C5" s="226"/>
    </row>
    <row r="6" spans="1:23" ht="298.8" customHeight="1">
      <c r="A6" s="304" t="s">
        <v>290</v>
      </c>
      <c r="B6" s="283" t="s">
        <v>291</v>
      </c>
      <c r="C6" s="227">
        <v>45561</v>
      </c>
    </row>
    <row r="7" spans="1:23" ht="47.4" customHeight="1" thickBot="1">
      <c r="A7" s="305" t="s">
        <v>289</v>
      </c>
      <c r="B7" s="262"/>
      <c r="C7" s="228"/>
      <c r="W7" s="24">
        <v>0</v>
      </c>
    </row>
    <row r="8" spans="1:23" ht="47.4" customHeight="1" thickTop="1">
      <c r="A8" s="229" t="s">
        <v>273</v>
      </c>
      <c r="B8" s="241"/>
      <c r="C8" s="226"/>
    </row>
    <row r="9" spans="1:23" ht="291.60000000000002" customHeight="1">
      <c r="A9" s="233" t="s">
        <v>293</v>
      </c>
      <c r="B9" s="240" t="s">
        <v>217</v>
      </c>
      <c r="C9" s="227">
        <v>45560</v>
      </c>
    </row>
    <row r="10" spans="1:23" ht="47.4" customHeight="1" thickBot="1">
      <c r="A10" s="305" t="s">
        <v>292</v>
      </c>
      <c r="B10" s="242"/>
      <c r="C10" s="228"/>
    </row>
    <row r="11" spans="1:23" ht="47.4" customHeight="1" thickTop="1">
      <c r="A11" s="364" t="s">
        <v>274</v>
      </c>
      <c r="B11" s="170"/>
      <c r="C11" s="694">
        <v>45559</v>
      </c>
      <c r="E11" s="259"/>
      <c r="F11" s="259"/>
      <c r="G11" s="259"/>
    </row>
    <row r="12" spans="1:23" ht="209.4" customHeight="1">
      <c r="A12" s="304" t="s">
        <v>295</v>
      </c>
      <c r="B12" s="283" t="s">
        <v>217</v>
      </c>
      <c r="C12" s="695"/>
      <c r="E12" s="259"/>
      <c r="F12" s="259"/>
      <c r="G12" s="259"/>
    </row>
    <row r="13" spans="1:23" ht="45.6" customHeight="1" thickBot="1">
      <c r="A13" s="305" t="s">
        <v>294</v>
      </c>
      <c r="B13" s="262"/>
      <c r="C13" s="261"/>
    </row>
    <row r="14" spans="1:23" ht="40.950000000000003" customHeight="1" thickTop="1">
      <c r="A14" s="290" t="s">
        <v>275</v>
      </c>
      <c r="B14" s="241"/>
      <c r="C14" s="226"/>
    </row>
    <row r="15" spans="1:23" ht="245.4" customHeight="1">
      <c r="A15" s="233" t="s">
        <v>297</v>
      </c>
      <c r="B15" s="239" t="s">
        <v>301</v>
      </c>
      <c r="C15" s="227">
        <v>45560</v>
      </c>
    </row>
    <row r="16" spans="1:23" ht="32.4" customHeight="1" thickBot="1">
      <c r="A16" s="253" t="s">
        <v>296</v>
      </c>
      <c r="B16" s="240"/>
      <c r="C16" s="227"/>
    </row>
    <row r="17" spans="1:3" ht="40.950000000000003" customHeight="1">
      <c r="A17" s="290" t="s">
        <v>276</v>
      </c>
      <c r="B17" s="241"/>
      <c r="C17" s="226"/>
    </row>
    <row r="18" spans="1:3" ht="157.80000000000001" customHeight="1">
      <c r="A18" s="233" t="s">
        <v>299</v>
      </c>
      <c r="B18" s="240" t="s">
        <v>300</v>
      </c>
      <c r="C18" s="227">
        <v>45560</v>
      </c>
    </row>
    <row r="19" spans="1:3" ht="40.950000000000003" customHeight="1" thickBot="1">
      <c r="A19" s="253" t="s">
        <v>298</v>
      </c>
      <c r="B19" s="240"/>
      <c r="C19" s="227"/>
    </row>
    <row r="20" spans="1:3" ht="40.200000000000003" customHeight="1">
      <c r="A20" s="290" t="s">
        <v>277</v>
      </c>
      <c r="B20" s="241"/>
      <c r="C20" s="226"/>
    </row>
    <row r="21" spans="1:3" ht="250.2" customHeight="1">
      <c r="A21" s="233" t="s">
        <v>303</v>
      </c>
      <c r="B21" s="240" t="s">
        <v>215</v>
      </c>
      <c r="C21" s="227">
        <v>45559</v>
      </c>
    </row>
    <row r="22" spans="1:3" ht="40.200000000000003" customHeight="1" thickBot="1">
      <c r="A22" s="253" t="s">
        <v>302</v>
      </c>
      <c r="B22" s="240"/>
      <c r="C22" s="227"/>
    </row>
    <row r="23" spans="1:3" ht="40.200000000000003" customHeight="1">
      <c r="A23" s="290" t="s">
        <v>278</v>
      </c>
      <c r="B23" s="241"/>
      <c r="C23" s="226"/>
    </row>
    <row r="24" spans="1:3" ht="118.8" customHeight="1">
      <c r="A24" s="233" t="s">
        <v>305</v>
      </c>
      <c r="B24" s="521" t="s">
        <v>301</v>
      </c>
      <c r="C24" s="227">
        <v>45559</v>
      </c>
    </row>
    <row r="25" spans="1:3" ht="40.200000000000003" customHeight="1" thickBot="1">
      <c r="A25" s="253" t="s">
        <v>304</v>
      </c>
      <c r="B25" s="521"/>
      <c r="C25" s="227"/>
    </row>
    <row r="26" spans="1:3" ht="40.200000000000003" customHeight="1">
      <c r="A26" s="510" t="s">
        <v>279</v>
      </c>
      <c r="B26" s="241"/>
      <c r="C26" s="226"/>
    </row>
    <row r="27" spans="1:3" ht="102" customHeight="1">
      <c r="A27" s="233" t="s">
        <v>307</v>
      </c>
      <c r="B27" s="239" t="s">
        <v>218</v>
      </c>
      <c r="C27" s="227">
        <v>45560</v>
      </c>
    </row>
    <row r="28" spans="1:3" ht="40.200000000000003" customHeight="1" thickBot="1">
      <c r="A28" s="253" t="s">
        <v>306</v>
      </c>
      <c r="B28" s="240"/>
      <c r="C28" s="227"/>
    </row>
    <row r="29" spans="1:3" ht="40.950000000000003" customHeight="1">
      <c r="A29" s="290" t="s">
        <v>280</v>
      </c>
      <c r="B29" s="241"/>
      <c r="C29" s="226"/>
    </row>
    <row r="30" spans="1:3" ht="180.6" customHeight="1">
      <c r="A30" s="233" t="s">
        <v>309</v>
      </c>
      <c r="B30" s="239" t="s">
        <v>300</v>
      </c>
      <c r="C30" s="227">
        <v>45559</v>
      </c>
    </row>
    <row r="31" spans="1:3" ht="32.4" customHeight="1" thickBot="1">
      <c r="A31" s="253" t="s">
        <v>308</v>
      </c>
      <c r="B31" s="240"/>
      <c r="C31" s="227"/>
    </row>
    <row r="32" spans="1:3" ht="40.950000000000003" customHeight="1">
      <c r="A32" s="290" t="s">
        <v>281</v>
      </c>
      <c r="B32" s="241"/>
      <c r="C32" s="226"/>
    </row>
    <row r="33" spans="1:3" ht="96.6" customHeight="1">
      <c r="A33" s="233" t="s">
        <v>311</v>
      </c>
      <c r="B33" s="240" t="s">
        <v>217</v>
      </c>
      <c r="C33" s="227">
        <v>45555</v>
      </c>
    </row>
    <row r="34" spans="1:3" ht="27.6" customHeight="1" thickBot="1">
      <c r="A34" s="253" t="s">
        <v>310</v>
      </c>
      <c r="B34" s="240"/>
      <c r="C34" s="227"/>
    </row>
    <row r="35" spans="1:3" ht="40.200000000000003" customHeight="1">
      <c r="A35" s="290" t="s">
        <v>282</v>
      </c>
      <c r="B35" s="241"/>
      <c r="C35" s="226"/>
    </row>
    <row r="36" spans="1:3" ht="139.80000000000001" customHeight="1">
      <c r="A36" s="233" t="s">
        <v>313</v>
      </c>
      <c r="B36" s="240" t="s">
        <v>315</v>
      </c>
      <c r="C36" s="227">
        <v>45559</v>
      </c>
    </row>
    <row r="37" spans="1:3" ht="40.200000000000003" customHeight="1" thickBot="1">
      <c r="A37" s="253" t="s">
        <v>312</v>
      </c>
      <c r="B37" s="240"/>
      <c r="C37" s="227"/>
    </row>
    <row r="38" spans="1:3" ht="40.200000000000003" hidden="1" customHeight="1">
      <c r="A38" s="290" t="s">
        <v>283</v>
      </c>
      <c r="B38" s="241"/>
      <c r="C38" s="226"/>
    </row>
    <row r="39" spans="1:3" ht="118.8" hidden="1" customHeight="1">
      <c r="A39" s="233"/>
      <c r="B39" s="240"/>
      <c r="C39" s="227"/>
    </row>
    <row r="40" spans="1:3" ht="35.4" hidden="1" customHeight="1" thickBot="1">
      <c r="A40" s="253" t="s">
        <v>284</v>
      </c>
      <c r="B40" s="240"/>
      <c r="C40" s="227"/>
    </row>
    <row r="41" spans="1:3" ht="40.200000000000003" hidden="1" customHeight="1">
      <c r="A41" s="290" t="s">
        <v>285</v>
      </c>
      <c r="B41" s="241"/>
      <c r="C41" s="226"/>
    </row>
    <row r="42" spans="1:3" ht="306" hidden="1" customHeight="1">
      <c r="A42" s="233"/>
      <c r="B42" s="240"/>
      <c r="C42" s="227"/>
    </row>
    <row r="43" spans="1:3" ht="40.200000000000003" hidden="1" customHeight="1">
      <c r="A43" s="253" t="s">
        <v>286</v>
      </c>
      <c r="B43" s="240"/>
      <c r="C43" s="227"/>
    </row>
    <row r="44" spans="1:3" ht="40.200000000000003" customHeight="1">
      <c r="A44" s="290" t="s">
        <v>287</v>
      </c>
      <c r="B44" s="241"/>
      <c r="C44" s="226"/>
    </row>
    <row r="45" spans="1:3" ht="305.39999999999998" customHeight="1">
      <c r="A45" s="233" t="s">
        <v>314</v>
      </c>
      <c r="B45" s="240" t="s">
        <v>216</v>
      </c>
      <c r="C45" s="227">
        <v>45552</v>
      </c>
    </row>
    <row r="46" spans="1:3" ht="40.200000000000003" customHeight="1">
      <c r="A46" s="253" t="s">
        <v>288</v>
      </c>
      <c r="B46" s="240"/>
      <c r="C46" s="227"/>
    </row>
  </sheetData>
  <mergeCells count="1">
    <mergeCell ref="C11:C12"/>
  </mergeCells>
  <phoneticPr fontId="84"/>
  <hyperlinks>
    <hyperlink ref="A4" r:id="rId1" xr:uid="{5136A758-4149-44E2-838C-3FA0E443D15B}"/>
    <hyperlink ref="A46" r:id="rId2" xr:uid="{538AADDF-0AEE-4D29-B987-B0B2258859B6}"/>
    <hyperlink ref="A7" r:id="rId3" xr:uid="{14AEC7BB-A0C3-466E-867B-6F8DE785BFD2}"/>
    <hyperlink ref="A10" r:id="rId4" xr:uid="{ABAD7DB5-50A5-44BA-A82A-7158E42A27CA}"/>
    <hyperlink ref="A13" r:id="rId5" xr:uid="{555CC91B-8768-4521-8B0D-24DD4704FD99}"/>
    <hyperlink ref="A16" r:id="rId6" xr:uid="{A27FEE76-AB47-4855-A515-F9827917D6BD}"/>
    <hyperlink ref="A19" r:id="rId7" xr:uid="{014AD457-BDFC-4E16-BAD5-ACE448792C20}"/>
    <hyperlink ref="A22" r:id="rId8" xr:uid="{60E0B7B1-BB8A-4D24-8B0A-AC0002882A38}"/>
    <hyperlink ref="A25" r:id="rId9" xr:uid="{AE37465A-F802-4C2C-90C7-DA3426CFFEDE}"/>
    <hyperlink ref="A28" r:id="rId10" xr:uid="{40E14CEC-E4FE-47C6-867F-055372371761}"/>
    <hyperlink ref="A31" r:id="rId11" xr:uid="{CD3FB2B7-F604-45B8-B869-9519081114C0}"/>
    <hyperlink ref="A34" r:id="rId12" xr:uid="{D2316000-4A2A-4430-8F7F-5E3B6DED7973}"/>
    <hyperlink ref="A37" r:id="rId13" xr:uid="{DE4CE0D6-D9BF-44DE-B940-75C984A064F5}"/>
  </hyperlinks>
  <pageMargins left="0.74803149606299213" right="0.74803149606299213" top="0.98425196850393704" bottom="0.98425196850393704" header="0.51181102362204722" footer="0.51181102362204722"/>
  <pageSetup paperSize="9" scale="15" fitToHeight="3" orientation="portrait" r:id="rId14"/>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D40"/>
  <sheetViews>
    <sheetView topLeftCell="A8" zoomScale="89" zoomScaleNormal="89" zoomScaleSheetLayoutView="100" workbookViewId="0">
      <selection activeCell="AD37" sqref="AD37"/>
    </sheetView>
  </sheetViews>
  <sheetFormatPr defaultColWidth="9" defaultRowHeight="13.2"/>
  <cols>
    <col min="1" max="1" width="8.33203125" style="1" customWidth="1"/>
    <col min="2" max="13" width="6.77734375" style="1" customWidth="1"/>
    <col min="14" max="14" width="8.88671875" style="1" customWidth="1"/>
    <col min="15" max="15" width="5.88671875" style="1" customWidth="1"/>
    <col min="16" max="16" width="8.44140625" style="1" customWidth="1"/>
    <col min="17" max="29" width="6.77734375" style="1" customWidth="1"/>
    <col min="30" max="16384" width="9" style="1"/>
  </cols>
  <sheetData>
    <row r="1" spans="1:29" ht="15" customHeight="1">
      <c r="A1" s="710" t="s">
        <v>143</v>
      </c>
      <c r="B1" s="711"/>
      <c r="C1" s="711"/>
      <c r="D1" s="711"/>
      <c r="E1" s="711"/>
      <c r="F1" s="711"/>
      <c r="G1" s="711"/>
      <c r="H1" s="711"/>
      <c r="I1" s="711"/>
      <c r="J1" s="711"/>
      <c r="K1" s="711"/>
      <c r="L1" s="711"/>
      <c r="M1" s="711"/>
      <c r="N1" s="712"/>
      <c r="P1" s="713" t="s">
        <v>144</v>
      </c>
      <c r="Q1" s="714"/>
      <c r="R1" s="714"/>
      <c r="S1" s="714"/>
      <c r="T1" s="714"/>
      <c r="U1" s="714"/>
      <c r="V1" s="714"/>
      <c r="W1" s="714"/>
      <c r="X1" s="714"/>
      <c r="Y1" s="714"/>
      <c r="Z1" s="714"/>
      <c r="AA1" s="714"/>
      <c r="AB1" s="714"/>
      <c r="AC1" s="715"/>
    </row>
    <row r="2" spans="1:29" ht="18" customHeight="1" thickBot="1">
      <c r="A2" s="716" t="s">
        <v>145</v>
      </c>
      <c r="B2" s="717"/>
      <c r="C2" s="717"/>
      <c r="D2" s="717"/>
      <c r="E2" s="717"/>
      <c r="F2" s="717"/>
      <c r="G2" s="717"/>
      <c r="H2" s="717"/>
      <c r="I2" s="717"/>
      <c r="J2" s="717"/>
      <c r="K2" s="717"/>
      <c r="L2" s="717"/>
      <c r="M2" s="717"/>
      <c r="N2" s="718"/>
      <c r="P2" s="719" t="s">
        <v>146</v>
      </c>
      <c r="Q2" s="717"/>
      <c r="R2" s="717"/>
      <c r="S2" s="717"/>
      <c r="T2" s="717"/>
      <c r="U2" s="717"/>
      <c r="V2" s="717"/>
      <c r="W2" s="717"/>
      <c r="X2" s="717"/>
      <c r="Y2" s="717"/>
      <c r="Z2" s="717"/>
      <c r="AA2" s="717"/>
      <c r="AB2" s="717"/>
      <c r="AC2" s="720"/>
    </row>
    <row r="3" spans="1:29" ht="13.8" thickBot="1">
      <c r="A3" s="365" t="s">
        <v>145</v>
      </c>
      <c r="B3" s="366" t="s">
        <v>147</v>
      </c>
      <c r="C3" s="366" t="s">
        <v>148</v>
      </c>
      <c r="D3" s="366" t="s">
        <v>149</v>
      </c>
      <c r="E3" s="366" t="s">
        <v>150</v>
      </c>
      <c r="F3" s="366" t="s">
        <v>151</v>
      </c>
      <c r="G3" s="366" t="s">
        <v>152</v>
      </c>
      <c r="H3" s="366" t="s">
        <v>153</v>
      </c>
      <c r="I3" s="366" t="s">
        <v>154</v>
      </c>
      <c r="J3" s="367" t="s">
        <v>155</v>
      </c>
      <c r="K3" s="368" t="s">
        <v>156</v>
      </c>
      <c r="L3" s="368" t="s">
        <v>157</v>
      </c>
      <c r="M3" s="368" t="s">
        <v>158</v>
      </c>
      <c r="N3" s="369" t="s">
        <v>159</v>
      </c>
      <c r="P3" s="366"/>
      <c r="Q3" s="366" t="s">
        <v>147</v>
      </c>
      <c r="R3" s="366" t="s">
        <v>148</v>
      </c>
      <c r="S3" s="366" t="s">
        <v>149</v>
      </c>
      <c r="T3" s="366" t="s">
        <v>150</v>
      </c>
      <c r="U3" s="366" t="s">
        <v>151</v>
      </c>
      <c r="V3" s="366" t="s">
        <v>152</v>
      </c>
      <c r="W3" s="366" t="s">
        <v>153</v>
      </c>
      <c r="X3" s="366" t="s">
        <v>154</v>
      </c>
      <c r="Y3" s="367" t="s">
        <v>155</v>
      </c>
      <c r="Z3" s="368" t="s">
        <v>156</v>
      </c>
      <c r="AA3" s="368" t="s">
        <v>157</v>
      </c>
      <c r="AB3" s="368" t="s">
        <v>158</v>
      </c>
      <c r="AC3" s="370" t="s">
        <v>160</v>
      </c>
    </row>
    <row r="4" spans="1:29" ht="13.8" thickBot="1">
      <c r="A4" s="189" t="s">
        <v>145</v>
      </c>
      <c r="B4" s="190">
        <f t="shared" ref="B4:M4" si="0">AVERAGE(B8:B19)</f>
        <v>68.083333333333329</v>
      </c>
      <c r="C4" s="190">
        <f t="shared" si="0"/>
        <v>56.083333333333336</v>
      </c>
      <c r="D4" s="190">
        <f t="shared" si="0"/>
        <v>67.333333333333329</v>
      </c>
      <c r="E4" s="190">
        <f t="shared" si="0"/>
        <v>103.25</v>
      </c>
      <c r="F4" s="190">
        <f t="shared" si="0"/>
        <v>188.08333333333334</v>
      </c>
      <c r="G4" s="190">
        <f t="shared" si="0"/>
        <v>415.33333333333331</v>
      </c>
      <c r="H4" s="190">
        <f t="shared" ref="H4:I4" si="1">AVERAGE(H8:H19)</f>
        <v>607.08333333333337</v>
      </c>
      <c r="I4" s="190">
        <f t="shared" si="1"/>
        <v>866.25</v>
      </c>
      <c r="J4" s="190">
        <f t="shared" ref="J4" si="2">AVERAGE(J8:J19)</f>
        <v>555.5</v>
      </c>
      <c r="K4" s="190">
        <f>AVERAGE(K8:K19)</f>
        <v>365.91666666666669</v>
      </c>
      <c r="L4" s="190">
        <f t="shared" si="0"/>
        <v>224.41666666666666</v>
      </c>
      <c r="M4" s="190">
        <f t="shared" si="0"/>
        <v>136.41666666666666</v>
      </c>
      <c r="N4" s="190">
        <f>AVERAGE(N8:N19)</f>
        <v>3653.75</v>
      </c>
      <c r="O4" s="5"/>
      <c r="P4" s="191" t="str">
        <f>+A4</f>
        <v xml:space="preserve"> </v>
      </c>
      <c r="Q4" s="190">
        <f t="shared" ref="Q4:AC4" si="3">AVERAGE(Q8:Q19)</f>
        <v>8.1666666666666661</v>
      </c>
      <c r="R4" s="190">
        <f t="shared" si="3"/>
        <v>8.75</v>
      </c>
      <c r="S4" s="190">
        <f t="shared" si="3"/>
        <v>13.25</v>
      </c>
      <c r="T4" s="190">
        <f>AVERAGE(T8:T19)</f>
        <v>6.5</v>
      </c>
      <c r="U4" s="190">
        <f>AVERAGE(U8:U19)</f>
        <v>9.1666666666666661</v>
      </c>
      <c r="V4" s="190">
        <f>AVERAGE(V8:V19)</f>
        <v>8.9166666666666661</v>
      </c>
      <c r="W4" s="190">
        <f>AVERAGE(W8:W19)</f>
        <v>8.0833333333333339</v>
      </c>
      <c r="X4" s="190">
        <f>AVERAGE(X8:X19)</f>
        <v>10.833333333333334</v>
      </c>
      <c r="Y4" s="190">
        <f t="shared" ref="Y4" si="4">AVERAGE(Y8:Y19)</f>
        <v>9.1666666666666661</v>
      </c>
      <c r="Z4" s="190">
        <f>AVERAGE(Z8:Z19)</f>
        <v>18.75</v>
      </c>
      <c r="AA4" s="190">
        <f t="shared" si="3"/>
        <v>11.25</v>
      </c>
      <c r="AB4" s="190">
        <f t="shared" si="3"/>
        <v>11.583333333333334</v>
      </c>
      <c r="AC4" s="190">
        <f t="shared" si="3"/>
        <v>124.41666666666667</v>
      </c>
    </row>
    <row r="5" spans="1:29" ht="19.95" customHeight="1" thickBot="1">
      <c r="A5" s="152" t="s">
        <v>145</v>
      </c>
      <c r="B5" s="152" t="s">
        <v>145</v>
      </c>
      <c r="C5" s="152" t="s">
        <v>145</v>
      </c>
      <c r="D5" s="152" t="s">
        <v>145</v>
      </c>
      <c r="E5" s="152" t="s">
        <v>145</v>
      </c>
      <c r="F5" s="152" t="s">
        <v>145</v>
      </c>
      <c r="G5" s="152" t="s">
        <v>145</v>
      </c>
      <c r="H5" s="152" t="s">
        <v>145</v>
      </c>
      <c r="I5" s="152" t="s">
        <v>145</v>
      </c>
      <c r="J5" s="371" t="s">
        <v>161</v>
      </c>
      <c r="K5" s="152"/>
      <c r="L5" s="152"/>
      <c r="M5" s="152"/>
      <c r="N5" s="139"/>
      <c r="O5" s="65"/>
      <c r="P5" s="372"/>
      <c r="Q5" s="372"/>
      <c r="R5" s="372"/>
      <c r="S5" s="372"/>
      <c r="T5" s="372"/>
      <c r="U5" s="372"/>
      <c r="V5" s="372"/>
      <c r="W5" s="372"/>
      <c r="X5" s="372"/>
      <c r="Y5" s="371" t="s">
        <v>161</v>
      </c>
      <c r="Z5" s="152"/>
      <c r="AA5" s="152"/>
      <c r="AB5" s="152"/>
      <c r="AC5" s="139"/>
    </row>
    <row r="6" spans="1:29" ht="19.95" customHeight="1" thickBot="1">
      <c r="A6" s="152" t="s">
        <v>145</v>
      </c>
      <c r="B6" s="152" t="s">
        <v>145</v>
      </c>
      <c r="C6" s="152" t="s">
        <v>145</v>
      </c>
      <c r="D6" s="152" t="s">
        <v>145</v>
      </c>
      <c r="E6" s="152" t="s">
        <v>145</v>
      </c>
      <c r="F6" s="152" t="s">
        <v>145</v>
      </c>
      <c r="G6" s="152" t="s">
        <v>145</v>
      </c>
      <c r="H6" s="152" t="s">
        <v>145</v>
      </c>
      <c r="I6" s="152" t="s">
        <v>145</v>
      </c>
      <c r="J6" s="371">
        <v>119</v>
      </c>
      <c r="K6" s="152"/>
      <c r="L6" s="152" t="s">
        <v>41</v>
      </c>
      <c r="M6" s="152"/>
      <c r="N6" s="184"/>
      <c r="O6" s="65"/>
      <c r="P6" s="373"/>
      <c r="Q6" s="373"/>
      <c r="R6" s="373"/>
      <c r="S6" s="373"/>
      <c r="T6" s="373"/>
      <c r="U6" s="373"/>
      <c r="V6" s="373"/>
      <c r="W6" s="373"/>
      <c r="X6" s="373"/>
      <c r="Y6" s="371">
        <v>3</v>
      </c>
      <c r="Z6" s="152"/>
      <c r="AA6" s="152"/>
      <c r="AB6" s="152"/>
      <c r="AC6" s="184"/>
    </row>
    <row r="7" spans="1:29" ht="19.95" customHeight="1" thickBot="1">
      <c r="A7" s="248" t="s">
        <v>162</v>
      </c>
      <c r="B7" s="251">
        <v>102</v>
      </c>
      <c r="C7" s="251">
        <v>102</v>
      </c>
      <c r="D7" s="251">
        <v>115</v>
      </c>
      <c r="E7" s="251">
        <v>122</v>
      </c>
      <c r="F7" s="238">
        <v>256</v>
      </c>
      <c r="G7" s="238">
        <v>307</v>
      </c>
      <c r="H7" s="238">
        <v>518</v>
      </c>
      <c r="I7" s="482">
        <v>706</v>
      </c>
      <c r="J7" s="515">
        <v>395</v>
      </c>
      <c r="K7" s="250"/>
      <c r="L7" s="250"/>
      <c r="M7" s="247"/>
      <c r="N7" s="374"/>
      <c r="O7" s="65"/>
      <c r="P7" s="375" t="s">
        <v>162</v>
      </c>
      <c r="Q7" s="376">
        <v>4</v>
      </c>
      <c r="R7" s="375">
        <v>4</v>
      </c>
      <c r="S7" s="375">
        <v>4</v>
      </c>
      <c r="T7" s="377">
        <v>8</v>
      </c>
      <c r="U7" s="375">
        <v>1</v>
      </c>
      <c r="V7" s="375">
        <v>2</v>
      </c>
      <c r="W7" s="375">
        <v>6</v>
      </c>
      <c r="X7" s="490">
        <v>21</v>
      </c>
      <c r="Y7" s="516">
        <v>11</v>
      </c>
      <c r="Z7" s="152"/>
      <c r="AA7" s="152"/>
      <c r="AB7" s="152"/>
      <c r="AC7" s="374"/>
    </row>
    <row r="8" spans="1:29" ht="18" customHeight="1" thickBot="1">
      <c r="A8" s="378" t="s">
        <v>163</v>
      </c>
      <c r="B8" s="379">
        <v>82</v>
      </c>
      <c r="C8" s="380">
        <v>62</v>
      </c>
      <c r="D8" s="380">
        <v>99</v>
      </c>
      <c r="E8" s="380">
        <v>112</v>
      </c>
      <c r="F8" s="381">
        <v>224</v>
      </c>
      <c r="G8" s="381">
        <v>526</v>
      </c>
      <c r="H8" s="381">
        <v>521</v>
      </c>
      <c r="I8" s="382">
        <v>768</v>
      </c>
      <c r="J8" s="380">
        <v>454</v>
      </c>
      <c r="K8" s="380">
        <v>390</v>
      </c>
      <c r="L8" s="380">
        <v>416</v>
      </c>
      <c r="M8" s="383">
        <v>154</v>
      </c>
      <c r="N8" s="384">
        <f>SUM(B8:M8)</f>
        <v>3808</v>
      </c>
      <c r="O8" s="5"/>
      <c r="P8" s="249" t="s">
        <v>163</v>
      </c>
      <c r="Q8" s="385">
        <v>1</v>
      </c>
      <c r="R8" s="386">
        <v>1</v>
      </c>
      <c r="S8" s="386">
        <v>4</v>
      </c>
      <c r="T8" s="386">
        <v>2</v>
      </c>
      <c r="U8" s="386">
        <v>2</v>
      </c>
      <c r="V8" s="380">
        <v>7</v>
      </c>
      <c r="W8" s="380">
        <v>7</v>
      </c>
      <c r="X8" s="380">
        <v>3</v>
      </c>
      <c r="Y8" s="380">
        <v>1</v>
      </c>
      <c r="Z8" s="387">
        <v>7</v>
      </c>
      <c r="AA8" s="387">
        <v>7</v>
      </c>
      <c r="AB8" s="388">
        <v>5</v>
      </c>
      <c r="AC8" s="389">
        <f>SUM(Q8:AB8)</f>
        <v>47</v>
      </c>
    </row>
    <row r="9" spans="1:29" ht="18" customHeight="1" thickBot="1">
      <c r="A9" s="390" t="s">
        <v>164</v>
      </c>
      <c r="B9" s="185">
        <v>81</v>
      </c>
      <c r="C9" s="186">
        <v>39</v>
      </c>
      <c r="D9" s="186">
        <v>72</v>
      </c>
      <c r="E9" s="187">
        <v>89</v>
      </c>
      <c r="F9" s="187">
        <v>258</v>
      </c>
      <c r="G9" s="187">
        <v>416</v>
      </c>
      <c r="H9" s="264">
        <v>554</v>
      </c>
      <c r="I9" s="264">
        <v>568</v>
      </c>
      <c r="J9" s="263">
        <v>578</v>
      </c>
      <c r="K9" s="187">
        <v>337</v>
      </c>
      <c r="L9" s="187">
        <v>169</v>
      </c>
      <c r="M9" s="187">
        <v>168</v>
      </c>
      <c r="N9" s="188">
        <f t="shared" ref="N9:N20" si="5">SUM(B9:M9)</f>
        <v>3329</v>
      </c>
      <c r="O9" s="67" t="s">
        <v>17</v>
      </c>
      <c r="P9" s="391" t="s">
        <v>164</v>
      </c>
      <c r="Q9" s="235">
        <v>0</v>
      </c>
      <c r="R9" s="236">
        <v>5</v>
      </c>
      <c r="S9" s="236">
        <v>4</v>
      </c>
      <c r="T9" s="236">
        <v>1</v>
      </c>
      <c r="U9" s="236">
        <v>1</v>
      </c>
      <c r="V9" s="236">
        <v>1</v>
      </c>
      <c r="W9" s="236">
        <v>1</v>
      </c>
      <c r="X9" s="236">
        <v>1</v>
      </c>
      <c r="Y9" s="235">
        <v>0</v>
      </c>
      <c r="Z9" s="235">
        <v>0</v>
      </c>
      <c r="AA9" s="235">
        <v>0</v>
      </c>
      <c r="AB9" s="235">
        <v>2</v>
      </c>
      <c r="AC9" s="230">
        <f t="shared" ref="AC9:AC20" si="6">SUM(Q9:AB9)</f>
        <v>16</v>
      </c>
    </row>
    <row r="10" spans="1:29" ht="18" customHeight="1" thickBot="1">
      <c r="A10" s="390" t="s">
        <v>165</v>
      </c>
      <c r="B10" s="159">
        <v>81</v>
      </c>
      <c r="C10" s="159">
        <v>48</v>
      </c>
      <c r="D10" s="160">
        <v>71</v>
      </c>
      <c r="E10" s="159">
        <v>128</v>
      </c>
      <c r="F10" s="159">
        <v>171</v>
      </c>
      <c r="G10" s="159">
        <v>350</v>
      </c>
      <c r="H10" s="265">
        <v>569</v>
      </c>
      <c r="I10" s="159">
        <v>553</v>
      </c>
      <c r="J10" s="159">
        <v>458</v>
      </c>
      <c r="K10" s="159">
        <v>306</v>
      </c>
      <c r="L10" s="159">
        <v>220</v>
      </c>
      <c r="M10" s="160">
        <v>229</v>
      </c>
      <c r="N10" s="178">
        <f t="shared" si="5"/>
        <v>3184</v>
      </c>
      <c r="O10" s="151"/>
      <c r="P10" s="391" t="s">
        <v>165</v>
      </c>
      <c r="Q10" s="392">
        <v>1</v>
      </c>
      <c r="R10" s="392">
        <v>2</v>
      </c>
      <c r="S10" s="392">
        <v>1</v>
      </c>
      <c r="T10" s="392">
        <v>0</v>
      </c>
      <c r="U10" s="392">
        <v>0</v>
      </c>
      <c r="V10" s="392">
        <v>0</v>
      </c>
      <c r="W10" s="392">
        <v>1</v>
      </c>
      <c r="X10" s="392">
        <v>1</v>
      </c>
      <c r="Y10" s="392">
        <v>0</v>
      </c>
      <c r="Z10" s="392">
        <v>1</v>
      </c>
      <c r="AA10" s="392">
        <v>0</v>
      </c>
      <c r="AB10" s="392">
        <v>0</v>
      </c>
      <c r="AC10" s="393">
        <f t="shared" si="6"/>
        <v>7</v>
      </c>
    </row>
    <row r="11" spans="1:29" ht="18" customHeight="1" thickBot="1">
      <c r="A11" s="394" t="s">
        <v>166</v>
      </c>
      <c r="B11" s="395">
        <v>112</v>
      </c>
      <c r="C11" s="395">
        <v>85</v>
      </c>
      <c r="D11" s="395">
        <v>60</v>
      </c>
      <c r="E11" s="395">
        <v>97</v>
      </c>
      <c r="F11" s="395">
        <v>95</v>
      </c>
      <c r="G11" s="395">
        <v>305</v>
      </c>
      <c r="H11" s="396">
        <v>544</v>
      </c>
      <c r="I11" s="395">
        <v>449</v>
      </c>
      <c r="J11" s="395">
        <v>475</v>
      </c>
      <c r="K11" s="395">
        <v>505</v>
      </c>
      <c r="L11" s="395">
        <v>219</v>
      </c>
      <c r="M11" s="397">
        <v>98</v>
      </c>
      <c r="N11" s="158">
        <f t="shared" si="5"/>
        <v>3044</v>
      </c>
      <c r="O11" s="67"/>
      <c r="P11" s="390" t="s">
        <v>166</v>
      </c>
      <c r="Q11" s="398">
        <v>16</v>
      </c>
      <c r="R11" s="398">
        <v>1</v>
      </c>
      <c r="S11" s="398">
        <v>19</v>
      </c>
      <c r="T11" s="398">
        <v>3</v>
      </c>
      <c r="U11" s="398">
        <v>13</v>
      </c>
      <c r="V11" s="398">
        <v>1</v>
      </c>
      <c r="W11" s="398">
        <v>2</v>
      </c>
      <c r="X11" s="398">
        <v>2</v>
      </c>
      <c r="Y11" s="398">
        <v>0</v>
      </c>
      <c r="Z11" s="399">
        <v>24</v>
      </c>
      <c r="AA11" s="398">
        <v>4</v>
      </c>
      <c r="AB11" s="398">
        <v>2</v>
      </c>
      <c r="AC11" s="400">
        <f t="shared" si="6"/>
        <v>87</v>
      </c>
    </row>
    <row r="12" spans="1:29" ht="18" customHeight="1" thickBot="1">
      <c r="A12" s="401" t="s">
        <v>167</v>
      </c>
      <c r="B12" s="140">
        <v>84</v>
      </c>
      <c r="C12" s="140">
        <v>100</v>
      </c>
      <c r="D12" s="141">
        <v>77</v>
      </c>
      <c r="E12" s="141">
        <v>80</v>
      </c>
      <c r="F12" s="79">
        <v>236</v>
      </c>
      <c r="G12" s="79">
        <v>438</v>
      </c>
      <c r="H12" s="80">
        <v>631</v>
      </c>
      <c r="I12" s="266">
        <v>752</v>
      </c>
      <c r="J12" s="78">
        <v>523</v>
      </c>
      <c r="K12" s="79">
        <v>427</v>
      </c>
      <c r="L12" s="78">
        <v>253</v>
      </c>
      <c r="M12" s="142">
        <v>136</v>
      </c>
      <c r="N12" s="402">
        <f t="shared" si="5"/>
        <v>3737</v>
      </c>
      <c r="O12" s="67"/>
      <c r="P12" s="403" t="s">
        <v>168</v>
      </c>
      <c r="Q12" s="404">
        <v>7</v>
      </c>
      <c r="R12" s="404">
        <v>7</v>
      </c>
      <c r="S12" s="405">
        <v>13</v>
      </c>
      <c r="T12" s="405">
        <v>3</v>
      </c>
      <c r="U12" s="405">
        <v>8</v>
      </c>
      <c r="V12" s="405">
        <v>11</v>
      </c>
      <c r="W12" s="404">
        <v>5</v>
      </c>
      <c r="X12" s="405">
        <v>11</v>
      </c>
      <c r="Y12" s="405">
        <v>9</v>
      </c>
      <c r="Z12" s="405">
        <v>9</v>
      </c>
      <c r="AA12" s="406">
        <v>20</v>
      </c>
      <c r="AB12" s="406">
        <v>37</v>
      </c>
      <c r="AC12" s="407">
        <f t="shared" si="6"/>
        <v>140</v>
      </c>
    </row>
    <row r="13" spans="1:29" ht="18" customHeight="1" thickBot="1">
      <c r="A13" s="401" t="s">
        <v>169</v>
      </c>
      <c r="B13" s="405">
        <v>41</v>
      </c>
      <c r="C13" s="405">
        <v>44</v>
      </c>
      <c r="D13" s="405">
        <v>67</v>
      </c>
      <c r="E13" s="405">
        <v>103</v>
      </c>
      <c r="F13" s="398">
        <v>311</v>
      </c>
      <c r="G13" s="405">
        <v>415</v>
      </c>
      <c r="H13" s="405">
        <v>539</v>
      </c>
      <c r="I13" s="399">
        <v>1165</v>
      </c>
      <c r="J13" s="405">
        <v>534</v>
      </c>
      <c r="K13" s="405">
        <v>297</v>
      </c>
      <c r="L13" s="404">
        <v>205</v>
      </c>
      <c r="M13" s="408">
        <v>92</v>
      </c>
      <c r="N13" s="409">
        <f t="shared" si="5"/>
        <v>3813</v>
      </c>
      <c r="O13" s="67"/>
      <c r="P13" s="410" t="s">
        <v>169</v>
      </c>
      <c r="Q13" s="405">
        <v>9</v>
      </c>
      <c r="R13" s="405">
        <v>22</v>
      </c>
      <c r="S13" s="404">
        <v>18</v>
      </c>
      <c r="T13" s="405">
        <v>9</v>
      </c>
      <c r="U13" s="411">
        <v>21</v>
      </c>
      <c r="V13" s="405">
        <v>14</v>
      </c>
      <c r="W13" s="405">
        <v>6</v>
      </c>
      <c r="X13" s="405">
        <v>13</v>
      </c>
      <c r="Y13" s="405">
        <v>7</v>
      </c>
      <c r="Z13" s="412">
        <v>81</v>
      </c>
      <c r="AA13" s="411">
        <v>31</v>
      </c>
      <c r="AB13" s="412">
        <v>37</v>
      </c>
      <c r="AC13" s="413">
        <f t="shared" si="6"/>
        <v>268</v>
      </c>
    </row>
    <row r="14" spans="1:29" ht="18" customHeight="1" thickBot="1">
      <c r="A14" s="401" t="s">
        <v>170</v>
      </c>
      <c r="B14" s="405">
        <v>57</v>
      </c>
      <c r="C14" s="404">
        <v>35</v>
      </c>
      <c r="D14" s="405">
        <v>95</v>
      </c>
      <c r="E14" s="404">
        <v>112</v>
      </c>
      <c r="F14" s="405">
        <v>131</v>
      </c>
      <c r="G14" s="414">
        <v>340</v>
      </c>
      <c r="H14" s="414">
        <v>483</v>
      </c>
      <c r="I14" s="415">
        <v>1339</v>
      </c>
      <c r="J14" s="414">
        <v>614</v>
      </c>
      <c r="K14" s="414">
        <v>349</v>
      </c>
      <c r="L14" s="414">
        <v>236</v>
      </c>
      <c r="M14" s="416">
        <v>68</v>
      </c>
      <c r="N14" s="402">
        <f t="shared" si="5"/>
        <v>3859</v>
      </c>
      <c r="O14" s="67"/>
      <c r="P14" s="410" t="s">
        <v>170</v>
      </c>
      <c r="Q14" s="405">
        <v>19</v>
      </c>
      <c r="R14" s="405">
        <v>12</v>
      </c>
      <c r="S14" s="405">
        <v>8</v>
      </c>
      <c r="T14" s="404">
        <v>12</v>
      </c>
      <c r="U14" s="405">
        <v>7</v>
      </c>
      <c r="V14" s="405">
        <v>15</v>
      </c>
      <c r="W14" s="414">
        <v>16</v>
      </c>
      <c r="X14" s="416">
        <v>12</v>
      </c>
      <c r="Y14" s="404">
        <v>16</v>
      </c>
      <c r="Z14" s="405">
        <v>6</v>
      </c>
      <c r="AA14" s="404">
        <v>12</v>
      </c>
      <c r="AB14" s="404">
        <v>6</v>
      </c>
      <c r="AC14" s="407">
        <f t="shared" si="6"/>
        <v>141</v>
      </c>
    </row>
    <row r="15" spans="1:29" ht="18" hidden="1" customHeight="1" thickBot="1">
      <c r="A15" s="401" t="s">
        <v>171</v>
      </c>
      <c r="B15" s="417">
        <v>68</v>
      </c>
      <c r="C15" s="405">
        <v>42</v>
      </c>
      <c r="D15" s="405">
        <v>44</v>
      </c>
      <c r="E15" s="404">
        <v>75</v>
      </c>
      <c r="F15" s="404">
        <v>135</v>
      </c>
      <c r="G15" s="404">
        <v>448</v>
      </c>
      <c r="H15" s="405">
        <v>507</v>
      </c>
      <c r="I15" s="405">
        <v>808</v>
      </c>
      <c r="J15" s="411">
        <v>795</v>
      </c>
      <c r="K15" s="404">
        <v>313</v>
      </c>
      <c r="L15" s="404">
        <v>246</v>
      </c>
      <c r="M15" s="404">
        <v>143</v>
      </c>
      <c r="N15" s="402">
        <f t="shared" si="5"/>
        <v>3624</v>
      </c>
      <c r="O15" s="67"/>
      <c r="P15" s="410" t="s">
        <v>171</v>
      </c>
      <c r="Q15" s="418">
        <v>9</v>
      </c>
      <c r="R15" s="405">
        <v>16</v>
      </c>
      <c r="S15" s="405">
        <v>12</v>
      </c>
      <c r="T15" s="404">
        <v>6</v>
      </c>
      <c r="U15" s="419">
        <v>7</v>
      </c>
      <c r="V15" s="419">
        <v>14</v>
      </c>
      <c r="W15" s="405">
        <v>9</v>
      </c>
      <c r="X15" s="405">
        <v>14</v>
      </c>
      <c r="Y15" s="405">
        <v>9</v>
      </c>
      <c r="Z15" s="405">
        <v>9</v>
      </c>
      <c r="AA15" s="419">
        <v>8</v>
      </c>
      <c r="AB15" s="419">
        <v>7</v>
      </c>
      <c r="AC15" s="407">
        <f t="shared" si="6"/>
        <v>120</v>
      </c>
    </row>
    <row r="16" spans="1:29" ht="18" hidden="1" customHeight="1" thickBot="1">
      <c r="A16" s="420" t="s">
        <v>172</v>
      </c>
      <c r="B16" s="421">
        <v>71</v>
      </c>
      <c r="C16" s="421">
        <v>97</v>
      </c>
      <c r="D16" s="421">
        <v>61</v>
      </c>
      <c r="E16" s="422">
        <v>105</v>
      </c>
      <c r="F16" s="422">
        <v>198</v>
      </c>
      <c r="G16" s="422">
        <v>442</v>
      </c>
      <c r="H16" s="423">
        <v>790</v>
      </c>
      <c r="I16" s="424">
        <v>674</v>
      </c>
      <c r="J16" s="424">
        <v>594</v>
      </c>
      <c r="K16" s="422">
        <v>275</v>
      </c>
      <c r="L16" s="422">
        <v>133</v>
      </c>
      <c r="M16" s="422">
        <v>108</v>
      </c>
      <c r="N16" s="402">
        <f t="shared" si="5"/>
        <v>3548</v>
      </c>
      <c r="O16" s="5"/>
      <c r="P16" s="153" t="s">
        <v>172</v>
      </c>
      <c r="Q16" s="421">
        <v>7</v>
      </c>
      <c r="R16" s="421">
        <v>13</v>
      </c>
      <c r="S16" s="421">
        <v>12</v>
      </c>
      <c r="T16" s="422">
        <v>11</v>
      </c>
      <c r="U16" s="422">
        <v>12</v>
      </c>
      <c r="V16" s="422">
        <v>15</v>
      </c>
      <c r="W16" s="422">
        <v>20</v>
      </c>
      <c r="X16" s="422">
        <v>15</v>
      </c>
      <c r="Y16" s="422">
        <v>15</v>
      </c>
      <c r="Z16" s="422">
        <v>20</v>
      </c>
      <c r="AA16" s="422">
        <v>9</v>
      </c>
      <c r="AB16" s="422">
        <v>7</v>
      </c>
      <c r="AC16" s="425">
        <f t="shared" si="6"/>
        <v>156</v>
      </c>
    </row>
    <row r="17" spans="1:30" ht="13.8" hidden="1" thickBot="1">
      <c r="A17" s="8" t="s">
        <v>173</v>
      </c>
      <c r="B17" s="418">
        <v>38</v>
      </c>
      <c r="C17" s="422">
        <v>19</v>
      </c>
      <c r="D17" s="422">
        <v>38</v>
      </c>
      <c r="E17" s="422">
        <v>203</v>
      </c>
      <c r="F17" s="422">
        <v>146</v>
      </c>
      <c r="G17" s="422">
        <v>439</v>
      </c>
      <c r="H17" s="423">
        <v>964</v>
      </c>
      <c r="I17" s="423">
        <v>1154</v>
      </c>
      <c r="J17" s="422">
        <v>423</v>
      </c>
      <c r="K17" s="422">
        <v>388</v>
      </c>
      <c r="L17" s="422">
        <v>176</v>
      </c>
      <c r="M17" s="422">
        <v>143</v>
      </c>
      <c r="N17" s="426">
        <f t="shared" si="5"/>
        <v>4131</v>
      </c>
      <c r="O17" s="5"/>
      <c r="P17" s="7" t="s">
        <v>173</v>
      </c>
      <c r="Q17" s="422">
        <v>7</v>
      </c>
      <c r="R17" s="422">
        <v>7</v>
      </c>
      <c r="S17" s="422">
        <v>8</v>
      </c>
      <c r="T17" s="422">
        <v>12</v>
      </c>
      <c r="U17" s="422">
        <v>9</v>
      </c>
      <c r="V17" s="422">
        <v>6</v>
      </c>
      <c r="W17" s="422">
        <v>11</v>
      </c>
      <c r="X17" s="422">
        <v>8</v>
      </c>
      <c r="Y17" s="422">
        <v>16</v>
      </c>
      <c r="Z17" s="422">
        <v>40</v>
      </c>
      <c r="AA17" s="422">
        <v>17</v>
      </c>
      <c r="AB17" s="422">
        <v>16</v>
      </c>
      <c r="AC17" s="422">
        <f t="shared" si="6"/>
        <v>157</v>
      </c>
    </row>
    <row r="18" spans="1:30" ht="13.8" hidden="1" thickBot="1">
      <c r="A18" s="143" t="s">
        <v>174</v>
      </c>
      <c r="B18" s="424">
        <v>49</v>
      </c>
      <c r="C18" s="424">
        <v>63</v>
      </c>
      <c r="D18" s="424">
        <v>50</v>
      </c>
      <c r="E18" s="424">
        <v>71</v>
      </c>
      <c r="F18" s="424">
        <v>144</v>
      </c>
      <c r="G18" s="424">
        <v>374</v>
      </c>
      <c r="H18" s="427">
        <v>729</v>
      </c>
      <c r="I18" s="427">
        <v>1097</v>
      </c>
      <c r="J18" s="427">
        <v>650</v>
      </c>
      <c r="K18" s="424">
        <v>397</v>
      </c>
      <c r="L18" s="424">
        <v>192</v>
      </c>
      <c r="M18" s="424">
        <v>217</v>
      </c>
      <c r="N18" s="426">
        <f t="shared" si="5"/>
        <v>4033</v>
      </c>
      <c r="O18" s="5"/>
      <c r="P18" s="9" t="s">
        <v>174</v>
      </c>
      <c r="Q18" s="424">
        <v>10</v>
      </c>
      <c r="R18" s="424">
        <v>6</v>
      </c>
      <c r="S18" s="424">
        <v>14</v>
      </c>
      <c r="T18" s="424">
        <v>10</v>
      </c>
      <c r="U18" s="424">
        <v>10</v>
      </c>
      <c r="V18" s="424">
        <v>19</v>
      </c>
      <c r="W18" s="424">
        <v>11</v>
      </c>
      <c r="X18" s="424">
        <v>20</v>
      </c>
      <c r="Y18" s="424">
        <v>15</v>
      </c>
      <c r="Z18" s="424">
        <v>8</v>
      </c>
      <c r="AA18" s="424">
        <v>11</v>
      </c>
      <c r="AB18" s="424">
        <v>8</v>
      </c>
      <c r="AC18" s="422">
        <f t="shared" si="6"/>
        <v>142</v>
      </c>
    </row>
    <row r="19" spans="1:30" ht="13.8" hidden="1" thickBot="1">
      <c r="A19" s="8" t="s">
        <v>175</v>
      </c>
      <c r="B19" s="424">
        <v>53</v>
      </c>
      <c r="C19" s="424">
        <v>39</v>
      </c>
      <c r="D19" s="424">
        <v>74</v>
      </c>
      <c r="E19" s="424">
        <v>64</v>
      </c>
      <c r="F19" s="424">
        <v>208</v>
      </c>
      <c r="G19" s="424">
        <v>491</v>
      </c>
      <c r="H19" s="424">
        <v>454</v>
      </c>
      <c r="I19" s="427">
        <v>1068</v>
      </c>
      <c r="J19" s="424">
        <v>568</v>
      </c>
      <c r="K19" s="424">
        <v>407</v>
      </c>
      <c r="L19" s="424">
        <v>228</v>
      </c>
      <c r="M19" s="424">
        <v>81</v>
      </c>
      <c r="N19" s="428">
        <f t="shared" si="5"/>
        <v>3735</v>
      </c>
      <c r="O19" s="5"/>
      <c r="P19" s="7" t="s">
        <v>175</v>
      </c>
      <c r="Q19" s="424">
        <v>12</v>
      </c>
      <c r="R19" s="424">
        <v>13</v>
      </c>
      <c r="S19" s="424">
        <v>46</v>
      </c>
      <c r="T19" s="424">
        <v>9</v>
      </c>
      <c r="U19" s="424">
        <v>20</v>
      </c>
      <c r="V19" s="424">
        <v>4</v>
      </c>
      <c r="W19" s="424">
        <v>8</v>
      </c>
      <c r="X19" s="424">
        <v>30</v>
      </c>
      <c r="Y19" s="424">
        <v>22</v>
      </c>
      <c r="Z19" s="424">
        <v>20</v>
      </c>
      <c r="AA19" s="424">
        <v>16</v>
      </c>
      <c r="AB19" s="424">
        <v>12</v>
      </c>
      <c r="AC19" s="429">
        <f t="shared" si="6"/>
        <v>212</v>
      </c>
    </row>
    <row r="20" spans="1:30" ht="13.8" hidden="1" thickBot="1">
      <c r="A20" s="8" t="s">
        <v>176</v>
      </c>
      <c r="B20" s="430">
        <v>67</v>
      </c>
      <c r="C20" s="430">
        <v>62</v>
      </c>
      <c r="D20" s="430">
        <v>57</v>
      </c>
      <c r="E20" s="430">
        <v>77</v>
      </c>
      <c r="F20" s="430">
        <v>473</v>
      </c>
      <c r="G20" s="430">
        <v>468</v>
      </c>
      <c r="H20" s="431">
        <v>659</v>
      </c>
      <c r="I20" s="430">
        <v>851</v>
      </c>
      <c r="J20" s="430">
        <v>542</v>
      </c>
      <c r="K20" s="430">
        <v>270</v>
      </c>
      <c r="L20" s="430">
        <v>208</v>
      </c>
      <c r="M20" s="430">
        <v>174</v>
      </c>
      <c r="N20" s="432">
        <f t="shared" si="5"/>
        <v>3908</v>
      </c>
      <c r="O20" s="5" t="s">
        <v>3</v>
      </c>
      <c r="P20" s="9" t="s">
        <v>176</v>
      </c>
      <c r="Q20" s="424">
        <v>6</v>
      </c>
      <c r="R20" s="424">
        <v>25</v>
      </c>
      <c r="S20" s="424">
        <v>29</v>
      </c>
      <c r="T20" s="424">
        <v>4</v>
      </c>
      <c r="U20" s="424">
        <v>17</v>
      </c>
      <c r="V20" s="424">
        <v>19</v>
      </c>
      <c r="W20" s="424">
        <v>14</v>
      </c>
      <c r="X20" s="424">
        <v>37</v>
      </c>
      <c r="Y20" s="433">
        <v>76</v>
      </c>
      <c r="Z20" s="424">
        <v>34</v>
      </c>
      <c r="AA20" s="424">
        <v>17</v>
      </c>
      <c r="AB20" s="424">
        <v>18</v>
      </c>
      <c r="AC20" s="429">
        <f t="shared" si="6"/>
        <v>296</v>
      </c>
    </row>
    <row r="21" spans="1:30">
      <c r="A21" s="10"/>
      <c r="B21" s="144"/>
      <c r="C21" s="144"/>
      <c r="D21" s="144"/>
      <c r="E21" s="144"/>
      <c r="F21" s="144"/>
      <c r="G21" s="144"/>
      <c r="H21" s="144"/>
      <c r="I21" s="144"/>
      <c r="J21" s="144"/>
      <c r="K21" s="144"/>
      <c r="L21" s="144"/>
      <c r="M21" s="144"/>
      <c r="N21" s="11"/>
      <c r="O21" s="5"/>
      <c r="P21" s="12"/>
      <c r="Q21" s="145"/>
      <c r="R21" s="145"/>
      <c r="S21" s="145"/>
      <c r="T21" s="145"/>
      <c r="U21" s="145"/>
      <c r="V21" s="145"/>
      <c r="W21" s="145"/>
      <c r="X21" s="145"/>
      <c r="Y21" s="145"/>
      <c r="Z21" s="145"/>
      <c r="AA21" s="145"/>
      <c r="AB21" s="145"/>
      <c r="AC21" s="144"/>
    </row>
    <row r="22" spans="1:30" ht="13.5" customHeight="1">
      <c r="A22" s="721" t="s">
        <v>317</v>
      </c>
      <c r="B22" s="722"/>
      <c r="C22" s="722"/>
      <c r="D22" s="722"/>
      <c r="E22" s="722"/>
      <c r="F22" s="722"/>
      <c r="G22" s="722"/>
      <c r="H22" s="722"/>
      <c r="I22" s="722"/>
      <c r="J22" s="722"/>
      <c r="K22" s="722"/>
      <c r="L22" s="722"/>
      <c r="M22" s="722"/>
      <c r="N22" s="723"/>
      <c r="O22" s="5"/>
      <c r="P22" s="721" t="str">
        <f>+A22</f>
        <v>※2024年 第38週（9/16～9/22） 現在</v>
      </c>
      <c r="Q22" s="722"/>
      <c r="R22" s="722"/>
      <c r="S22" s="722"/>
      <c r="T22" s="722"/>
      <c r="U22" s="722"/>
      <c r="V22" s="722"/>
      <c r="W22" s="722"/>
      <c r="X22" s="722"/>
      <c r="Y22" s="722"/>
      <c r="Z22" s="722"/>
      <c r="AA22" s="722"/>
      <c r="AB22" s="722"/>
      <c r="AC22" s="723"/>
    </row>
    <row r="23" spans="1:30" ht="13.8" thickBot="1">
      <c r="A23" s="175" t="s">
        <v>41</v>
      </c>
      <c r="B23" s="5"/>
      <c r="C23" s="5"/>
      <c r="D23" s="5"/>
      <c r="E23" s="5"/>
      <c r="F23" s="5"/>
      <c r="G23" s="5" t="s">
        <v>17</v>
      </c>
      <c r="H23" s="5"/>
      <c r="I23" s="5"/>
      <c r="J23" s="5"/>
      <c r="K23" s="5"/>
      <c r="L23" s="5"/>
      <c r="M23" s="5"/>
      <c r="N23" s="14"/>
      <c r="O23" s="5"/>
      <c r="P23" s="176"/>
      <c r="Q23" s="5"/>
      <c r="R23" s="5"/>
      <c r="S23" s="5"/>
      <c r="T23" s="5"/>
      <c r="U23" s="5"/>
      <c r="V23" s="5"/>
      <c r="W23" s="5"/>
      <c r="X23" s="5"/>
      <c r="Y23" s="5"/>
      <c r="Z23" s="5"/>
      <c r="AA23" s="5"/>
      <c r="AB23" s="5"/>
      <c r="AC23" s="16"/>
    </row>
    <row r="24" spans="1:30" ht="33" customHeight="1" thickBot="1">
      <c r="A24" s="726" t="s">
        <v>177</v>
      </c>
      <c r="B24" s="727"/>
      <c r="C24" s="728"/>
      <c r="D24" s="724" t="s">
        <v>316</v>
      </c>
      <c r="E24" s="725"/>
      <c r="F24" s="5"/>
      <c r="G24" s="5" t="s">
        <v>17</v>
      </c>
      <c r="H24" s="5"/>
      <c r="I24" s="5"/>
      <c r="J24" s="5"/>
      <c r="K24" s="5"/>
      <c r="L24" s="5"/>
      <c r="M24" s="5"/>
      <c r="N24" s="14"/>
      <c r="O24" s="67" t="s">
        <v>17</v>
      </c>
      <c r="P24" s="93"/>
      <c r="Q24" s="434" t="s">
        <v>178</v>
      </c>
      <c r="R24" s="707" t="s">
        <v>206</v>
      </c>
      <c r="S24" s="708"/>
      <c r="T24" s="709"/>
      <c r="U24" s="5"/>
      <c r="V24" s="5"/>
      <c r="W24" s="5"/>
      <c r="X24" s="5"/>
      <c r="Y24" s="5"/>
      <c r="Z24" s="5"/>
      <c r="AA24" s="5"/>
      <c r="AB24" s="5"/>
      <c r="AC24" s="16"/>
    </row>
    <row r="25" spans="1:30" ht="15" customHeight="1">
      <c r="A25" s="13"/>
      <c r="B25" s="5"/>
      <c r="C25" s="5"/>
      <c r="D25" s="5" t="s">
        <v>3</v>
      </c>
      <c r="E25" s="5"/>
      <c r="F25" s="5"/>
      <c r="G25" s="5"/>
      <c r="H25" s="5"/>
      <c r="I25" s="5"/>
      <c r="J25" s="5"/>
      <c r="K25" s="5"/>
      <c r="L25" s="5"/>
      <c r="M25" s="5"/>
      <c r="N25" s="14"/>
      <c r="O25" s="67" t="s">
        <v>17</v>
      </c>
      <c r="P25" s="92"/>
      <c r="Q25" s="5"/>
      <c r="R25" s="5"/>
      <c r="S25" s="5"/>
      <c r="T25" s="5"/>
      <c r="U25" s="5"/>
      <c r="V25" s="5"/>
      <c r="W25" s="5"/>
      <c r="X25" s="5"/>
      <c r="Y25" s="5"/>
      <c r="Z25" s="5"/>
      <c r="AA25" s="5"/>
      <c r="AB25" s="5"/>
      <c r="AC25" s="16"/>
    </row>
    <row r="26" spans="1:30" ht="9" customHeight="1">
      <c r="A26" s="13"/>
      <c r="B26" s="5"/>
      <c r="C26" s="5"/>
      <c r="D26" s="5"/>
      <c r="E26" s="5"/>
      <c r="F26" s="5"/>
      <c r="G26" s="5"/>
      <c r="H26" s="5"/>
      <c r="I26" s="5"/>
      <c r="J26" s="5"/>
      <c r="K26" s="5"/>
      <c r="L26" s="5"/>
      <c r="M26" s="5"/>
      <c r="N26" s="14"/>
      <c r="O26" s="67" t="s">
        <v>17</v>
      </c>
      <c r="P26" s="15"/>
      <c r="Q26" s="5"/>
      <c r="R26" s="5"/>
      <c r="S26" s="5"/>
      <c r="T26" s="5"/>
      <c r="U26" s="5"/>
      <c r="V26" s="5"/>
      <c r="W26" s="5"/>
      <c r="X26" s="5"/>
      <c r="Y26" s="5"/>
      <c r="Z26" s="5"/>
      <c r="AA26" s="5"/>
      <c r="AB26" s="5"/>
      <c r="AC26" s="16"/>
    </row>
    <row r="27" spans="1:30">
      <c r="A27" s="13"/>
      <c r="B27" s="5"/>
      <c r="C27" s="5"/>
      <c r="D27" s="5"/>
      <c r="E27" s="5"/>
      <c r="F27" s="5"/>
      <c r="G27" s="5"/>
      <c r="H27" s="5"/>
      <c r="I27" s="5"/>
      <c r="J27" s="5"/>
      <c r="K27" s="5"/>
      <c r="L27" s="5"/>
      <c r="M27" s="5"/>
      <c r="N27" s="14"/>
      <c r="O27" s="5" t="s">
        <v>17</v>
      </c>
      <c r="P27" s="6"/>
      <c r="AC27" s="17"/>
    </row>
    <row r="28" spans="1:30">
      <c r="A28" s="13"/>
      <c r="B28" s="5"/>
      <c r="C28" s="5"/>
      <c r="D28" s="5"/>
      <c r="E28" s="5"/>
      <c r="F28" s="5"/>
      <c r="G28" s="5"/>
      <c r="H28" s="5"/>
      <c r="I28" s="5"/>
      <c r="J28" s="5"/>
      <c r="K28" s="5"/>
      <c r="L28" s="5"/>
      <c r="M28" s="5"/>
      <c r="N28" s="14"/>
      <c r="O28" s="5" t="s">
        <v>17</v>
      </c>
      <c r="P28" s="6"/>
      <c r="AC28" s="17"/>
    </row>
    <row r="29" spans="1:30">
      <c r="A29" s="13"/>
      <c r="B29" s="5"/>
      <c r="C29" s="5"/>
      <c r="D29" s="5"/>
      <c r="E29" s="5"/>
      <c r="F29" s="5"/>
      <c r="G29" s="5"/>
      <c r="H29" s="5"/>
      <c r="I29" s="5"/>
      <c r="J29" s="5"/>
      <c r="K29" s="5"/>
      <c r="L29" s="5"/>
      <c r="M29" s="5"/>
      <c r="N29" s="14"/>
      <c r="O29" s="5" t="s">
        <v>17</v>
      </c>
      <c r="P29" s="6"/>
      <c r="AC29" s="17"/>
      <c r="AD29" s="100"/>
    </row>
    <row r="30" spans="1:30">
      <c r="A30" s="13"/>
      <c r="B30" s="5"/>
      <c r="C30" s="5"/>
      <c r="D30" s="5"/>
      <c r="E30" s="5"/>
      <c r="F30" s="5"/>
      <c r="G30" s="5"/>
      <c r="H30" s="5"/>
      <c r="I30" s="5"/>
      <c r="J30" s="5"/>
      <c r="K30" s="5"/>
      <c r="L30" s="5"/>
      <c r="M30" s="5"/>
      <c r="N30" s="14"/>
      <c r="O30" s="5"/>
      <c r="P30" s="6"/>
      <c r="AC30" s="17"/>
    </row>
    <row r="31" spans="1:30" ht="21.6">
      <c r="A31" s="193" t="s">
        <v>179</v>
      </c>
      <c r="B31" s="5"/>
      <c r="C31" s="5"/>
      <c r="D31" s="5"/>
      <c r="E31" s="5"/>
      <c r="F31" s="5"/>
      <c r="G31" s="5"/>
      <c r="H31" s="5"/>
      <c r="I31" s="5"/>
      <c r="J31" s="5"/>
      <c r="K31" s="5"/>
      <c r="L31" s="5"/>
      <c r="M31" s="5"/>
      <c r="N31" s="14"/>
      <c r="O31" s="5"/>
      <c r="P31" s="6"/>
      <c r="AC31" s="17"/>
    </row>
    <row r="32" spans="1:30" ht="13.8" thickBot="1">
      <c r="A32" s="18"/>
      <c r="B32" s="19"/>
      <c r="C32" s="19"/>
      <c r="D32" s="19"/>
      <c r="E32" s="19"/>
      <c r="F32" s="19"/>
      <c r="G32" s="19"/>
      <c r="H32" s="19"/>
      <c r="I32" s="19"/>
      <c r="J32" s="19"/>
      <c r="K32" s="19"/>
      <c r="L32" s="19"/>
      <c r="M32" s="19"/>
      <c r="N32" s="20"/>
      <c r="O32" s="5"/>
      <c r="P32" s="21"/>
      <c r="Q32" s="22"/>
      <c r="R32" s="22"/>
      <c r="S32" s="22"/>
      <c r="T32" s="22"/>
      <c r="U32" s="22"/>
      <c r="V32" s="22"/>
      <c r="W32" s="22"/>
      <c r="X32" s="22"/>
      <c r="Y32" s="22"/>
      <c r="Z32" s="22"/>
      <c r="AA32" s="22"/>
      <c r="AB32" s="22"/>
      <c r="AC32" s="23"/>
    </row>
    <row r="33" spans="1:29">
      <c r="A33" s="435"/>
      <c r="C33" s="5"/>
      <c r="D33" s="5"/>
      <c r="E33" s="5"/>
      <c r="F33" s="5"/>
      <c r="G33" s="5"/>
      <c r="H33" s="5"/>
      <c r="I33" s="5"/>
      <c r="J33" s="5"/>
      <c r="K33" s="5"/>
      <c r="L33" s="5"/>
      <c r="M33" s="5"/>
      <c r="N33" s="5"/>
      <c r="O33" s="5"/>
    </row>
    <row r="34" spans="1:29">
      <c r="O34" s="5"/>
    </row>
    <row r="35" spans="1:29">
      <c r="K35" s="146" t="s">
        <v>3</v>
      </c>
      <c r="O35" s="5"/>
    </row>
    <row r="36" spans="1:29">
      <c r="O36" s="5"/>
    </row>
    <row r="37" spans="1:29">
      <c r="O37" s="5"/>
    </row>
    <row r="38" spans="1:29">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row>
    <row r="39" spans="1:29">
      <c r="Q39" s="75" t="s">
        <v>180</v>
      </c>
      <c r="R39" s="75"/>
      <c r="S39" s="75"/>
      <c r="T39" s="75"/>
      <c r="U39" s="75"/>
      <c r="V39" s="75"/>
      <c r="W39" s="75"/>
      <c r="X39" s="75"/>
    </row>
    <row r="40" spans="1:29">
      <c r="Q40" s="75" t="s">
        <v>181</v>
      </c>
      <c r="R40" s="75"/>
      <c r="S40" s="75"/>
      <c r="T40" s="75"/>
      <c r="U40" s="75"/>
      <c r="V40" s="75"/>
      <c r="W40" s="75"/>
      <c r="X40" s="75"/>
    </row>
  </sheetData>
  <mergeCells count="9">
    <mergeCell ref="R24:T24"/>
    <mergeCell ref="A1:N1"/>
    <mergeCell ref="P1:AC1"/>
    <mergeCell ref="A2:N2"/>
    <mergeCell ref="P2:AC2"/>
    <mergeCell ref="A22:N22"/>
    <mergeCell ref="P22:AC22"/>
    <mergeCell ref="D24:E24"/>
    <mergeCell ref="A24:C24"/>
  </mergeCells>
  <phoneticPr fontId="84"/>
  <pageMargins left="0.75" right="0.75" top="1" bottom="1" header="0.51200000000000001" footer="0.51200000000000001"/>
  <pageSetup paperSize="9" scale="44" orientation="portrait" horizontalDpi="1200" verticalDpi="120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3"/>
  <sheetViews>
    <sheetView view="pageBreakPreview" topLeftCell="B14" zoomScaleNormal="112" zoomScaleSheetLayoutView="100" workbookViewId="0">
      <selection activeCell="C10" sqref="C10:D10"/>
    </sheetView>
  </sheetViews>
  <sheetFormatPr defaultColWidth="9" defaultRowHeight="13.2"/>
  <cols>
    <col min="1" max="1" width="5" style="1" customWidth="1"/>
    <col min="2" max="2" width="25.77734375" style="58" customWidth="1"/>
    <col min="3" max="3" width="69.109375" style="1" customWidth="1"/>
    <col min="4" max="4" width="109.88671875" style="1" customWidth="1"/>
    <col min="5" max="5" width="3.88671875" style="1" customWidth="1"/>
    <col min="6" max="16384" width="9" style="1"/>
  </cols>
  <sheetData>
    <row r="1" spans="1:7" ht="18.75" customHeight="1">
      <c r="B1" s="58" t="s">
        <v>126</v>
      </c>
      <c r="D1" s="507" t="str">
        <f>+D23</f>
        <v>対前週
インフルエンザ 　     　     16%   増加
新型コロナウイルス        -14% 　減少</v>
      </c>
    </row>
    <row r="2" spans="1:7" ht="17.25" customHeight="1" thickBot="1">
      <c r="B2" t="s">
        <v>393</v>
      </c>
      <c r="D2" s="734"/>
      <c r="E2" s="735"/>
    </row>
    <row r="3" spans="1:7" ht="16.5" customHeight="1" thickBot="1">
      <c r="B3" s="349" t="s">
        <v>127</v>
      </c>
      <c r="C3" s="350" t="s">
        <v>128</v>
      </c>
      <c r="D3" s="83" t="s">
        <v>129</v>
      </c>
    </row>
    <row r="4" spans="1:7" ht="17.25" customHeight="1" thickBot="1">
      <c r="B4" s="351" t="s">
        <v>130</v>
      </c>
      <c r="C4" s="352" t="s">
        <v>211</v>
      </c>
      <c r="D4" s="59"/>
    </row>
    <row r="5" spans="1:7" ht="17.25" customHeight="1">
      <c r="B5" s="736" t="s">
        <v>131</v>
      </c>
      <c r="C5" s="739" t="s">
        <v>132</v>
      </c>
      <c r="D5" s="740"/>
    </row>
    <row r="6" spans="1:7" ht="19.2" customHeight="1">
      <c r="B6" s="737"/>
      <c r="C6" s="741" t="s">
        <v>133</v>
      </c>
      <c r="D6" s="742"/>
      <c r="G6" s="94"/>
    </row>
    <row r="7" spans="1:7" ht="19.95" customHeight="1">
      <c r="B7" s="737"/>
      <c r="C7" s="111" t="s">
        <v>134</v>
      </c>
      <c r="D7" s="112"/>
      <c r="G7" s="94"/>
    </row>
    <row r="8" spans="1:7" ht="25.2" customHeight="1" thickBot="1">
      <c r="B8" s="738"/>
      <c r="C8" s="96" t="s">
        <v>135</v>
      </c>
      <c r="D8" s="95"/>
      <c r="G8" s="94"/>
    </row>
    <row r="9" spans="1:7" ht="46.2" customHeight="1" thickBot="1">
      <c r="B9" s="353" t="s">
        <v>136</v>
      </c>
      <c r="C9" s="743" t="s">
        <v>394</v>
      </c>
      <c r="D9" s="744"/>
    </row>
    <row r="10" spans="1:7" ht="83.4" customHeight="1" thickBot="1">
      <c r="B10" s="354" t="s">
        <v>137</v>
      </c>
      <c r="C10" s="745" t="s">
        <v>397</v>
      </c>
      <c r="D10" s="746"/>
    </row>
    <row r="11" spans="1:7" ht="63" customHeight="1" thickBot="1">
      <c r="B11" s="60"/>
      <c r="C11" s="355" t="s">
        <v>395</v>
      </c>
      <c r="D11" s="356" t="s">
        <v>396</v>
      </c>
      <c r="F11" s="1" t="s">
        <v>17</v>
      </c>
    </row>
    <row r="12" spans="1:7" ht="37.950000000000003" customHeight="1" thickBot="1">
      <c r="B12" s="353" t="s">
        <v>399</v>
      </c>
      <c r="C12" s="745" t="s">
        <v>398</v>
      </c>
      <c r="D12" s="746"/>
    </row>
    <row r="13" spans="1:7" ht="93" customHeight="1" thickBot="1">
      <c r="B13" s="357" t="s">
        <v>138</v>
      </c>
      <c r="C13" s="358" t="s">
        <v>400</v>
      </c>
      <c r="D13" s="359" t="s">
        <v>401</v>
      </c>
      <c r="F13" t="s">
        <v>3</v>
      </c>
    </row>
    <row r="14" spans="1:7" ht="102.6" customHeight="1" thickBot="1">
      <c r="A14" t="s">
        <v>41</v>
      </c>
      <c r="B14" s="360" t="s">
        <v>139</v>
      </c>
      <c r="C14" s="732" t="s">
        <v>402</v>
      </c>
      <c r="D14" s="733"/>
    </row>
    <row r="15" spans="1:7" ht="17.25" customHeight="1"/>
    <row r="16" spans="1:7" ht="17.25" customHeight="1">
      <c r="B16" s="729" t="s">
        <v>140</v>
      </c>
      <c r="C16" s="174"/>
      <c r="D16" s="1" t="s">
        <v>41</v>
      </c>
    </row>
    <row r="17" spans="2:5">
      <c r="B17" s="729"/>
      <c r="C17"/>
    </row>
    <row r="18" spans="2:5">
      <c r="B18" s="729"/>
      <c r="E18" s="1" t="s">
        <v>17</v>
      </c>
    </row>
    <row r="19" spans="2:5">
      <c r="B19" s="729"/>
    </row>
    <row r="20" spans="2:5">
      <c r="B20" s="729"/>
    </row>
    <row r="21" spans="2:5" ht="16.2">
      <c r="B21" s="729"/>
      <c r="D21" s="243" t="s">
        <v>141</v>
      </c>
    </row>
    <row r="22" spans="2:5">
      <c r="B22" s="729"/>
    </row>
    <row r="23" spans="2:5">
      <c r="B23" s="729"/>
      <c r="D23" s="730" t="s">
        <v>404</v>
      </c>
    </row>
    <row r="24" spans="2:5">
      <c r="B24" s="729"/>
      <c r="D24" s="731"/>
    </row>
    <row r="25" spans="2:5">
      <c r="B25" s="729"/>
      <c r="D25" s="731"/>
    </row>
    <row r="26" spans="2:5">
      <c r="B26" s="729"/>
      <c r="D26" s="731"/>
    </row>
    <row r="27" spans="2:5">
      <c r="B27" s="729"/>
      <c r="D27" s="731"/>
    </row>
    <row r="28" spans="2:5">
      <c r="B28" s="729"/>
    </row>
    <row r="29" spans="2:5">
      <c r="B29" s="729"/>
      <c r="D29" s="1" t="s">
        <v>41</v>
      </c>
    </row>
    <row r="30" spans="2:5">
      <c r="B30" s="729"/>
      <c r="D30" s="1" t="s">
        <v>41</v>
      </c>
    </row>
    <row r="31" spans="2:5">
      <c r="B31" s="729"/>
    </row>
    <row r="32" spans="2:5">
      <c r="B32" s="729"/>
    </row>
    <row r="33" spans="2:2">
      <c r="B33" s="729"/>
    </row>
  </sheetData>
  <mergeCells count="10">
    <mergeCell ref="B16:B33"/>
    <mergeCell ref="D23:D27"/>
    <mergeCell ref="C14:D14"/>
    <mergeCell ref="D2:E2"/>
    <mergeCell ref="B5:B8"/>
    <mergeCell ref="C5:D5"/>
    <mergeCell ref="C6:D6"/>
    <mergeCell ref="C9:D9"/>
    <mergeCell ref="C10:D10"/>
    <mergeCell ref="C12:D12"/>
  </mergeCells>
  <phoneticPr fontId="84"/>
  <hyperlinks>
    <hyperlink ref="C6" r:id="rId1" location="h2_1" xr:uid="{B5E764AE-5943-4A97-AD1C-025941C051BF}"/>
  </hyperlinks>
  <pageMargins left="0.7" right="0.7" top="0.75" bottom="0.75" header="0.3" footer="0.3"/>
  <pageSetup paperSize="9" scale="42" orientation="portrait" horizontalDpi="1200" verticalDpi="1200" r:id="rId2"/>
  <headerFooter alignWithMargins="0"/>
  <colBreaks count="1" manualBreakCount="1">
    <brk id="4"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56"/>
  <sheetViews>
    <sheetView view="pageBreakPreview" zoomScale="110" zoomScaleNormal="100" zoomScaleSheetLayoutView="110" workbookViewId="0">
      <selection activeCell="F7" sqref="F7"/>
    </sheetView>
  </sheetViews>
  <sheetFormatPr defaultColWidth="9" defaultRowHeight="13.2"/>
  <cols>
    <col min="1" max="1" width="21.33203125" style="28" customWidth="1"/>
    <col min="2" max="2" width="19.88671875" style="28" customWidth="1"/>
    <col min="3" max="3" width="91.6640625" style="156" customWidth="1"/>
    <col min="4" max="4" width="14.44140625" style="29" customWidth="1"/>
    <col min="5" max="5" width="13.6640625" style="29"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436" t="s">
        <v>229</v>
      </c>
      <c r="B1" s="461" t="s">
        <v>205</v>
      </c>
      <c r="C1" s="437" t="s">
        <v>392</v>
      </c>
      <c r="D1" s="438" t="s">
        <v>182</v>
      </c>
      <c r="E1" s="439" t="s">
        <v>183</v>
      </c>
    </row>
    <row r="2" spans="1:5" ht="23.4" customHeight="1">
      <c r="A2" s="530" t="s">
        <v>318</v>
      </c>
      <c r="B2" s="531" t="s">
        <v>319</v>
      </c>
      <c r="C2" s="532" t="s">
        <v>378</v>
      </c>
      <c r="D2" s="533">
        <v>45561</v>
      </c>
      <c r="E2" s="534">
        <v>45562</v>
      </c>
    </row>
    <row r="3" spans="1:5" ht="23.4" customHeight="1">
      <c r="A3" s="545" t="s">
        <v>320</v>
      </c>
      <c r="B3" s="546" t="s">
        <v>321</v>
      </c>
      <c r="C3" s="547" t="s">
        <v>379</v>
      </c>
      <c r="D3" s="548">
        <v>45561</v>
      </c>
      <c r="E3" s="549">
        <v>45562</v>
      </c>
    </row>
    <row r="4" spans="1:5" ht="23.4" customHeight="1">
      <c r="A4" s="556" t="s">
        <v>320</v>
      </c>
      <c r="B4" s="557" t="s">
        <v>322</v>
      </c>
      <c r="C4" s="558" t="s">
        <v>380</v>
      </c>
      <c r="D4" s="559">
        <v>45561</v>
      </c>
      <c r="E4" s="560">
        <v>45562</v>
      </c>
    </row>
    <row r="5" spans="1:5" ht="23.4" customHeight="1">
      <c r="A5" s="535" t="s">
        <v>323</v>
      </c>
      <c r="B5" s="536" t="s">
        <v>324</v>
      </c>
      <c r="C5" s="537" t="s">
        <v>381</v>
      </c>
      <c r="D5" s="538">
        <v>45561</v>
      </c>
      <c r="E5" s="539">
        <v>45562</v>
      </c>
    </row>
    <row r="6" spans="1:5" ht="23.4" customHeight="1">
      <c r="A6" s="570" t="s">
        <v>320</v>
      </c>
      <c r="B6" s="571" t="s">
        <v>325</v>
      </c>
      <c r="C6" s="572" t="s">
        <v>382</v>
      </c>
      <c r="D6" s="573">
        <v>45561</v>
      </c>
      <c r="E6" s="574">
        <v>45561</v>
      </c>
    </row>
    <row r="7" spans="1:5" ht="23.4" customHeight="1">
      <c r="A7" s="545" t="s">
        <v>320</v>
      </c>
      <c r="B7" s="546" t="s">
        <v>326</v>
      </c>
      <c r="C7" s="547" t="s">
        <v>383</v>
      </c>
      <c r="D7" s="548">
        <v>45561</v>
      </c>
      <c r="E7" s="550">
        <v>45561</v>
      </c>
    </row>
    <row r="8" spans="1:5" ht="23.4" customHeight="1">
      <c r="A8" s="545" t="s">
        <v>327</v>
      </c>
      <c r="B8" s="546" t="s">
        <v>328</v>
      </c>
      <c r="C8" s="547" t="s">
        <v>384</v>
      </c>
      <c r="D8" s="548">
        <v>45561</v>
      </c>
      <c r="E8" s="550">
        <v>45561</v>
      </c>
    </row>
    <row r="9" spans="1:5" ht="23.4" customHeight="1">
      <c r="A9" s="545" t="s">
        <v>320</v>
      </c>
      <c r="B9" s="546" t="s">
        <v>329</v>
      </c>
      <c r="C9" s="547" t="s">
        <v>385</v>
      </c>
      <c r="D9" s="548">
        <v>45560</v>
      </c>
      <c r="E9" s="550">
        <v>45561</v>
      </c>
    </row>
    <row r="10" spans="1:5" ht="23.4" customHeight="1">
      <c r="A10" s="535" t="s">
        <v>320</v>
      </c>
      <c r="B10" s="536" t="s">
        <v>330</v>
      </c>
      <c r="C10" s="537" t="s">
        <v>386</v>
      </c>
      <c r="D10" s="538">
        <v>45560</v>
      </c>
      <c r="E10" s="539">
        <v>45561</v>
      </c>
    </row>
    <row r="11" spans="1:5" ht="23.4" customHeight="1">
      <c r="A11" s="545" t="s">
        <v>320</v>
      </c>
      <c r="B11" s="546" t="s">
        <v>331</v>
      </c>
      <c r="C11" s="547" t="s">
        <v>387</v>
      </c>
      <c r="D11" s="548">
        <v>45560</v>
      </c>
      <c r="E11" s="550">
        <v>45561</v>
      </c>
    </row>
    <row r="12" spans="1:5" ht="23.4" customHeight="1">
      <c r="A12" s="535" t="s">
        <v>327</v>
      </c>
      <c r="B12" s="536" t="s">
        <v>332</v>
      </c>
      <c r="C12" s="537" t="s">
        <v>388</v>
      </c>
      <c r="D12" s="538">
        <v>45560</v>
      </c>
      <c r="E12" s="539">
        <v>45561</v>
      </c>
    </row>
    <row r="13" spans="1:5" ht="23.4" customHeight="1">
      <c r="A13" s="551" t="s">
        <v>320</v>
      </c>
      <c r="B13" s="552" t="s">
        <v>333</v>
      </c>
      <c r="C13" s="553" t="s">
        <v>389</v>
      </c>
      <c r="D13" s="554">
        <v>45560</v>
      </c>
      <c r="E13" s="555">
        <v>45560</v>
      </c>
    </row>
    <row r="14" spans="1:5" ht="23.4" customHeight="1">
      <c r="A14" s="580" t="s">
        <v>318</v>
      </c>
      <c r="B14" s="581" t="s">
        <v>334</v>
      </c>
      <c r="C14" s="582" t="s">
        <v>390</v>
      </c>
      <c r="D14" s="583">
        <v>45560</v>
      </c>
      <c r="E14" s="584">
        <v>45560</v>
      </c>
    </row>
    <row r="15" spans="1:5" ht="23.4" customHeight="1">
      <c r="A15" s="551" t="s">
        <v>320</v>
      </c>
      <c r="B15" s="552" t="s">
        <v>335</v>
      </c>
      <c r="C15" s="553" t="s">
        <v>391</v>
      </c>
      <c r="D15" s="554">
        <v>45560</v>
      </c>
      <c r="E15" s="555">
        <v>45560</v>
      </c>
    </row>
    <row r="16" spans="1:5" ht="23.4" customHeight="1">
      <c r="A16" s="561" t="s">
        <v>320</v>
      </c>
      <c r="B16" s="562" t="s">
        <v>336</v>
      </c>
      <c r="C16" s="563" t="s">
        <v>337</v>
      </c>
      <c r="D16" s="564">
        <v>45559</v>
      </c>
      <c r="E16" s="565">
        <v>45560</v>
      </c>
    </row>
    <row r="17" spans="1:5" ht="23.4" customHeight="1">
      <c r="A17" s="497" t="s">
        <v>320</v>
      </c>
      <c r="B17" s="498" t="s">
        <v>338</v>
      </c>
      <c r="C17" s="499" t="s">
        <v>339</v>
      </c>
      <c r="D17" s="500">
        <v>45559</v>
      </c>
      <c r="E17" s="501">
        <v>45560</v>
      </c>
    </row>
    <row r="18" spans="1:5" ht="23.4" customHeight="1">
      <c r="A18" s="566" t="s">
        <v>320</v>
      </c>
      <c r="B18" s="567" t="s">
        <v>340</v>
      </c>
      <c r="C18" s="568" t="s">
        <v>341</v>
      </c>
      <c r="D18" s="569">
        <v>45559</v>
      </c>
      <c r="E18" s="549">
        <v>45560</v>
      </c>
    </row>
    <row r="19" spans="1:5" ht="23.4" customHeight="1">
      <c r="A19" s="540" t="s">
        <v>320</v>
      </c>
      <c r="B19" s="541" t="s">
        <v>342</v>
      </c>
      <c r="C19" s="542" t="s">
        <v>343</v>
      </c>
      <c r="D19" s="543">
        <v>45559</v>
      </c>
      <c r="E19" s="544">
        <v>45560</v>
      </c>
    </row>
    <row r="20" spans="1:5" ht="23.4" customHeight="1">
      <c r="A20" s="575" t="s">
        <v>320</v>
      </c>
      <c r="B20" s="576" t="s">
        <v>344</v>
      </c>
      <c r="C20" s="577" t="s">
        <v>345</v>
      </c>
      <c r="D20" s="578">
        <v>45559</v>
      </c>
      <c r="E20" s="579">
        <v>45560</v>
      </c>
    </row>
    <row r="21" spans="1:5" ht="23.4" customHeight="1">
      <c r="A21" s="575" t="s">
        <v>320</v>
      </c>
      <c r="B21" s="576" t="s">
        <v>346</v>
      </c>
      <c r="C21" s="577" t="s">
        <v>347</v>
      </c>
      <c r="D21" s="578">
        <v>45559</v>
      </c>
      <c r="E21" s="579">
        <v>45560</v>
      </c>
    </row>
    <row r="22" spans="1:5" ht="23.4" customHeight="1">
      <c r="A22" s="556" t="s">
        <v>320</v>
      </c>
      <c r="B22" s="557" t="s">
        <v>348</v>
      </c>
      <c r="C22" s="558" t="s">
        <v>349</v>
      </c>
      <c r="D22" s="559">
        <v>45559</v>
      </c>
      <c r="E22" s="560">
        <v>45560</v>
      </c>
    </row>
    <row r="23" spans="1:5" ht="23.4" customHeight="1">
      <c r="A23" s="570" t="s">
        <v>320</v>
      </c>
      <c r="B23" s="571" t="s">
        <v>350</v>
      </c>
      <c r="C23" s="572" t="s">
        <v>351</v>
      </c>
      <c r="D23" s="573">
        <v>45559</v>
      </c>
      <c r="E23" s="574">
        <v>45560</v>
      </c>
    </row>
    <row r="24" spans="1:5" ht="23.4" customHeight="1">
      <c r="A24" s="535" t="s">
        <v>320</v>
      </c>
      <c r="B24" s="536" t="s">
        <v>352</v>
      </c>
      <c r="C24" s="537" t="s">
        <v>353</v>
      </c>
      <c r="D24" s="538">
        <v>45559</v>
      </c>
      <c r="E24" s="539">
        <v>45560</v>
      </c>
    </row>
    <row r="25" spans="1:5" ht="23.4" customHeight="1">
      <c r="A25" s="502" t="s">
        <v>320</v>
      </c>
      <c r="B25" s="503" t="s">
        <v>354</v>
      </c>
      <c r="C25" s="504" t="s">
        <v>355</v>
      </c>
      <c r="D25" s="505">
        <v>45559</v>
      </c>
      <c r="E25" s="506">
        <v>45560</v>
      </c>
    </row>
    <row r="26" spans="1:5" ht="23.4" customHeight="1">
      <c r="A26" s="502" t="s">
        <v>323</v>
      </c>
      <c r="B26" s="503" t="s">
        <v>331</v>
      </c>
      <c r="C26" s="504" t="s">
        <v>356</v>
      </c>
      <c r="D26" s="505">
        <v>45559</v>
      </c>
      <c r="E26" s="506">
        <v>45560</v>
      </c>
    </row>
    <row r="27" spans="1:5" ht="23.4" customHeight="1">
      <c r="A27" s="502" t="s">
        <v>318</v>
      </c>
      <c r="B27" s="503" t="s">
        <v>357</v>
      </c>
      <c r="C27" s="504" t="s">
        <v>358</v>
      </c>
      <c r="D27" s="505">
        <v>45556</v>
      </c>
      <c r="E27" s="506">
        <v>45559</v>
      </c>
    </row>
    <row r="28" spans="1:5" ht="23.4" customHeight="1">
      <c r="A28" s="556" t="s">
        <v>320</v>
      </c>
      <c r="B28" s="557" t="s">
        <v>359</v>
      </c>
      <c r="C28" s="558" t="s">
        <v>360</v>
      </c>
      <c r="D28" s="559">
        <v>45556</v>
      </c>
      <c r="E28" s="560">
        <v>45559</v>
      </c>
    </row>
    <row r="29" spans="1:5" ht="23.4" customHeight="1">
      <c r="A29" s="556" t="s">
        <v>327</v>
      </c>
      <c r="B29" s="557" t="s">
        <v>361</v>
      </c>
      <c r="C29" s="558" t="s">
        <v>362</v>
      </c>
      <c r="D29" s="559">
        <v>45556</v>
      </c>
      <c r="E29" s="560">
        <v>45559</v>
      </c>
    </row>
    <row r="30" spans="1:5" ht="23.4" customHeight="1">
      <c r="A30" s="545" t="s">
        <v>320</v>
      </c>
      <c r="B30" s="546" t="s">
        <v>363</v>
      </c>
      <c r="C30" s="547" t="s">
        <v>364</v>
      </c>
      <c r="D30" s="548">
        <v>45555</v>
      </c>
      <c r="E30" s="550">
        <v>45559</v>
      </c>
    </row>
    <row r="31" spans="1:5" ht="23.4" customHeight="1">
      <c r="A31" s="535" t="s">
        <v>320</v>
      </c>
      <c r="B31" s="536" t="s">
        <v>365</v>
      </c>
      <c r="C31" s="537" t="s">
        <v>366</v>
      </c>
      <c r="D31" s="538">
        <v>45555</v>
      </c>
      <c r="E31" s="539">
        <v>45559</v>
      </c>
    </row>
    <row r="32" spans="1:5" ht="23.4" customHeight="1">
      <c r="A32" s="545" t="s">
        <v>327</v>
      </c>
      <c r="B32" s="546" t="s">
        <v>367</v>
      </c>
      <c r="C32" s="547" t="s">
        <v>368</v>
      </c>
      <c r="D32" s="548">
        <v>45555</v>
      </c>
      <c r="E32" s="550">
        <v>45559</v>
      </c>
    </row>
    <row r="33" spans="1:11" ht="23.4" customHeight="1">
      <c r="A33" s="535" t="s">
        <v>320</v>
      </c>
      <c r="B33" s="536" t="s">
        <v>369</v>
      </c>
      <c r="C33" s="537" t="s">
        <v>370</v>
      </c>
      <c r="D33" s="538">
        <v>45555</v>
      </c>
      <c r="E33" s="539">
        <v>45559</v>
      </c>
    </row>
    <row r="34" spans="1:11" ht="23.4" customHeight="1">
      <c r="A34" s="545" t="s">
        <v>323</v>
      </c>
      <c r="B34" s="546" t="s">
        <v>371</v>
      </c>
      <c r="C34" s="547" t="s">
        <v>372</v>
      </c>
      <c r="D34" s="548">
        <v>45555</v>
      </c>
      <c r="E34" s="550">
        <v>45559</v>
      </c>
    </row>
    <row r="35" spans="1:11" ht="23.4" customHeight="1">
      <c r="A35" s="540" t="s">
        <v>323</v>
      </c>
      <c r="B35" s="541" t="s">
        <v>373</v>
      </c>
      <c r="C35" s="542" t="s">
        <v>374</v>
      </c>
      <c r="D35" s="543">
        <v>45555</v>
      </c>
      <c r="E35" s="544">
        <v>45559</v>
      </c>
    </row>
    <row r="36" spans="1:11" ht="23.4" customHeight="1">
      <c r="A36" s="530" t="s">
        <v>320</v>
      </c>
      <c r="B36" s="531" t="s">
        <v>325</v>
      </c>
      <c r="C36" s="532" t="s">
        <v>375</v>
      </c>
      <c r="D36" s="533">
        <v>45555</v>
      </c>
      <c r="E36" s="534">
        <v>45559</v>
      </c>
    </row>
    <row r="37" spans="1:11" ht="23.4" customHeight="1">
      <c r="A37" s="530" t="s">
        <v>323</v>
      </c>
      <c r="B37" s="531" t="s">
        <v>376</v>
      </c>
      <c r="C37" s="532" t="s">
        <v>377</v>
      </c>
      <c r="D37" s="533">
        <v>45555</v>
      </c>
      <c r="E37" s="534">
        <v>45559</v>
      </c>
    </row>
    <row r="38" spans="1:11" ht="23.4" customHeight="1">
      <c r="A38" s="497"/>
      <c r="B38" s="498"/>
      <c r="C38" s="499"/>
      <c r="D38" s="500"/>
      <c r="E38" s="501"/>
    </row>
    <row r="39" spans="1:11" s="65" customFormat="1" ht="24" hidden="1" customHeight="1">
      <c r="A39" s="289"/>
      <c r="B39" s="289"/>
      <c r="C39" s="65" t="s">
        <v>184</v>
      </c>
      <c r="D39" s="463" t="s">
        <v>203</v>
      </c>
      <c r="E39" s="463" t="s">
        <v>204</v>
      </c>
    </row>
    <row r="40" spans="1:11" ht="20.25" customHeight="1">
      <c r="A40" s="25"/>
      <c r="B40" s="26"/>
      <c r="C40" s="440" t="s">
        <v>185</v>
      </c>
      <c r="D40" s="462"/>
      <c r="E40" s="462"/>
      <c r="J40" s="77"/>
      <c r="K40" s="77"/>
    </row>
    <row r="41" spans="1:11" ht="20.25" customHeight="1">
      <c r="A41" s="281" t="s">
        <v>186</v>
      </c>
      <c r="B41" s="282">
        <v>36</v>
      </c>
      <c r="C41" s="154"/>
      <c r="D41" s="27"/>
      <c r="E41" s="27"/>
      <c r="J41" s="77"/>
      <c r="K41" s="77"/>
    </row>
    <row r="42" spans="1:11" ht="20.25" customHeight="1">
      <c r="A42" s="179"/>
      <c r="B42" s="267"/>
      <c r="C42" s="154"/>
      <c r="D42" s="27"/>
      <c r="E42" s="27"/>
      <c r="J42" s="77"/>
      <c r="K42" s="77"/>
    </row>
    <row r="43" spans="1:11" ht="20.25" customHeight="1">
      <c r="A43" s="1"/>
      <c r="B43" s="1"/>
      <c r="C43" s="268"/>
      <c r="D43" s="180"/>
      <c r="E43" s="180"/>
      <c r="J43" s="77"/>
      <c r="K43" s="77"/>
    </row>
    <row r="44" spans="1:11">
      <c r="A44" s="155" t="s">
        <v>187</v>
      </c>
      <c r="B44" s="155"/>
      <c r="C44" s="288"/>
      <c r="D44" s="181"/>
      <c r="E44" s="181"/>
    </row>
    <row r="45" spans="1:11">
      <c r="A45" s="747" t="s">
        <v>188</v>
      </c>
      <c r="B45" s="747"/>
      <c r="C45" s="748"/>
      <c r="D45" s="182"/>
      <c r="E45" s="182"/>
    </row>
    <row r="50" s="1" customFormat="1"/>
    <row r="51" s="1" customFormat="1"/>
    <row r="52" s="1" customFormat="1"/>
    <row r="53" s="1" customFormat="1"/>
    <row r="54" s="1" customFormat="1"/>
    <row r="55" s="1" customFormat="1"/>
    <row r="56" s="1" customFormat="1"/>
  </sheetData>
  <autoFilter ref="A1:E38" xr:uid="{00000000-0001-0000-0800-000000000000}"/>
  <mergeCells count="1">
    <mergeCell ref="A45:C45"/>
  </mergeCells>
  <phoneticPr fontId="29"/>
  <printOptions horizontalCentered="1" verticalCentered="1"/>
  <pageMargins left="0.64" right="0.39" top="0.98425196850393704" bottom="0.7" header="0.51181102362204722" footer="0.51181102362204722"/>
  <pageSetup paperSize="9" scale="28" orientation="landscape" horizontalDpi="300" verticalDpi="300" r:id="rId1"/>
  <headerFooter alignWithMargins="0"/>
  <colBreaks count="1" manualBreakCount="1">
    <brk id="5" max="29" man="1"/>
  </colBreak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vt:lpstr>
      <vt:lpstr>38　ノロウイルス関連情報 </vt:lpstr>
      <vt:lpstr>38  衛生訓話</vt:lpstr>
      <vt:lpstr>38　食中毒記事等 </vt:lpstr>
      <vt:lpstr>38 海外情報</vt:lpstr>
      <vt:lpstr>38　感染症統計</vt:lpstr>
      <vt:lpstr>36　感染症情報</vt:lpstr>
      <vt:lpstr>38　食品回収</vt:lpstr>
      <vt:lpstr>Sheet1</vt:lpstr>
      <vt:lpstr>38　食品表示</vt:lpstr>
      <vt:lpstr>38 残留農薬など</vt:lpstr>
      <vt:lpstr>'36　感染症情報'!Print_Area</vt:lpstr>
      <vt:lpstr>'38  衛生訓話'!Print_Area</vt:lpstr>
      <vt:lpstr>'38　ノロウイルス関連情報 '!Print_Area</vt:lpstr>
      <vt:lpstr>'38 海外情報'!Print_Area</vt:lpstr>
      <vt:lpstr>'38　感染症統計'!Print_Area</vt:lpstr>
      <vt:lpstr>'38 残留農薬など'!Print_Area</vt:lpstr>
      <vt:lpstr>'38　食中毒記事等 '!Print_Area</vt:lpstr>
      <vt:lpstr>'38　食品回収'!Print_Area</vt:lpstr>
      <vt:lpstr>'38　食品表示'!Print_Area</vt:lpstr>
      <vt:lpstr>スポンサー公告!Print_Area</vt:lpstr>
      <vt:lpstr>'38　食中毒記事等 '!Print_Titles</vt:lpstr>
      <vt:lpstr>'38　食品表示'!Print_Titles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2017-11-10T10:38:10Z</dcterms:created>
  <dcterms:modified xsi:type="dcterms:W3CDTF">2024-09-29T00:52:32Z</dcterms:modified>
  <cp:category/>
  <cp:contentStatus/>
</cp:coreProperties>
</file>