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hidePivotFieldList="1"/>
  <xr:revisionPtr revIDLastSave="0" documentId="13_ncr:1_{38A58B19-6BAD-4ABF-AAD8-C4541EB5FEC7}" xr6:coauthVersionLast="47" xr6:coauthVersionMax="47" xr10:uidLastSave="{00000000-0000-0000-0000-000000000000}"/>
  <bookViews>
    <workbookView xWindow="-108" yWindow="-108" windowWidth="23256" windowHeight="12456" tabRatio="615" firstSheet="1" activeTab="2" xr2:uid="{00000000-000D-0000-FFFF-FFFF00000000}"/>
  </bookViews>
  <sheets>
    <sheet name="ヘッドライン" sheetId="78" state="hidden" r:id="rId1"/>
    <sheet name="スポンサー公告" sheetId="188" r:id="rId2"/>
    <sheet name="41　ノロウイルス関連情報 " sheetId="101" r:id="rId3"/>
    <sheet name="42  衛生訓話" sheetId="206" r:id="rId4"/>
    <sheet name="42　食中毒記事等 " sheetId="29" r:id="rId5"/>
    <sheet name="42 海外情報" sheetId="123" r:id="rId6"/>
    <sheet name="41　感染症統計" sheetId="125" r:id="rId7"/>
    <sheet name="41　感染症情報" sheetId="124" r:id="rId8"/>
    <sheet name="42　食品回収" sheetId="60" r:id="rId9"/>
    <sheet name="Sheet1" sheetId="170" state="hidden" r:id="rId10"/>
    <sheet name="42　食品表示" sheetId="156" r:id="rId11"/>
    <sheet name="42 残留農薬など" sheetId="34" r:id="rId12"/>
  </sheets>
  <definedNames>
    <definedName name="_xlnm._FilterDatabase" localSheetId="2" hidden="1">'41　ノロウイルス関連情報 '!$A$22:$G$75</definedName>
    <definedName name="_xlnm._FilterDatabase" localSheetId="4" hidden="1">'42　食中毒記事等 '!$A$1:$D$1</definedName>
    <definedName name="_xlnm._FilterDatabase" localSheetId="8" hidden="1">'42　食品回収'!$A$1:$E$51</definedName>
    <definedName name="_xlnm._FilterDatabase" localSheetId="10" hidden="1">'42　食品表示'!$A$1:$C$1</definedName>
    <definedName name="_xlnm.Print_Area" localSheetId="2">'41　ノロウイルス関連情報 '!$A$1:$N$84</definedName>
    <definedName name="_xlnm.Print_Area" localSheetId="7">'41　感染症情報'!$A$1:$D$33</definedName>
    <definedName name="_xlnm.Print_Area" localSheetId="6">'41　感染症統計'!$A$1:$AC$38</definedName>
    <definedName name="_xlnm.Print_Area" localSheetId="3">'42  衛生訓話'!$A$1:$M$21</definedName>
    <definedName name="_xlnm.Print_Area" localSheetId="5">'42 海外情報'!$A$1:$C$37</definedName>
    <definedName name="_xlnm.Print_Area" localSheetId="11">'42 残留農薬など'!$A$1:$N$17</definedName>
    <definedName name="_xlnm.Print_Area" localSheetId="4">'42　食中毒記事等 '!$A$1:$D$53</definedName>
    <definedName name="_xlnm.Print_Area" localSheetId="8">'42　食品回収'!$A$1:$E$59</definedName>
    <definedName name="_xlnm.Print_Area" localSheetId="10">'42　食品表示'!$A$1:$C$24</definedName>
    <definedName name="_xlnm.Print_Area" localSheetId="1">スポンサー公告!$A$1:$P$31</definedName>
    <definedName name="_xlnm.Print_Titles" localSheetId="4">'42　食中毒記事等 '!$1:$1</definedName>
    <definedName name="_xlnm.Print_Titles" localSheetId="10">'42　食品表示'!$1:$1</definedName>
    <definedName name="x__Hlk12648929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78" l="1"/>
  <c r="B18" i="78" a="1"/>
  <c r="B18" i="78" s="1"/>
  <c r="B67" i="101"/>
  <c r="B23" i="101"/>
  <c r="J4" i="125" l="1"/>
  <c r="K4" i="125"/>
  <c r="Y4" i="125"/>
  <c r="Z4" i="125"/>
  <c r="G70" i="101"/>
  <c r="D1" i="124" l="1"/>
  <c r="B12" i="78"/>
  <c r="B13" i="78"/>
  <c r="I4" i="125"/>
  <c r="X4" i="125"/>
  <c r="G24" i="101" l="1"/>
  <c r="G25" i="101"/>
  <c r="B25" i="101" s="1"/>
  <c r="G26" i="101"/>
  <c r="B26" i="101" s="1"/>
  <c r="G27" i="101"/>
  <c r="B27" i="101" s="1"/>
  <c r="G28" i="101"/>
  <c r="B28" i="101" s="1"/>
  <c r="G29" i="101"/>
  <c r="B29" i="101" s="1"/>
  <c r="G30" i="101"/>
  <c r="B30" i="101" s="1"/>
  <c r="G31" i="101"/>
  <c r="B31" i="101" s="1"/>
  <c r="G32" i="101"/>
  <c r="B32" i="101" s="1"/>
  <c r="G33" i="101"/>
  <c r="B33" i="101" s="1"/>
  <c r="G34" i="101"/>
  <c r="B34" i="101" s="1"/>
  <c r="G35" i="101"/>
  <c r="B35"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B53" i="101" s="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G68" i="101"/>
  <c r="B68" i="101" s="1"/>
  <c r="G69" i="101"/>
  <c r="B69" i="101" s="1"/>
  <c r="B70" i="101"/>
  <c r="G23" i="101"/>
  <c r="M71" i="101"/>
  <c r="N71" i="101"/>
  <c r="G75" i="101"/>
  <c r="G74" i="101"/>
  <c r="G73" i="101"/>
  <c r="B10" i="78"/>
  <c r="H4" i="125"/>
  <c r="W4" i="125"/>
  <c r="N12" i="170"/>
  <c r="M75" i="101" l="1"/>
  <c r="B17" i="78"/>
  <c r="B16" i="78" l="1"/>
  <c r="B15" i="78"/>
  <c r="M3" i="170" l="1"/>
  <c r="U4" i="125" l="1"/>
  <c r="V4" i="125"/>
  <c r="O19" i="170" l="1"/>
  <c r="P19" i="170"/>
  <c r="Q19" i="170"/>
  <c r="R19" i="170"/>
  <c r="S19" i="170"/>
  <c r="N19" i="170"/>
  <c r="O12" i="170"/>
  <c r="P12" i="170"/>
  <c r="Q12" i="170"/>
  <c r="R12" i="170"/>
  <c r="S12" i="170"/>
  <c r="R24" i="170" l="1"/>
  <c r="P24" i="170"/>
  <c r="O24" i="170"/>
  <c r="S24" i="170"/>
  <c r="Q24" i="170"/>
  <c r="N24" i="170"/>
  <c r="B14" i="78"/>
  <c r="G4" i="170" l="1"/>
  <c r="E4" i="170"/>
  <c r="J4" i="170"/>
  <c r="F4" i="170"/>
  <c r="D4" i="170"/>
  <c r="I4" i="170"/>
  <c r="H4" i="170"/>
  <c r="T4" i="125"/>
  <c r="D4" i="125" l="1"/>
  <c r="Q4" i="125" l="1"/>
  <c r="B4" i="125"/>
  <c r="N8" i="125" l="1"/>
  <c r="AC8" i="125"/>
  <c r="B11" i="78" l="1"/>
  <c r="N9" i="125" l="1"/>
  <c r="N10" i="125"/>
  <c r="G11" i="78" l="1"/>
  <c r="F4" i="125" l="1"/>
  <c r="E4" i="125"/>
  <c r="B24" i="101" l="1"/>
  <c r="R4" i="125" l="1"/>
  <c r="S4" i="125"/>
  <c r="AA4" i="125"/>
  <c r="AB4" i="125"/>
  <c r="C4" i="125"/>
  <c r="G4" i="125"/>
  <c r="L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F11" i="78" l="1"/>
  <c r="I74" i="101" l="1"/>
  <c r="I73" i="101"/>
  <c r="H11" i="78" s="1"/>
  <c r="K75" i="101"/>
  <c r="F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<sst xmlns="http://schemas.openxmlformats.org/spreadsheetml/2006/main" count="706" uniqueCount="471">
  <si>
    <t>皆様  週刊情報2024-10(9)を配信いたします</t>
    <phoneticPr fontId="5"/>
  </si>
  <si>
    <t>l</t>
    <phoneticPr fontId="32"/>
  </si>
  <si>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</si>
  <si>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</si>
  <si>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</si>
  <si>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</si>
  <si>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</si>
  <si>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</si>
  <si>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32"/>
  </si>
  <si>
    <t>2.　ノロウイルス</t>
    <phoneticPr fontId="32"/>
  </si>
  <si>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</si>
  <si>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</si>
  <si>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</si>
  <si>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</si>
  <si>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</si>
  <si>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32"/>
  </si>
  <si>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</si>
  <si>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</si>
  <si>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</si>
  <si>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</si>
  <si>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</si>
  <si>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</si>
  <si>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</si>
  <si>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32"/>
  </si>
  <si>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</si>
  <si>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</si>
  <si>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</si>
  <si>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2"/>
  </si>
  <si>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</si>
  <si>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</si>
  <si>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</si>
  <si>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2"/>
  </si>
  <si>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</si>
  <si>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2"/>
  </si>
  <si>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</si>
  <si>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</si>
  <si>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2"/>
  </si>
  <si>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</si>
  <si>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2"/>
  </si>
  <si>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</si>
  <si>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</si>
  <si>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 xml:space="preserve"> </t>
    <phoneticPr fontId="84"/>
  </si>
  <si>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</si>
  <si>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</si>
  <si>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</si>
  <si>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</si>
  <si>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</si>
  <si>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</si>
  <si>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</si>
  <si>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</si>
  <si>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</si>
  <si>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</si>
  <si>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</si>
  <si>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</si>
  <si>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</si>
  <si>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</si>
  <si>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</si>
  <si>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</si>
  <si>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</si>
  <si>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</si>
  <si>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</si>
  <si>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</si>
  <si>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</si>
  <si>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4"/>
  </si>
  <si>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</si>
  <si>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</si>
  <si>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</si>
  <si>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</si>
  <si>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</si>
  <si>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</si>
  <si>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</si>
  <si>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</si>
  <si>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</si>
  <si>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</si>
  <si>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</si>
  <si>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</si>
  <si>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</si>
  <si>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</si>
  <si>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</si>
  <si>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</si>
  <si>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</si>
  <si>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</si>
  <si>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</si>
  <si>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</si>
  <si>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</si>
  <si>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</si>
  <si>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</si>
  <si>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</si>
  <si>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</si>
  <si>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</si>
  <si>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</si>
  <si>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</si>
  <si>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</si>
  <si>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</si>
  <si>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</si>
  <si>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</si>
  <si>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</si>
  <si>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</si>
  <si>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</si>
  <si>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</si>
  <si>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</si>
  <si>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</si>
  <si>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</si>
  <si>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</si>
  <si>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</si>
  <si>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</si>
  <si>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</si>
  <si>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</si>
  <si>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</si>
  <si>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</si>
  <si>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</si>
  <si>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管理レベル「1」　</t>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</si>
  <si>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</si>
  <si>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</si>
  <si>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</si>
  <si>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</si>
  <si>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</si>
  <si>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</si>
  <si>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</si>
  <si>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県内で流行・食中毒原因が一件以上報告される
定点観測値が2.00を超える
5.00未満</t>
    <rPh sb="41" eb="43">
      <t>ミマン</t>
    </rPh>
    <phoneticPr fontId="84"/>
  </si>
  <si>
    <t>【情報共有】　週間・情報収集/情報共有は月一回以上
【体調管理】従業員の健康チェックは続ける</t>
    <phoneticPr fontId="84"/>
  </si>
  <si>
    <t>　　　　　　　　　　　　　　　　　　　　　　　　　　　　　　　　　　　　</t>
    <phoneticPr fontId="5"/>
  </si>
  <si>
    <t>毎週　　ひとつ　　覚えていきましょう</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</si>
  <si>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</si>
  <si>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</si>
  <si>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</si>
  <si>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</si>
  <si>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</si>
  <si>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</si>
  <si>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 xml:space="preserve">
</t>
    <phoneticPr fontId="84"/>
  </si>
  <si>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</si>
  <si>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</si>
  <si>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4"/>
  </si>
  <si>
    <t>https://www.mhlw.go.jp/stf/covid-19/kokunainohasseijoukyou.html#h2_1</t>
    <phoneticPr fontId="84"/>
  </si>
  <si>
    <t>厚生労働省：データからわかる－新型コロナウイルス感染症情報－</t>
    <phoneticPr fontId="84"/>
  </si>
  <si>
    <t>https：//covid19.mhlw.go.jp/</t>
    <phoneticPr fontId="84"/>
  </si>
  <si>
    <t>3類感染症</t>
    <phoneticPr fontId="5"/>
  </si>
  <si>
    <t>腸管出血性大腸菌感染症</t>
    <phoneticPr fontId="5"/>
  </si>
  <si>
    <t>4類感染症</t>
    <phoneticPr fontId="84"/>
  </si>
  <si>
    <t>5類感染症</t>
    <phoneticPr fontId="5"/>
  </si>
  <si>
    <t>インフルエンザ
と
新型コロナ</t>
    <rPh sb="10" eb="12">
      <t>シンガタ</t>
    </rPh>
    <phoneticPr fontId="84"/>
  </si>
  <si>
    <t>注意</t>
    <rPh sb="0" eb="2">
      <t>チュウイ</t>
    </rPh>
    <phoneticPr fontId="84"/>
  </si>
  <si>
    <t>国・地域</t>
    <rPh sb="0" eb="1">
      <t>クニ</t>
    </rPh>
    <rPh sb="2" eb="4">
      <t>チイキ</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</si>
  <si>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</si>
  <si>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t xml:space="preserve"> </t>
    <phoneticPr fontId="1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</si>
  <si>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</si>
  <si>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4"/>
  </si>
  <si>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</si>
  <si>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</si>
  <si>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</si>
  <si>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</si>
  <si>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</si>
  <si>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</si>
  <si>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</si>
  <si>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</si>
  <si>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</si>
  <si>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</si>
  <si>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</si>
  <si>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</si>
  <si>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</si>
  <si>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4"/>
  </si>
  <si>
    <t>2024年</t>
    <rPh sb="4" eb="5">
      <t>ネン</t>
    </rPh>
    <phoneticPr fontId="84"/>
  </si>
  <si>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</si>
  <si>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</si>
  <si>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</si>
  <si>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</si>
  <si>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</si>
  <si>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</si>
  <si>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</si>
  <si>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</si>
  <si>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</si>
  <si>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</si>
  <si>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</si>
  <si>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</si>
  <si>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</si>
  <si>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</si>
  <si>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</si>
  <si>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</si>
  <si>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※2023年 第11週（3/13～3/19）  現在</t>
    <phoneticPr fontId="84"/>
  </si>
  <si>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</si>
  <si>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</si>
  <si>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</si>
  <si>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</si>
  <si>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　</t>
    <phoneticPr fontId="29"/>
  </si>
  <si>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8"/>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</si>
  <si>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計</t>
    <rPh sb="0" eb="1">
      <t>ケイ</t>
    </rPh>
    <phoneticPr fontId="29"/>
  </si>
  <si>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</si>
  <si>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</si>
  <si>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賞味</t>
    <rPh sb="0" eb="2">
      <t>ショウミ</t>
    </rPh>
    <phoneticPr fontId="84"/>
  </si>
  <si>
    <t>アレルゲン</t>
    <phoneticPr fontId="84"/>
  </si>
  <si>
    <t>残留</t>
    <rPh sb="0" eb="2">
      <t>ザンリュウ</t>
    </rPh>
    <phoneticPr fontId="84"/>
  </si>
  <si>
    <t>異物</t>
    <rPh sb="0" eb="2">
      <t>イブツ</t>
    </rPh>
    <phoneticPr fontId="84"/>
  </si>
  <si>
    <t>細菌</t>
    <rPh sb="0" eb="2">
      <t>サイキン</t>
    </rPh>
    <phoneticPr fontId="84"/>
  </si>
  <si>
    <t>表示</t>
    <rPh sb="0" eb="2">
      <t>ヒョウジ</t>
    </rPh>
    <phoneticPr fontId="84"/>
  </si>
  <si>
    <t>その他</t>
    <rPh sb="2" eb="3">
      <t>タ</t>
    </rPh>
    <phoneticPr fontId="84"/>
  </si>
  <si>
    <t>インフルエンザ新型</t>
    <rPh sb="7" eb="9">
      <t>シンガタ</t>
    </rPh>
    <phoneticPr fontId="84"/>
  </si>
  <si>
    <t>コロナウイルス感染症</t>
    <rPh sb="7" eb="10">
      <t>カンセンショウ</t>
    </rPh>
    <phoneticPr fontId="84"/>
  </si>
  <si>
    <t>報告数</t>
    <rPh sb="0" eb="3">
      <t>ホウコクスウ</t>
    </rPh>
    <phoneticPr fontId="84"/>
  </si>
  <si>
    <t>総数</t>
    <rPh sb="0" eb="2">
      <t>ソウスウ</t>
    </rPh>
    <phoneticPr fontId="84"/>
  </si>
  <si>
    <t>男性</t>
    <rPh sb="0" eb="2">
      <t>ダンセイ</t>
    </rPh>
    <phoneticPr fontId="84"/>
  </si>
  <si>
    <t>女性</t>
    <rPh sb="0" eb="2">
      <t>ジョセイ</t>
    </rPh>
    <phoneticPr fontId="84"/>
  </si>
  <si>
    <t>なお、情報提供ページは提供者側により短期間で削除される場合もあります。予めご了解ください。</t>
    <phoneticPr fontId="5"/>
  </si>
  <si>
    <t>列1</t>
    <phoneticPr fontId="29"/>
  </si>
  <si>
    <t>列2</t>
    <phoneticPr fontId="29"/>
  </si>
  <si>
    <t xml:space="preserve">業者
 </t>
    <rPh sb="0" eb="2">
      <t>ギョウシャ</t>
    </rPh>
    <phoneticPr fontId="5"/>
  </si>
  <si>
    <t>（最近５年間の週値の比較） ノロウイルスの感染周期は4年ですね　2024年は警戒年度です</t>
    <rPh sb="1" eb="3">
      <t>サイキン</t>
    </rPh>
    <rPh sb="3" eb="6">
      <t>ゴネンカン</t>
    </rPh>
    <rPh sb="7" eb="8">
      <t>シュウ</t>
    </rPh>
    <rPh sb="8" eb="9">
      <t>アタイ</t>
    </rPh>
    <rPh sb="10" eb="12">
      <t>ヒカク</t>
    </rPh>
    <rPh sb="21" eb="25">
      <t>カンセンシュウキ</t>
    </rPh>
    <rPh sb="27" eb="28">
      <t>ネン</t>
    </rPh>
    <rPh sb="36" eb="37">
      <t>ネン</t>
    </rPh>
    <rPh sb="38" eb="42">
      <t>ケイカイネンド</t>
    </rPh>
    <phoneticPr fontId="5"/>
  </si>
  <si>
    <t>★数年間では、平均的比率でノロウイルス継続</t>
    <rPh sb="0" eb="21">
      <t>ヘイキンテキヒリツケイゾク</t>
    </rPh>
    <phoneticPr fontId="5"/>
  </si>
  <si>
    <t>　</t>
    <phoneticPr fontId="84"/>
  </si>
  <si>
    <t>静岡県</t>
    <phoneticPr fontId="84"/>
  </si>
  <si>
    <t>腸チフス1例‌</t>
    <phoneticPr fontId="5"/>
  </si>
  <si>
    <t>2024年</t>
    <phoneticPr fontId="5"/>
  </si>
  <si>
    <t>届出感染症　第三類　</t>
    <rPh sb="0" eb="2">
      <t>トドケデ</t>
    </rPh>
    <rPh sb="2" eb="4">
      <t>カンセン</t>
    </rPh>
    <rPh sb="4" eb="5">
      <t>ショウ</t>
    </rPh>
    <rPh sb="6" eb="7">
      <t>ダイ</t>
    </rPh>
    <rPh sb="7" eb="8">
      <t>サン</t>
    </rPh>
    <rPh sb="8" eb="9">
      <t>タグイ</t>
    </rPh>
    <phoneticPr fontId="5"/>
  </si>
  <si>
    <t>　↓　職場の先輩は以下のことを理解して　わかり易く　指導しましょう　↓</t>
    <phoneticPr fontId="5"/>
  </si>
  <si>
    <t>平年並み</t>
    <rPh sb="0" eb="3">
      <t>ヘイネンナ</t>
    </rPh>
    <phoneticPr fontId="5"/>
  </si>
  <si>
    <t>京都府</t>
    <rPh sb="0" eb="3">
      <t>キョウトフ</t>
    </rPh>
    <phoneticPr fontId="15"/>
  </si>
  <si>
    <t>神奈川県</t>
    <rPh sb="0" eb="4">
      <t>カナガワケン</t>
    </rPh>
    <phoneticPr fontId="15"/>
  </si>
  <si>
    <t>スマホでチェック　OMリサーチコンサルティング</t>
    <phoneticPr fontId="32"/>
  </si>
  <si>
    <t xml:space="preserve"> GⅡ　41週　0例</t>
    <rPh sb="6" eb="7">
      <t>シュウ</t>
    </rPh>
    <phoneticPr fontId="5"/>
  </si>
  <si>
    <t xml:space="preserve"> GⅡ　42週　0例</t>
    <rPh sb="9" eb="10">
      <t>レイ</t>
    </rPh>
    <phoneticPr fontId="5"/>
  </si>
  <si>
    <t>今週のニュース（Noroｖｉｒｕｓ） (10/21-10/27)</t>
    <rPh sb="0" eb="2">
      <t>コンシュウ</t>
    </rPh>
    <phoneticPr fontId="5"/>
  </si>
  <si>
    <t>2024/41週</t>
    <phoneticPr fontId="84"/>
  </si>
  <si>
    <t>2024/42週</t>
  </si>
  <si>
    <t>食中毒情報 (10/21-10/27)</t>
    <rPh sb="0" eb="3">
      <t>ショクチュウドク</t>
    </rPh>
    <rPh sb="3" eb="5">
      <t>ジョウホウ</t>
    </rPh>
    <phoneticPr fontId="5"/>
  </si>
  <si>
    <t>海外情報 (10/21-10/27)</t>
    <rPh sb="0" eb="4">
      <t>カイガイジョウホウ</t>
    </rPh>
    <phoneticPr fontId="5"/>
  </si>
  <si>
    <t>食品表示
 (10/21-10/27)</t>
    <rPh sb="0" eb="2">
      <t>ショクヒン</t>
    </rPh>
    <rPh sb="2" eb="4">
      <t>ヒョウジ</t>
    </rPh>
    <phoneticPr fontId="5"/>
  </si>
  <si>
    <t>食品表示 (10/21-10/27)</t>
    <phoneticPr fontId="5"/>
  </si>
  <si>
    <r>
      <t>残留農薬</t>
    </r>
    <r>
      <rPr>
        <b/>
        <sz val="20"/>
        <color rgb="FF000000"/>
        <rFont val="ＭＳ Ｐゴシック"/>
        <family val="3"/>
        <charset val="128"/>
      </rPr>
      <t xml:space="preserve"> (10/21-10/27)</t>
    </r>
    <phoneticPr fontId="5"/>
  </si>
  <si>
    <t>回収＆返金</t>
  </si>
  <si>
    <t>フジ</t>
  </si>
  <si>
    <t>イオンリテール</t>
  </si>
  <si>
    <t>日本未来農業</t>
  </si>
  <si>
    <t>回収＆返金/交換</t>
  </si>
  <si>
    <t>小関麺興商事</t>
  </si>
  <si>
    <t>松栄</t>
  </si>
  <si>
    <t>オーシャンシステ...</t>
  </si>
  <si>
    <t>オランダ家</t>
  </si>
  <si>
    <t>木村海苔</t>
  </si>
  <si>
    <t>回収</t>
  </si>
  <si>
    <t>菓欒</t>
  </si>
  <si>
    <t>OMEGAファー...</t>
  </si>
  <si>
    <t>公益財団法人矯正...</t>
  </si>
  <si>
    <t>バーべキュ－グリル(大分)H型 食品衛生法違反の恐れ</t>
  </si>
  <si>
    <t>キャメル珈琲</t>
  </si>
  <si>
    <t>鮭キムチ他 一部保存温度逸脱</t>
  </si>
  <si>
    <t>さとう</t>
  </si>
  <si>
    <t>北海道ミルクの濃厚グラタン他 一部保存温度逸脱</t>
  </si>
  <si>
    <t>魚力</t>
  </si>
  <si>
    <t>生かき(加熱用) 一部生食用と誤表示</t>
  </si>
  <si>
    <t>讃岐屋</t>
  </si>
  <si>
    <t>徳用みつ豆用寒天 一ぶ表示シール誤添付</t>
  </si>
  <si>
    <t>回収＆交換</t>
  </si>
  <si>
    <t>姫生水産</t>
  </si>
  <si>
    <t>ちくわ磯辺天ぷら 一部樹脂微片混入の可能性</t>
  </si>
  <si>
    <t>イオン九州</t>
  </si>
  <si>
    <t>めばち鮪(解凍)刺身用 一部消費期限誤表示</t>
  </si>
  <si>
    <t>全国農業協同組合...</t>
  </si>
  <si>
    <t>大阪駅 淡路島たまねぎソテー 一部食品表示欠落</t>
  </si>
  <si>
    <t>ユニバース</t>
  </si>
  <si>
    <t>豆腐田楽 一部ラベル誤貼付でアレルゲン表示欠落</t>
  </si>
  <si>
    <t>仁々木</t>
  </si>
  <si>
    <t>らんたんどーら 一部アレルギー(乳成分)表示欠落</t>
  </si>
  <si>
    <t>メルティングポッ...</t>
  </si>
  <si>
    <t>宝石のモンブランカッサータ 一部アレルギー(小麦)表示欠落</t>
  </si>
  <si>
    <t>熊本県立球磨中央...</t>
  </si>
  <si>
    <t>高菜の油炒め 一部カビ発生の恐れ</t>
  </si>
  <si>
    <t>オーケー</t>
  </si>
  <si>
    <t>えびカツバーガー 一部ラベル誤貼付でアレルゲン表示欠落</t>
  </si>
  <si>
    <t>ツルヤ</t>
  </si>
  <si>
    <t>国産キャベツのメンチカツ 一部アレルゲン(卵)表示欠落</t>
  </si>
  <si>
    <t>生活協同組合コー...</t>
  </si>
  <si>
    <t>牛豚合挽ミンチ(国産・沖縄県産) 一部産地誤表示</t>
  </si>
  <si>
    <t>フジパンストアー...</t>
  </si>
  <si>
    <t>津新町店 かのこの黒糖蒸しパン 一部期限切れ</t>
  </si>
  <si>
    <t>サンデイリー</t>
  </si>
  <si>
    <t>Yスター国産小麦のうどん 一部賞味期限誤印字</t>
  </si>
  <si>
    <t>卯月製麺</t>
  </si>
  <si>
    <t>にしんのうま煮 一部本来と異なる味わい</t>
  </si>
  <si>
    <t>三交興業</t>
  </si>
  <si>
    <t>焼豚スライス 一部消費期限誤表示</t>
  </si>
  <si>
    <t>やまぐち店 米ぬか 一部賞味期限誤表示</t>
  </si>
  <si>
    <t>梅屋</t>
  </si>
  <si>
    <t>北海道ミルクッキー他 一部個包装袋にピンホール発生</t>
  </si>
  <si>
    <t>デリシア</t>
  </si>
  <si>
    <t>広丘店 中華丼 一部ラベル誤貼付でアレルゲン表示欠落</t>
  </si>
  <si>
    <t>小田急商事</t>
  </si>
  <si>
    <t>しいたけ肉詰めフライ 一部ラベル誤貼付でアレルゲン表示欠落</t>
  </si>
  <si>
    <t>フィールコーポレ...</t>
  </si>
  <si>
    <t>塩紅鮭(甘口) 一部消費期限誤表示</t>
  </si>
  <si>
    <t>丸万</t>
  </si>
  <si>
    <t>うめだ本店 ハイアーリビング他 一部個包装袋に黒いシミ発生</t>
  </si>
  <si>
    <t>タカキベーカリー...</t>
  </si>
  <si>
    <t>エビカツとたまごのサンド 一部ラベル誤貼付でアレルギー表示欠落</t>
  </si>
  <si>
    <t>綿半パートナーズ...</t>
  </si>
  <si>
    <t>上田店 広島県産冷凍かき(加熱用) 一部消費期限誤表示</t>
  </si>
  <si>
    <t>愛情館 ごま団子 一部消費期限誤表示</t>
  </si>
  <si>
    <t>長崎海産</t>
  </si>
  <si>
    <t>島原産塩蔵わかめ 一部異物(ガラス片様)混入の恐れ</t>
  </si>
  <si>
    <t>菓匠三全</t>
  </si>
  <si>
    <t>マドレーヌ 一部包装不良</t>
  </si>
  <si>
    <t>社会福祉法人星谷...</t>
  </si>
  <si>
    <t>みかんジャム,トマトジャム 一部カビ発生の恐れ</t>
  </si>
  <si>
    <t>マルヨシセンター...</t>
  </si>
  <si>
    <t>海老入もち餃子他 一部保存方法ラベル貼付漏れ</t>
  </si>
  <si>
    <t>家族亭</t>
  </si>
  <si>
    <t>香芝SA 蒜山高原生クリームパン他 一部消費期限誤表示</t>
  </si>
  <si>
    <t>エフコープ生活協...</t>
  </si>
  <si>
    <t>沼店 水産加工食品19点 一部消費期限誤表示</t>
  </si>
  <si>
    <t>日東富士製粉</t>
  </si>
  <si>
    <t>プレミックス粉 一部異物(樹脂微片)混入の恐れコメントあり</t>
  </si>
  <si>
    <t>吉商</t>
  </si>
  <si>
    <t>魚介乾製品 一部賞味期限誤記載</t>
  </si>
  <si>
    <t>MIE PROJ...</t>
  </si>
  <si>
    <t>ウォールナッツプロテインブロート 一部アレルゲン(乳)表示欠落コメントあり</t>
  </si>
  <si>
    <t>フレンチ・エフ・...</t>
  </si>
  <si>
    <t>生鮮ヤマドリダケ 一部放射性物質基準超過</t>
  </si>
  <si>
    <t>メンチカツ 一部ラベル誤貼付でアレルゲン表示欠落</t>
  </si>
  <si>
    <t>おにぎり海老天むす 一部ラベル誤貼付でアレルゲン表示欠落</t>
  </si>
  <si>
    <t>紅はるか 丸干し芋 一部賞味期限誤印字</t>
  </si>
  <si>
    <t>茨城県産 紅はるか 丸干し芋 一部賞味期限誤表記</t>
  </si>
  <si>
    <t>焼きそば、煮ぼし味ラーメン 他 4商品 賞味期限誤表記</t>
  </si>
  <si>
    <t>湘南しらす生姜くぎ煮 一部カビ発生の恐れ</t>
  </si>
  <si>
    <t>チャレンジャー田家店 しらす干しA 一部ふぐ稚魚混入の恐れ</t>
  </si>
  <si>
    <t>楽花生ミルフィーユサンド 一部アレルゲン(落花生)表示欠落</t>
  </si>
  <si>
    <t>もみのり 一部セラミック片混入の恐れ</t>
  </si>
  <si>
    <t>京都店 レーズンサンド他 一部賞味期限誤印字</t>
  </si>
  <si>
    <t>BONANZA OIL CAMELINA 一部残留農薬基準超過</t>
  </si>
  <si>
    <t>2024年第41週（10月7日〜10月13日）</t>
    <phoneticPr fontId="84"/>
  </si>
  <si>
    <t>結核例　215例</t>
    <rPh sb="7" eb="8">
      <t>レイ</t>
    </rPh>
    <phoneticPr fontId="5"/>
  </si>
  <si>
    <t>細菌性赤痢1例‌
菌種：S. flexneri（B群）＿感染地域：インドネシア</t>
    <phoneticPr fontId="84"/>
  </si>
  <si>
    <t>腸チフス1例‌   感染地域：バングラデシュ
パラチフス1例‌   感染地域：インド</t>
    <phoneticPr fontId="84"/>
  </si>
  <si>
    <t xml:space="preserve">年齢群：‌‌0歳（1 例 ）、1歳（9 例 ）、2歳（2 例 ）、3歳（1 例 ）、4歳（3 例 ）、
5歳（ 2 例 ）、 7歳（ 1 例 ）、 8歳（ 2 例 ）、 10代（11例）、20代（34例）、
30代（19例）、40代（14例）、50代（12例）、60代（7例）、70 代（6 例 ）、80代（5例）
</t>
    <phoneticPr fontId="84"/>
  </si>
  <si>
    <t xml:space="preserve">腸管出血性大腸菌感染症129例（有症者89例、うちHUS‌6例）  感染地域：‌ ‌国内89例、韓国20例、ベトナム1例、国内・国外不明19例
‌国内の感染地域：‌‌佐賀県12例、群馬県10例、東京都8例、北海道7例、神奈川県7例、福岡県4例、宮城県3例、埼玉県3例、三重県3例、兵庫県3例、愛知県2例、滋賀県2例、島根県2例、広島県2例、香川県2例、     秋田県1例、山形県1例、栃木県1例、千葉県1例、長野県1例、静岡県1例、京都府1例、奈良県1例、鹿児島県1例、山口県/福岡県1例、国内（都道府県不明）9例
 ‌
 ‌
 ‌
</t>
    <phoneticPr fontId="84"/>
  </si>
  <si>
    <t>血清群・毒素型：‌‌O157‌VT2（54例）、O157‌VT1・VT2（24例）、O26‌VT1（14例）、O103‌VT1（3例）、O111‌ VT1（3例）、
O157‌VT1（2例）、O91‌VT1‌（2例）、O119‌VT1（1例）、O124‌VT2（1例）、O145‌VT1（1例）、O15‌VT1（1例）、O8‌ VT2（1例）、
O91‌VT2（1例）、O26‌VT1/O157‌ VT2（1例）、O103‌VT1/O157‌VT2（1例）、‌その他・不明（19例）
累積報告数：‌ ‌2,985例（有症者1,900例、うちHUS‌57例．死亡なし）</t>
    <phoneticPr fontId="84"/>
  </si>
  <si>
    <t>E型肝炎10例‌   感染地域（感染源）：‌北海道2例（牛肉1例、不明1例）、
                       岩手県1例（不明）、山口県1例（不明）、福岡県1例（不明）、
                       国内（都道府県不明）2例（ジンギスカン1例、不明1例）、
                       中国1例（羊肉）、国内・国外不明2例（不明2例）
A型肝炎3例‌     感染地域：神奈川県1例、大阪府1例、エジプト1例</t>
    <phoneticPr fontId="84"/>
  </si>
  <si>
    <t>レジオネラ症51例（肺炎型46例、ポンティアック熱型5例）  ‌
     感染地域：東京都9例、北海道2例、福島県2例、埼玉県2例、千葉県2例、神奈川県2例、富山県2例、広島県2例、熊本県2例、
     岩手県1例、宮城県1例、秋田県1例、茨城県1例、石川県1例、長野県1例、愛知県1例、三重県1例、大阪府1例、兵庫県1例、 
     奈良県1例、岡山県1例、山口県1例、愛媛県1例、高知県1例、福岡県1例、国内（都道府県不明）3例、国内・国外不明7例
‌‌
     年齢群：40代（2例）、50代（6例）、60代（14例）、70代（18例）、80代（7例）、90代以上（4例）    累積報告数：1,808例</t>
    <phoneticPr fontId="84"/>
  </si>
  <si>
    <t>アメーバ赤痢1例（腸管外アメーバ症）‌
                   感染地域：埼玉県‌
                   感染経路：性的 接 触（ 同 性 間 ）
ウイルス性肝炎2例‌ サイトメガロウイルス2例＿感染経路：‌性的 接 触 2 例（ 異 性 間 1 例 、異性間・同性間不明1例）</t>
    <phoneticPr fontId="84"/>
  </si>
  <si>
    <t>2024年第40週</t>
    <rPh sb="4" eb="5">
      <t>ネン</t>
    </rPh>
    <rPh sb="5" eb="6">
      <t>ダイ</t>
    </rPh>
    <rPh sb="8" eb="9">
      <t>シュウ</t>
    </rPh>
    <phoneticPr fontId="84"/>
  </si>
  <si>
    <t>2024年第41週</t>
    <rPh sb="4" eb="5">
      <t>ネン</t>
    </rPh>
    <rPh sb="5" eb="6">
      <t>ダイ</t>
    </rPh>
    <rPh sb="8" eb="9">
      <t>シュウ</t>
    </rPh>
    <phoneticPr fontId="84"/>
  </si>
  <si>
    <r>
      <t xml:space="preserve">対前週
</t>
    </r>
    <r>
      <rPr>
        <b/>
        <sz val="14"/>
        <color rgb="FFFF0000"/>
        <rFont val="ＭＳ Ｐゴシック"/>
        <family val="3"/>
        <charset val="128"/>
      </rPr>
      <t>インフルエンザ 　　     　    13%   増加</t>
    </r>
    <r>
      <rPr>
        <b/>
        <sz val="11"/>
        <color rgb="FFFF0000"/>
        <rFont val="ＭＳ Ｐゴシック"/>
        <family val="3"/>
        <charset val="128"/>
      </rPr>
      <t xml:space="preserve">
</t>
    </r>
    <r>
      <rPr>
        <b/>
        <sz val="14"/>
        <color rgb="FF0070C0"/>
        <rFont val="ＭＳ Ｐゴシック"/>
        <family val="3"/>
        <charset val="128"/>
      </rPr>
      <t>新型コロナウイルス         -30% 　減少</t>
    </r>
    <rPh sb="0" eb="3">
      <t>タイゼンシュウゾウカゾウカ</t>
    </rPh>
    <rPh sb="30" eb="32">
      <t>ゾウカ</t>
    </rPh>
    <rPh sb="57" eb="59">
      <t>ゲンショウ</t>
    </rPh>
    <phoneticPr fontId="84"/>
  </si>
  <si>
    <t>※2024年 第42週（10/14～10/20） 現在</t>
    <phoneticPr fontId="5"/>
  </si>
  <si>
    <t>やや多い</t>
    <rPh sb="2" eb="3">
      <t>オオ</t>
    </rPh>
    <phoneticPr fontId="84"/>
  </si>
  <si>
    <t xml:space="preserve">「健康被害、業者はすぐ報告を」 消費者庁、改正された食品表示基準を解説 旭川：北海道新聞デジタル 
</t>
    <phoneticPr fontId="84"/>
  </si>
  <si>
    <t>食品表示制度について学ぶ北海道主催のセミナーが、旭川市の上川合同庁舎で開かれた。「紅こうじ」サプリメントを巡る健康被害問題を踏まえて改正された機能性表示食品の食品表示基準について消費者庁の担当者が解説した。</t>
    <phoneticPr fontId="84"/>
  </si>
  <si>
    <t>ヒhttps://topics.smt.docomo.ne.jp/article/hokkaido/region/hokkaido-1080425</t>
    <phoneticPr fontId="84"/>
  </si>
  <si>
    <t>伊藤忠商事、米メイプロ社に出資 サプリなどフードサイエンス分野の海外展開を加速 　機能性表示食品 · 消費者庁・</t>
    <phoneticPr fontId="84"/>
  </si>
  <si>
    <t>伊藤忠商事㈱（東京都港区、石井敬太社長COO）はきょう25日、100％子会社の伊藤忠ケミカルフロンティア㈱（同、宮﨑勉社長）を通じて、米国ニューヨーク州を拠点にサプリメント原材料の販売などをグローバルに手がけるMaypro Goup LLC社（山田進=Steve Yamada=チェアマン。以下、メイプロ）に25％出資し、持分法適用会社とすることで合意したと発表した。メイプロ側も、出資を受けたことを発表した。メイプロは1977年に米国で設立。天然抽出物等のサプリメント原材料の供給企業として知られる。日本、中国にも拠点を置き、サプリメントの最終製品のOEMなど製造販売事業や、一般消費者へのオンラインを通じた直接販売も展開。伊藤忠商事は発表で、出資の理由を次のように説明した。
　「伊藤忠商事及び伊藤忠ケミカルフロンティアは、毎日の健康生活から予防・未病、診断・治療、予後の各分野においてライフサイエンス事業を展開しており、医薬原薬の供給等のB to B領域のみならず、消費者の健康増進に寄与する製品の提供等のB to C領域にも拡大している。その中で、フードサイエンス分野（機能性食品素材・健康食品等）を注力分野と捉え、コラーゲンやGABAといった素材を販売してきた。今後、更なる事業拡大を図るには消費者視点での事業確立と海外展開が必要不可欠と考え、この度の出資に至った。メイプロ社が47年間に亘り米国市場で培ったノウハウと伊藤忠グループが保有する世界各国のネットワークを組み合わせることで、世界各国における消費者ニーズをより的確に捉えた高品質な素材・製品をグローバルに提供することが可能になると考えている」</t>
    <phoneticPr fontId="84"/>
  </si>
  <si>
    <t>https://wellness-news.co.jp/posts/20241025-5/</t>
    <phoneticPr fontId="84"/>
  </si>
  <si>
    <t>仁丹パック２６０万個超を自主回収＝皮膚障害の恐れ―森下仁丹</t>
    <phoneticPr fontId="84"/>
  </si>
  <si>
    <t>森下仁丹は２４日、皮膚に潤いを与える効果があるという化粧品「仁丹パックシートＨ」２６０万個超について自主回収していると発表した。９月に行った自主点検で成分の一部が化粧品基準を上回っていたことが判明し、アレルギーのある人に皮膚障害が発生する恐れがあるのが理由。これまでに健康被害の報告はないとしている。対象となるのは、２０２２年２月〜２０２４年１０月に出荷された「ＲＡＶｉＳ　目もとパックシート　５セット（１０枚）入」や「Ｓ　ＳＥＬＥＣＴ　口もとパックシート　５セット（１０枚）入」など試供品を含めて８種類。２３日に自主回収を開始し、現在は販売を停止している。出荷再開のめどは立っていないという。問い合わせ先はお客様相談室（０１２０）１００５５０。　</t>
    <phoneticPr fontId="84"/>
  </si>
  <si>
    <t>https://topics.smt.docomo.ne.jp/article/jiji/business/jiji-241024X051?fm=topics&amp;fm_topics_id=b825b0673d78a3449f7f0505a067f0d0</t>
    <phoneticPr fontId="84"/>
  </si>
  <si>
    <t xml:space="preserve">事故情報DB公表 【10月24日消費者庁発表】食品事故47件 - ウェルネスデイリーニュース </t>
    <phoneticPr fontId="84"/>
  </si>
  <si>
    <t>消費者庁は24日、消費者安全法に基づく重大事故以外の消費者事故を事故情報データバンクに登録したと発表した。　登録したのは同法12条第2項により消費者庁に通知のあった消費者事故62件。そのうち食品に関連する事故が47件だった。リコール・自主回収情報では、「消費・賞味期限の欠落・誤表示」が16件と最も多く、「アレルギー表示の欠落」が8件だった。
　また、食中毒による事故情報は7件だった（前回10件）。
他にも、埼玉県の介護施設で別の利用者の薬を誤服用する事故が報告されている。原因は、職員が服薬介助の際に薬の名前を確認しなかったことによる。</t>
    <phoneticPr fontId="84"/>
  </si>
  <si>
    <t>https://wellness-news.co.jp/posts/241025-2/</t>
    <phoneticPr fontId="84"/>
  </si>
  <si>
    <t xml:space="preserve">消費者庁、美容液ECに業務停止9カ月間 「シミが消える」前後写真を表示 | 日本ネット経済新聞 </t>
    <phoneticPr fontId="84"/>
  </si>
  <si>
    <t>消費者庁は10月18日、化粧品のECを展開するHappyLifeBio（ハッピーライフバイオ）に対して、特定商取引法に基づく9カ月間の業務停止命令を行った。消費者庁は同社に対して、美容液「ハダキララ」のウェブ広告で「シミが99.9%消える！！！」など、商品を使用するだけでシミを短期間で確実に消すことができる効能があるかのような表示をしていたという。消費者庁は同社に対して、最終確認画面に表示されている定期契約の解約方法の表示義務違反も認定した。「ハダキララ」の定期購入契約を解除する場合、ハッピーライフバイオの担当者とメールのやり取りをして貯まったポイントを消滅させるなどの手続きが必要だったが、最終確認画面では表示していなかったという。消費者庁はハッピーライフバイオの藤井一良代表取締役に対して、同期間の業務禁止命令を行った。消費者庁は2024年2月以降、5件の通販事業者に対して、特商法の過大広告と最終確認画面の表示義務違反を認定している。今回は、その中でも、9カ月間という最長の業務停止を命じた。消費者庁では、「課題広告の表示の悪質性を勘案して、業務停止期間を決定した」（取引対策課）と話している。</t>
    <phoneticPr fontId="84"/>
  </si>
  <si>
    <t>https://netkeizai.com/articles/detail/12732</t>
    <phoneticPr fontId="84"/>
  </si>
  <si>
    <t>ふるさと納税返礼品に他県産豚肉を県産「黒豚」と表示し不適切表示　志布志市の企業を県が是正指示</t>
    <phoneticPr fontId="84"/>
  </si>
  <si>
    <t>食品表示法に基づく指示を受けたのは、志布志市の「蓬の郷」です。県によりますと、「蓬の郷」は少なくとも2022年1月から今年1月まで、他県産の豚肉や黒豚を「鹿児島県産黒豚」と表示して、志布志市にふるさと納税の返礼品を販売していたということです。市は今年4月に会見を開き、563件501人に送った返礼品に不適切な表示があったと明らかにしていました。
市から情報提供を受け、県は立ち入り検査を行い、22日、「蓬の郷」に対して表示の是正や再発防止策の経過報告を指示しました。また「蓬の郷」は、個体識別番号を表示せず市に牛肉を販売したとして、九州農政局からも是正勧告を受けました。谷口芳隆代表は「肉を仕入れていた業者から産地の記載のない状態で納品を受けていて、確認が不十分だった」と話しています。</t>
    <phoneticPr fontId="84"/>
  </si>
  <si>
    <t>https://newsdig.tbs.co.jp/articles/-/1504670?display=1</t>
    <phoneticPr fontId="84"/>
  </si>
  <si>
    <t>消費者庁、No.1表示実態調査を発表</t>
    <phoneticPr fontId="84"/>
  </si>
  <si>
    <t>近年、No.1表示に関する措置命令が増加したことから、一般消費者による自主的かつ合理的な商品等の選択を保護するため、消費者庁はNo.1表示に関する景品表示法上の考え方を示すべく実態調査を実施した。実際の広告から368のサンプルを収集しNo.1表示サンプル、表示等について1000名の消費者に意識調査としてウェブアンケートを実施。なお、15社の広告主と大手調査会社および事業者団体へのヒアリング調査を行った。調査が行われたのは2024年3月から同年9月までの期間。2024年9月26日、調査の報告書が公表された。調査ではまず、以下のようなサンプルを用いて、消費者へ「購入の意思決定にどの程度の影響を与えるか」「同種の他社商品と比べて優れていると思うか」「実際の利用者に調査をしていると思うか」と問いかけた。
　すると新しい商品等を購入する際に、No.1表示が購入の意思決定に｢かなり影響する｣又は｢やや影響｣すると回答した人の合計は、約5割であった。また、４割を超える消費者が｢同種の他社商品と比べて優れていると思う｣｢実際の利用者に調査をしていると思う｣と回答。消費者は、実際の利用者による評価が｢No.1｣である商品等だと認識するがゆえに、同種の他社商品等と比べて優れていると認識することがうかがわれる。
　ただし実際、No.1表示の中には合理的な根拠に基づいているとはいえないものも存在し、不当表示に陥っている例もある。表示内容に見合った調査が行われていないと判断されれば、景品表示法違反と認められてしまうため、広告主の責任は多大なものだ。
広告主、調査内容を把握できていない実態が浮き彫りに
広告主である事業者へのヒアリングでは、No.1表示等を行うことを検討した経緯として、調査会社・コンサルティング会社等から勧誘・提案を受けたことを挙げる回答が多かった。また、「費用の安さ（１フレーズ10万円～数十万円）を魅力に感じた」という回答も見受けられ、適法性を強調して不適切な調査の勧誘を行っている調査会社も見られた。</t>
    <phoneticPr fontId="84"/>
  </si>
  <si>
    <t>　https://ecnomikata.com/ecnews/44902/</t>
    <phoneticPr fontId="84"/>
  </si>
  <si>
    <t>残留農薬基準値超過農産物の発生と対象農産物の自主回収について - JA横浜</t>
    <phoneticPr fontId="15"/>
  </si>
  <si>
    <t>　平素より格別なるご愛顧を賜り厚く御礼申し上げます。
　このたび、「ハマッ子」直売所にて販売した農産物から食品衛生法で規定する残留農薬基準を超える農薬成分が検出されました。
　現在、ホームページにてお知らせするとともに直売所にて店舗掲示を行う等、対象農産物の回収に努めております。
　日々、安全・安心な農産物の提供を心がけ取り組んでまいりましたが、このような形で利用者の皆様に多大なご迷惑をおかけしましたことを深くお詫び申し上げます。
　記
　1.検査結果概要について
（１）農産物名　　　大根
（２）販売店舗　　　「ハマッ子」直売所　メルカートつおか店
（３）検知回収日　　令和6年10月23日
（４）検査結果
検出農薬成分	検出値	基準値（大根）
イソキサチオン	0.86ppm	0.1ppm</t>
    <phoneticPr fontId="15"/>
  </si>
  <si>
    <t xml:space="preserve">BONANZA OIL CAMELINA 一部残留農薬基準超過 - フーズチャネル </t>
    <phoneticPr fontId="15"/>
  </si>
  <si>
    <t>「BONANZA OIL CAMELINA」において、使用原料「カメリナの種子」における、 残留農薬「プロピザミド」の検出0.24wtppm(基準:一律基準0.01wtppm)が判明したため、自主回収する。これまで健康被害の報告はない。(リコールプラス編集部)(リコールプラス)
【対象商品】　商品名:BONANZA OIL CAMELINA　　内容量:110g
形態　:瓶詰め(遮光瓶)
【JANコード】　JANコード:4573506460372
【賞味期限】
①2025年4月1日
②2025年7月1日
③2025年8月1日
【輸入食品か否か】　輸入食品:いいえ
①販売地域:全国
販売先　:インターネット販売(ショッピングサイト)
販売日　:2024年4月17日から10月11日まで
販売数量:171本(無償提供含む)
②販売地域:大阪府　※購入者の地域は不明
販売先　:イベント物販
販売日　:2024年5月2日
販売数量:12本(イベント内での試食含む)
③販売地域:北海道
販売先　:一般個人
販売日　:2024年5月23日、7月25日、9月13日
販売数量:7本(無償サンプル提供含む)</t>
    <phoneticPr fontId="15"/>
  </si>
  <si>
    <t xml:space="preserve">残留農薬基準を設定するための申請 （インポートトレランス申 - 農林水産省 </t>
    <phoneticPr fontId="15"/>
  </si>
  <si>
    <t>輸出先国・地域に対して行う、残留農薬基準を設定するための申請（インポートトレランス申請）について
○ 国によって、気候・風土等の違いにより、病害虫等の発生状況や作物の栽培方法が異なり、農薬の使用方法
等も異なるため、農薬と品目の組合せが同じであっても、我が国と輸出先国・地域で残留農薬基準(※)が異なる場合がある。
    (※農薬を適正に使用した場合の残留試験の結果等に基づき、食品の摂取量等も勘案して、人の健康を損ねるおそれがないよう設定。)
○ 農産物の輸出に当たっては、輸出先国・地域の残留農薬基準に適合する必要があるが、我が国での栽培管理
    上必要不可欠（代替剤の検討が困難）な農薬の中には、輸出先で基準が設定されていない場合等がある。
○ このため、農林水産省では、我が国と同等の基準値が設定されるよう、輸出先国・地域に対する、輸入農産物用の残留農薬基準を設定するための申請（インポートトレランス申請）
     に係る取組を実施しているところ。
【参考】IMPORTMRLGUIDELINEFORPESTICIDESAguidelineonpossibleapproachestoachievealignmentof internationalMRLsAPECFood
              SafetyCooperationForumSub-CommitteeonStandardsandConformanceJuly2016（抜粋（仮訳））
              輸入品目用の残留農薬基準を設定するための申請とは、基本的に、輸入国の国内基準でカバーされていないレベルの残留農薬を含む可能性のある品目の輸入の許可について、
              輸入国からの承認を求めるものである。</t>
    <phoneticPr fontId="15"/>
  </si>
  <si>
    <t xml:space="preserve">補助事業により支援し残留農薬基準値が設定された農薬の有効成分のリスト 【概要】  maff.go.jp </t>
    <phoneticPr fontId="15"/>
  </si>
  <si>
    <t xml:space="preserve">       補助事業により支援し残留農薬基準値が設定された農薬の有効成分のリスト
・令和５年度までに支援対象とした82件のうち、申請件数76件、基準値設定済み49件。今後も引き続き支援を実施。
・なお、当省が支援した成分ではないが、台湾側輸入検査において、日本産いちごで基準値超過事例の多かった「フロニカミド」についても基準値が設定（0.01ppm→0.7ppm）された。 
  </t>
    <phoneticPr fontId="15"/>
  </si>
  <si>
    <t xml:space="preserve">米マクドナルドの食中毒、感染者75人に広がる タマネギがO157に汚染か - 産経ニュース </t>
    <phoneticPr fontId="15"/>
  </si>
  <si>
    <t>産経新聞</t>
    <phoneticPr fontId="15"/>
  </si>
  <si>
    <t>米疾病対策センター（CDC）は25日、マクドナルドのハンバーガー「クォーターパウンダー」が原因とみられる食中毒が13州の75人に上ったと発表した。当局が把握できていない人も多く、実際の感染者はさらに多い可能性がある。タマネギが原因の腸管出血性大腸菌O157汚染が疑われ、供給業者が回収を始めた。パテの調査も進めている。発症は9月27日から10月10日の2週間にわたり、少なくとも22人が入院した。西部コロラド州で1人が死亡している。</t>
    <phoneticPr fontId="15"/>
  </si>
  <si>
    <t>米国</t>
    <rPh sb="0" eb="2">
      <t>ベイコク</t>
    </rPh>
    <phoneticPr fontId="15"/>
  </si>
  <si>
    <t>https://www.sankei.com/article/20241026-PLEXBPX27ZPN7PHUWGZ5KKZA2I/</t>
    <phoneticPr fontId="15"/>
  </si>
  <si>
    <t xml:space="preserve">職場の敷地で採った“そっくり毒キノコ”で意識混だく 長野 | KSBニュース </t>
    <phoneticPr fontId="15"/>
  </si>
  <si>
    <t xml:space="preserve">KSBニュース </t>
    <phoneticPr fontId="15"/>
  </si>
  <si>
    <t>毒キノコのテングタケとカラカサタケを間違えたとみられています。長野県の80代の男性が23日、職場の敷地内で採取したキノコで意識混濁などの症状が出たということです。男性は快方に向かっているということです。</t>
    <phoneticPr fontId="15"/>
  </si>
  <si>
    <t>長野県</t>
    <rPh sb="0" eb="3">
      <t>ナガノケン</t>
    </rPh>
    <phoneticPr fontId="15"/>
  </si>
  <si>
    <t>https://news.ksb.co.jp/ann/article/15481581</t>
    <phoneticPr fontId="15"/>
  </si>
  <si>
    <t>カンピロバクター　社会福祉施設で調理の食事　長野</t>
    <phoneticPr fontId="15"/>
  </si>
  <si>
    <t>　10月11日、長野県内の社会福祉施設で調理された料理を食べた80歳以上の利用者が2人が発熱や下痢などの症状を訴えました。
調査の結果、患者の便からカンピロバクターが検出され、施設が提供した食事を原因とする食中毒と断定されました。
患者は快方に向かっているとのことです。カンピロバクターは家畜（牛・豚など）や家禽（鶏・うずら・七面鳥など）の腸管等で検出されることが多い細菌類で、食中毒の原因となることで有名な細菌類です。
カンピロバクターは乾燥に弱く、室温では次第に死滅していきますが、湿気があり、ある程度低温の冷蔵庫のような環境下では長期間生存することもある為、食品等の調理時はきちんと加熱調理して殺菌することが求められます。
人への感染は、カンピロバクターに汚染された食品・飲料水の摂取や、動物との接触によって起こります。
特に鶏肉からの感染が多く、そのほとんどが生や加熱不足の鶏肉を食べることによって発生しています。
 　カンピロバクターに感染した場合、以下のような症状が出るといわれています。
軽症　：　下痢、腹痛、おう吐、頭痛のような中枢神経症状
重症　：　手足の麻痺や顔面神経麻痺、呼吸困難（いわゆるギラン・バレー症候群）</t>
    <phoneticPr fontId="15"/>
  </si>
  <si>
    <t>https://www.shokukanken.com/post-19949/</t>
    <phoneticPr fontId="15"/>
  </si>
  <si>
    <t>食環研</t>
    <rPh sb="0" eb="1">
      <t>ショク</t>
    </rPh>
    <rPh sb="1" eb="2">
      <t>ワ</t>
    </rPh>
    <rPh sb="2" eb="3">
      <t>ケン</t>
    </rPh>
    <phoneticPr fontId="15"/>
  </si>
  <si>
    <t>山梨県</t>
    <rPh sb="0" eb="3">
      <t>ヤマナシケン</t>
    </rPh>
    <phoneticPr fontId="15"/>
  </si>
  <si>
    <t xml:space="preserve">山梨インタラクティブ </t>
    <phoneticPr fontId="15"/>
  </si>
  <si>
    <t xml:space="preserve">市川三郷の飲食店でアニサキス食中毒！ - アットやまなし／＠Yamanashiニュース＆トピックス </t>
    <phoneticPr fontId="15"/>
  </si>
  <si>
    <t>市川三郷町下大鳥居の飲食店「凪(なぎ)」で寄生虫「アニサキス」を原因とする食中毒が発生。19日に同店で食事した40代の女性が腹痛や吐き気を訴え、21日に医療機関を受診したところ、魚介類に寄生する寄生虫「アニサキス」を体内で発見し摘出。山梨県が食中毒と断定し、23日から1日間の営業停止処分に。今年の県内での食中毒発生は7件に。患者数は計58人に。</t>
    <phoneticPr fontId="15"/>
  </si>
  <si>
    <t>https://search.yamanashi-i.com/articles/20241024/51857/</t>
    <phoneticPr fontId="15"/>
  </si>
  <si>
    <t>『川越まつり』屋台に“カビ付き”のりんご飴「毒りんごにしか見えない」ネット騒然、運営元に対応を直撃</t>
    <phoneticPr fontId="15"/>
  </si>
  <si>
    <t>埼玉県</t>
    <rPh sb="0" eb="3">
      <t>サイタマケン</t>
    </rPh>
    <phoneticPr fontId="15"/>
  </si>
  <si>
    <t>10月19日から2日間、埼玉県川越市で『川越まつり』が開催された。「『川越まつり』は江戸時代から370年以上にわたり、長年続いてきた伝統のあるお祭りです。何台もの山車（だし）が行き交うのですが、数台の山車が笛や太鼓などのお囃子（はやし）で競演し、周りの人々が提灯（ちょうちん）を振り上げ、歓声を上げる『曳（ひ）っかわせ』というイベントは最大の見どころ。2016年には『山・鉾・屋台行事』として、ユネスコ無形文化財に登録されるなど、世界的に認められた行事です」（全国紙文化部記者、以下同）
屋台に“カビ付き”のりんご飴　見どころはほかにもたくさんある。
「『屋台村』と呼ばれる屋台が集結するエリアがあり、『川越まつり』を楽しむうえで、見逃せないスポットになっています。今年の屋台の総数は、なんと約840件。屋台を目当てにまつりに訪れた方も多くいました」　今年もまつりを彩る多くの屋台が出店したが、思わぬところで注目を集めてしまう。「ある屋台で“カビ付き”のりんご飴が売られていたんです。このカビ付きりんご飴の写真がネット上で拡散され、多くの批判が寄せられていました」　このりんご飴を購入した投稿主は口に入れる前に気づいたようだが、
《毒りんごにしか見えない》
《保健所はなにをやってるんだ……。衛生管理しっかりしてくれないと楽しめない》
《ぞっとする……最近こういうの多くてもう買えない》
　など、運営体制を疑問視する人や、屋台離れを宣言する人も散見された。</t>
    <phoneticPr fontId="15"/>
  </si>
  <si>
    <t>https://www.jprime.jp/articles/-/33965?display=b</t>
    <phoneticPr fontId="15"/>
  </si>
  <si>
    <t>週刊女性</t>
    <rPh sb="0" eb="4">
      <t>シュウカンジョセイ</t>
    </rPh>
    <phoneticPr fontId="15"/>
  </si>
  <si>
    <t>白レバーとささみの加熱が不十分か　焼き鳥店で男女3人が食中毒　店舗を3日間の営業停止処分</t>
    <phoneticPr fontId="15"/>
  </si>
  <si>
    <t xml:space="preserve">山梨県甲斐市の焼き鳥店でカンピロバクターによる食中毒が発生し、県はこの店を24日から3日間の営業停止処分としました。
県によりますと、食中毒が発生したのは甲斐市志田の「焼き鳥 大森旅館」で、20代の女性2人と30代の男性１人が腹痛や下痢などの症状を訴えました。男女は10月11日午後7時ころに手羽、軟骨、ぼんじり、白レバー、ささみ、砂肝などの焼き鳥とサラダ、鳥雑炊を食べました。
その2日後の13日午前8時に20代の女性が腹痛や下痢を発症し、17日に医療機関を受診しました。保健所が同様の症状が出ているの他の2人も含め検便を調査した結果、いずれもカンピロバクターが検出されました。
</t>
    <phoneticPr fontId="15"/>
  </si>
  <si>
    <t>https://nordot.app/1222104106156408874?c=1165586575134900434</t>
    <phoneticPr fontId="15"/>
  </si>
  <si>
    <t>テレビ山梨</t>
    <phoneticPr fontId="15"/>
  </si>
  <si>
    <t xml:space="preserve">食中毒（疑い）が発生しました - 福岡県庁ホームページ </t>
    <phoneticPr fontId="15"/>
  </si>
  <si>
    <t xml:space="preserve">福岡県庁ホームページ </t>
    <phoneticPr fontId="15"/>
  </si>
  <si>
    <t>　令和６年１０月２２日（火）、那珂川市の住民から、同市内の飲食店を利用したところ食中毒様症状を呈し、医療機関を受診した旨、筑紫保健福祉環境事務所に連絡があった。同事務所が調査したところ、１０月１８日（金）１９時３０分頃に同市内の飲食店を利用した友人グループ４名中３名が発熱、腹痛、下痢等の症状を呈していることが判明した。現在、同事務所において、食中毒及び感染症の両面で調査を進めている。判明分：３名（２０代男性）３名のうち２名が医療機関を受診しているが、入院はしていない。重篤な症状は呈しておらず、快方に向かっている。</t>
    <phoneticPr fontId="15"/>
  </si>
  <si>
    <t>https://www.pref.fukuoka.lg.jp/press-release/syokuchudoku20241023.html</t>
    <phoneticPr fontId="15"/>
  </si>
  <si>
    <t>福岡県</t>
    <rPh sb="0" eb="3">
      <t>フクオカケン</t>
    </rPh>
    <phoneticPr fontId="15"/>
  </si>
  <si>
    <t xml:space="preserve">当フランチャイズ店舗における食中毒事故発生に関するお詫びと今後の再発防止につきまして 
</t>
    <phoneticPr fontId="15"/>
  </si>
  <si>
    <t>1．食中毒事故及び行政処分の内容について 
 「とり鉄 稲毛店」へ令和6年9月23日にご来店頂いたお客様1組18名様のうち、8名の 方が体調不良（下痢・発熱・腹痛等）を訴えられ、行政及び医療機関による検査の結果、 3名様がカンピロバクター感染による体調不良であることが判明いたしました。所轄保健所に よる調査の結果、3名様の共通食が当該店舗によるお食事のみである状況により、感染経路が該当店舗であるという判断となりました。 なお、同店舗は10月11日付で保健所より、3日間（令和6年10月11日～令和6年10月13日）の営業停止処分を受けました。また10月14日時点で、保健所より指示指導を受けた項目につきましては改善の上改善書を提出しております 
 2．再発防止策について 
 本件食中毒事故は、保健所の調査により、調理時の焼成が不十分であったことが原因と認識しておりますので、該当店舗及び全店舗に対して、マニュアル徹底の指示及び指導をすでに実施しております。また、該当店舗には本部の定める衛生管理基準の確認及び店舗清掃、マニュアル遵守のオペレーション確認等を行い、改善に努めさせて頂きます</t>
    <phoneticPr fontId="15"/>
  </si>
  <si>
    <t>千葉県</t>
    <rPh sb="0" eb="3">
      <t>チバケン</t>
    </rPh>
    <phoneticPr fontId="15"/>
  </si>
  <si>
    <t>アスラポート株式会社社告</t>
    <rPh sb="10" eb="12">
      <t>シャコク</t>
    </rPh>
    <phoneticPr fontId="15"/>
  </si>
  <si>
    <t>http://www.tori-tetsu.com/wp/wp-content/uploads/2024/10/327bb2394690ba7c24c28b2df60ea418.pdf</t>
    <phoneticPr fontId="15"/>
  </si>
  <si>
    <t xml:space="preserve">福井県内の量販店2店舗でアニサキス食中毒 フクラギやハマチの刺し身食べ症状 - NewsPicks </t>
    <phoneticPr fontId="15"/>
  </si>
  <si>
    <t>https://newspicks.com/news/10728362/</t>
    <phoneticPr fontId="15"/>
  </si>
  <si>
    <t xml:space="preserve">
福井新聞オンライン</t>
    <phoneticPr fontId="15"/>
  </si>
  <si>
    <t>福井県</t>
    <rPh sb="0" eb="3">
      <t>フクイケン</t>
    </rPh>
    <phoneticPr fontId="15"/>
  </si>
  <si>
    <t>福井県は１０月２２日、坂井市内の量販店で購入した生食用のハマチの短冊を食べた福井市の７０代女性が腹痛などを訴え、食中毒と断定したと発表した。女性から魚介類に寄生するアニサキスが見つかった。入院しておらず、既に回復している。県坂井健康福祉センターは食品衛生法に基づき、量販店の鮮魚コーナーを２２日の１日間、営業停止処分とした。県医薬食品・衛生課によると、女性は１９日正午に同店で生食用のハマチの短冊を購入し、夕食で食べた。同日午後１０時ごろ症状が出て、２１日に医療機関を受診した。フクラギの刺し身食べ腹痛
　福井市は１０月２２日、同市内の量販店で購入したフクラギの刺し身を食べた市内の７０代１人が腹痛を訴え、食中毒と断定したと発表した。胃から魚介類に寄生するアニサキスが見つかった。患者は入院しておらず、回復に向かっているという。市は食品衛生法に基づき、同店に対し２２日の１日間、冷凍処理などを行っていない生食用魚介類の販売に関して営業停止処分とした。⇒アニサキス予防に塩、ワサビは有効?　目視で確認できる特徴は市保健所によると、患者は２０日午後４時半ごろ量販店でフクラギの刺し身を購入。同５時半ごろ自宅で食べ、２１日午前３時ごろ症状が出て医療機関を受診した。</t>
    <phoneticPr fontId="15"/>
  </si>
  <si>
    <t>木曽郡の社会福祉施設で２人食中毒</t>
    <phoneticPr fontId="15"/>
  </si>
  <si>
    <t>信濃毎日新聞</t>
    <rPh sb="0" eb="2">
      <t>シナノ</t>
    </rPh>
    <rPh sb="2" eb="6">
      <t>マイニチシンブン</t>
    </rPh>
    <phoneticPr fontId="15"/>
  </si>
  <si>
    <t>県木曽保健所は２２日、木曽郡内の社会福祉施設で食事をした、施設利用者で郡内に住む８０代以上の男女２人がカンピロバクターによる食中毒になったと発表した。今月６～１０日に施設で調理した食事を食べた１８人のうち、男女２人に１１日から発熱や下痢などの症状が出た。患者２人の便からカンピロバクターが検出された。患者２人は入院したが、ともに快方に向かっているという。</t>
    <phoneticPr fontId="15"/>
  </si>
  <si>
    <t>https://www.shinmai.co.jp/news/article/CNTS2024102300179</t>
    <phoneticPr fontId="15"/>
  </si>
  <si>
    <t xml:space="preserve">ＺＩＰ！ＡＬＬ ＴＯＰＩＣＳ＞徳島・阿南市・持ち込んだキノコ食べ食中毒 </t>
    <phoneticPr fontId="15"/>
  </si>
  <si>
    <t>＜ＺＩＰ！ＡＬＬ　ＴＯＰＩＣＳ＞徳島・阿南市・持ち込んだキノコ食べ食中毒
徳島・阿南市にあるお好み焼き店で食中毒が発生。原因とみられるのがきのこ。徳島県によると、客の１人が県内でとったキノコを持ち込み、鉄板焼きにして食べた６０代～８０代の男女８人が、嘔吐や下痢などの症状を訴えた。</t>
    <phoneticPr fontId="15"/>
  </si>
  <si>
    <t>日本テレビ</t>
    <rPh sb="0" eb="2">
      <t>ニッポン</t>
    </rPh>
    <phoneticPr fontId="15"/>
  </si>
  <si>
    <t>徳島県</t>
    <rPh sb="0" eb="2">
      <t>トクシマ</t>
    </rPh>
    <rPh sb="2" eb="3">
      <t>ケン</t>
    </rPh>
    <phoneticPr fontId="15"/>
  </si>
  <si>
    <t>https://jcc.jp/news/21349481/</t>
    <phoneticPr fontId="15"/>
  </si>
  <si>
    <t>うなぎの蒲焼きで集団食中毒！最大の原因は軍手…？熱に弱い菌が増殖した衝撃の理由とは</t>
    <phoneticPr fontId="15"/>
  </si>
  <si>
    <t>　3つ目、最大の問題は軍手だった。作業中ずっとスタッフは軍手をしていたのだが、生のうなぎを触った軍手で焼き上がったうなぎにも触れていたのだ。これにより生のうなぎに付着していたサルモネラが、白焼に移行。さらに、発泡スチロールの容器でサルモネラ菌が増殖した白焼を蒲焼用に移動する際、軍手で掴んだことで再び軍手に大量のサルモネラ菌が移行したと思われた。軍手は交換されることなく作業は進み、集団食中毒へと発展してしまったのだ。299人に症状があらわれ、32人が入院となった集団食中毒。うなぎ調理に詳しい専門家によると、通常、うなぎを調理・販売する際には作業ごとの手洗いや消毒、軍手・手袋の交換など衛生管理が徹底されているという。しかしこの店は、臨時に作った販売所のためうなぎのリスクについて詳しい者もおらず、調理工程の手順書もなかった。うなぎを販売した施設は営業禁止処分となり、その後作業手順や衛生管理などの見直しの指導が入った。また、サルモネラ感染症は若く体力がある世代でもとんでもなく重い症状になることがある。とある夏休み、女子高校生の大城多美恵さんは彼氏の家で宿題を一緒にしていた。</t>
    <phoneticPr fontId="15"/>
  </si>
  <si>
    <t>https://www.ntv.co.jp/gyoten/articles/324cheor73zp2zot6sh.html</t>
    <phoneticPr fontId="15"/>
  </si>
  <si>
    <t>日本テレビ</t>
    <rPh sb="0" eb="2">
      <t>ニホン</t>
    </rPh>
    <phoneticPr fontId="15"/>
  </si>
  <si>
    <t xml:space="preserve">栗きんとん 京都府菓子店 黄色ブドウ球菌 - 食品・検便・アスベスト分析・受託試験の食 ... </t>
    <phoneticPr fontId="15"/>
  </si>
  <si>
    <t>　10月17日、京都府京都市の菓子製造会社が製造し、千葉県内の百貨店で販売された栗きんとんを食べた20～80歳の男女27人が下痢や嘔吐などの症状を訴えました。菓子の残品や製造施設の設備、および発症者1人と調理者2人の便などから黄色ブドウ球菌が検出されたことから、食中毒と断定されました。菓子製造会社は10月17、18日の2日間営業停止となっています。発症者らは入院をしておらず、快方に向かっているとのことです。
　黄色ブドウ球菌は、人間が菌を保有し、食品を汚染する可能性があることが知られており、特に傷口のある方々は注意が必要です。
食品の取り扱いにおいて、素手を避け、マスクおよび帽子の着用、人間からの汚染を防ぐ対策を徹底することが基本です。
また、黄色ブドウ球菌が産生する毒素は高温で分解しづらいため、調理後の温度管理も重要です。過去に発生した黄色ブドウ球菌を原因とする食中毒には、以下の事例があります。下記記事もあわせてご覧ください。</t>
    <phoneticPr fontId="15"/>
  </si>
  <si>
    <t>https://www.shokukanken.com/post-19798/</t>
    <phoneticPr fontId="15"/>
  </si>
  <si>
    <t>食品届出事業者は進んで食品安全を実践する責任が求められます</t>
    <rPh sb="0" eb="2">
      <t>ショクヒン</t>
    </rPh>
    <rPh sb="2" eb="3">
      <t>トド</t>
    </rPh>
    <rPh sb="3" eb="4">
      <t>デ</t>
    </rPh>
    <rPh sb="4" eb="7">
      <t>ジギョウシャ</t>
    </rPh>
    <rPh sb="8" eb="9">
      <t>スス</t>
    </rPh>
    <rPh sb="11" eb="13">
      <t>ショクヒン</t>
    </rPh>
    <rPh sb="13" eb="15">
      <t>アンゼン</t>
    </rPh>
    <rPh sb="16" eb="18">
      <t>ジッセン</t>
    </rPh>
    <rPh sb="20" eb="22">
      <t>セキニン</t>
    </rPh>
    <rPh sb="23" eb="24">
      <t>モト</t>
    </rPh>
    <phoneticPr fontId="5"/>
  </si>
  <si>
    <t>今週のお題(もう4年前からHACCPは食品安全のど真ん中　その1)</t>
    <rPh sb="9" eb="10">
      <t>ネン</t>
    </rPh>
    <rPh sb="10" eb="11">
      <t>マエ</t>
    </rPh>
    <rPh sb="19" eb="23">
      <t>ショクヒンアンゼン</t>
    </rPh>
    <rPh sb="25" eb="26">
      <t>マ</t>
    </rPh>
    <rPh sb="27" eb="28">
      <t>ナカ</t>
    </rPh>
    <phoneticPr fontId="5"/>
  </si>
  <si>
    <t xml:space="preserve"> 　食品衛生法にはHACCPが王道</t>
    <rPh sb="2" eb="4">
      <t>ショクヒン</t>
    </rPh>
    <rPh sb="4" eb="7">
      <t>エイセイホウ</t>
    </rPh>
    <rPh sb="15" eb="17">
      <t>オウドウ</t>
    </rPh>
    <phoneticPr fontId="5"/>
  </si>
  <si>
    <r>
      <t xml:space="preserve">食品届け出事業者ですよね!!
飲食店営業、食肉販売業、魚介類販売業、
菓子製造業、豆腐製造業、納豆製造業、めん類製造業・・・・・　など
これまではお客さんが来て、注文があったら作ったもの、調理したものを安全に調理したものを販売していました。商売は今まで通りです。しかし製造することや調理すること販売すること　　　それそれれに責任が明確に重くなりました。
作るだけではだめです。決めたとおりに作った証(記録)、調理したときに安全な状態を確認したか?・・・調理温度の計測・記録
販売するときに応じた温度は保っていましたか? 販売・流通温度は、確実に確認しましたか?
</t>
    </r>
    <r>
      <rPr>
        <b/>
        <sz val="12"/>
        <color rgb="FFFFFF00"/>
        <rFont val="ＭＳ Ｐゴシック"/>
        <family val="3"/>
        <charset val="128"/>
      </rPr>
      <t>　(うっかりしていましたは事業者として認めませんが現行法です)</t>
    </r>
    <r>
      <rPr>
        <b/>
        <sz val="12"/>
        <color indexed="9"/>
        <rFont val="ＭＳ Ｐゴシック"/>
        <family val="3"/>
        <charset val="128"/>
      </rPr>
      <t xml:space="preserve">
</t>
    </r>
    <rPh sb="0" eb="2">
      <t>ショクヒン</t>
    </rPh>
    <rPh sb="2" eb="3">
      <t>トド</t>
    </rPh>
    <rPh sb="4" eb="5">
      <t>デ</t>
    </rPh>
    <rPh sb="5" eb="8">
      <t>ジギョウシャ</t>
    </rPh>
    <rPh sb="15" eb="17">
      <t>インショク</t>
    </rPh>
    <rPh sb="17" eb="18">
      <t>テン</t>
    </rPh>
    <rPh sb="18" eb="20">
      <t>エイギョウ</t>
    </rPh>
    <rPh sb="21" eb="23">
      <t>ショクニク</t>
    </rPh>
    <rPh sb="23" eb="25">
      <t>ハンバイ</t>
    </rPh>
    <rPh sb="25" eb="26">
      <t>ギョウ</t>
    </rPh>
    <rPh sb="75" eb="76">
      <t>キャク</t>
    </rPh>
    <rPh sb="79" eb="80">
      <t>キ</t>
    </rPh>
    <rPh sb="82" eb="84">
      <t>チュウモン</t>
    </rPh>
    <rPh sb="89" eb="90">
      <t>ツク</t>
    </rPh>
    <rPh sb="95" eb="97">
      <t>チョウリ</t>
    </rPh>
    <rPh sb="102" eb="104">
      <t>アンゼン</t>
    </rPh>
    <rPh sb="105" eb="107">
      <t>チョウリ</t>
    </rPh>
    <rPh sb="112" eb="114">
      <t>ハンバイ</t>
    </rPh>
    <rPh sb="121" eb="123">
      <t>ショウバイ</t>
    </rPh>
    <rPh sb="124" eb="125">
      <t>イマ</t>
    </rPh>
    <rPh sb="127" eb="128">
      <t>トオ</t>
    </rPh>
    <rPh sb="135" eb="137">
      <t>セイゾウ</t>
    </rPh>
    <rPh sb="142" eb="144">
      <t>チョウリ</t>
    </rPh>
    <rPh sb="148" eb="150">
      <t>ハンバイ</t>
    </rPh>
    <rPh sb="163" eb="165">
      <t>セキニン</t>
    </rPh>
    <rPh sb="166" eb="168">
      <t>メイカク</t>
    </rPh>
    <rPh sb="169" eb="170">
      <t>オモ</t>
    </rPh>
    <rPh sb="179" eb="180">
      <t>ツク</t>
    </rPh>
    <rPh sb="190" eb="191">
      <t>キ</t>
    </rPh>
    <rPh sb="197" eb="198">
      <t>ツク</t>
    </rPh>
    <rPh sb="200" eb="201">
      <t>アカシ</t>
    </rPh>
    <rPh sb="202" eb="204">
      <t>キロク</t>
    </rPh>
    <rPh sb="206" eb="208">
      <t>チョウリ</t>
    </rPh>
    <rPh sb="213" eb="215">
      <t>アンゼン</t>
    </rPh>
    <rPh sb="216" eb="218">
      <t>ジョウタイ</t>
    </rPh>
    <rPh sb="219" eb="221">
      <t>カクニン</t>
    </rPh>
    <rPh sb="228" eb="230">
      <t>チョウリ</t>
    </rPh>
    <rPh sb="230" eb="232">
      <t>オンド</t>
    </rPh>
    <rPh sb="233" eb="235">
      <t>ケイソク</t>
    </rPh>
    <rPh sb="236" eb="238">
      <t>キロク</t>
    </rPh>
    <rPh sb="239" eb="241">
      <t>ハンバイ</t>
    </rPh>
    <rPh sb="246" eb="247">
      <t>オウ</t>
    </rPh>
    <rPh sb="249" eb="251">
      <t>オンド</t>
    </rPh>
    <rPh sb="252" eb="253">
      <t>タモ</t>
    </rPh>
    <rPh sb="262" eb="264">
      <t>ハンバイ</t>
    </rPh>
    <rPh sb="265" eb="267">
      <t>リュウツウ</t>
    </rPh>
    <rPh sb="267" eb="269">
      <t>オンド</t>
    </rPh>
    <rPh sb="271" eb="273">
      <t>カクジツ</t>
    </rPh>
    <rPh sb="274" eb="276">
      <t>カクニン</t>
    </rPh>
    <rPh sb="296" eb="299">
      <t>ジギョウシャ</t>
    </rPh>
    <rPh sb="302" eb="303">
      <t>ミト</t>
    </rPh>
    <phoneticPr fontId="84"/>
  </si>
  <si>
    <r>
      <t xml:space="preserve">
食品製造・販売は安心安全　良い品質の食べ物を消費者に提供することが使命です。まず1～3を確認しましょう。
</t>
    </r>
    <r>
      <rPr>
        <b/>
        <sz val="14"/>
        <color theme="9" tint="0.59999389629810485"/>
        <rFont val="ＭＳ Ｐゴシック"/>
        <family val="3"/>
        <charset val="128"/>
      </rPr>
      <t>1.良質な原材料(肉、魚、生鮮野菜、果物)は新鮮で良いものを受け入れていますか?「検品」　鮮度・温度・規格
2.調理する安全ポイントをきめていますか　調理温度と時間、提供までの温度、保管前の冷却温度時間
3.調理・製造前の施設清掃、身支度、仕事前の手洗い方法など</t>
    </r>
    <r>
      <rPr>
        <b/>
        <sz val="12"/>
        <color theme="9" tint="0.79998168889431442"/>
        <rFont val="ＭＳ Ｐゴシック"/>
        <family val="3"/>
        <charset val="128"/>
      </rPr>
      <t xml:space="preserve">
</t>
    </r>
    <r>
      <rPr>
        <b/>
        <sz val="12"/>
        <color rgb="FFFFFF00"/>
        <rFont val="ＭＳ Ｐゴシック"/>
        <family val="3"/>
        <charset val="128"/>
      </rPr>
      <t xml:space="preserve">
次回より　ひとつずつ　解説していきます。</t>
    </r>
    <rPh sb="1" eb="3">
      <t>ショクヒン</t>
    </rPh>
    <rPh sb="3" eb="5">
      <t>セイゾウ</t>
    </rPh>
    <rPh sb="6" eb="8">
      <t>ハンバイ</t>
    </rPh>
    <rPh sb="9" eb="11">
      <t>アンシン</t>
    </rPh>
    <rPh sb="11" eb="13">
      <t>アンゼン</t>
    </rPh>
    <rPh sb="14" eb="15">
      <t>ヨ</t>
    </rPh>
    <rPh sb="16" eb="18">
      <t>ヒンシツ</t>
    </rPh>
    <rPh sb="19" eb="20">
      <t>タ</t>
    </rPh>
    <rPh sb="21" eb="22">
      <t>モノ</t>
    </rPh>
    <rPh sb="23" eb="26">
      <t>ショウヒシャ</t>
    </rPh>
    <rPh sb="27" eb="29">
      <t>テイキョウ</t>
    </rPh>
    <rPh sb="34" eb="36">
      <t>シメイ</t>
    </rPh>
    <rPh sb="45" eb="47">
      <t>カクニン</t>
    </rPh>
    <rPh sb="57" eb="59">
      <t>リョウシツ</t>
    </rPh>
    <rPh sb="60" eb="63">
      <t>ゲンザイリョウ</t>
    </rPh>
    <rPh sb="64" eb="65">
      <t>ニク</t>
    </rPh>
    <rPh sb="66" eb="67">
      <t>サカナ</t>
    </rPh>
    <rPh sb="68" eb="70">
      <t>セイセン</t>
    </rPh>
    <rPh sb="70" eb="72">
      <t>ヤサイ</t>
    </rPh>
    <rPh sb="73" eb="75">
      <t>クダモノ</t>
    </rPh>
    <rPh sb="77" eb="79">
      <t>シンセン</t>
    </rPh>
    <rPh sb="80" eb="81">
      <t>ヨ</t>
    </rPh>
    <rPh sb="85" eb="86">
      <t>ウ</t>
    </rPh>
    <rPh sb="87" eb="88">
      <t>イ</t>
    </rPh>
    <rPh sb="96" eb="98">
      <t>ケンピン</t>
    </rPh>
    <rPh sb="100" eb="102">
      <t>センド</t>
    </rPh>
    <rPh sb="103" eb="105">
      <t>オンド</t>
    </rPh>
    <rPh sb="106" eb="108">
      <t>キカク</t>
    </rPh>
    <rPh sb="111" eb="113">
      <t>チョウリ</t>
    </rPh>
    <rPh sb="115" eb="117">
      <t>アンゼン</t>
    </rPh>
    <rPh sb="130" eb="132">
      <t>チョウリ</t>
    </rPh>
    <rPh sb="132" eb="134">
      <t>オンド</t>
    </rPh>
    <rPh sb="135" eb="137">
      <t>ジカン</t>
    </rPh>
    <rPh sb="138" eb="140">
      <t>テイキョウ</t>
    </rPh>
    <rPh sb="143" eb="145">
      <t>オンド</t>
    </rPh>
    <rPh sb="146" eb="148">
      <t>ホカン</t>
    </rPh>
    <rPh sb="148" eb="149">
      <t>マエ</t>
    </rPh>
    <rPh sb="150" eb="152">
      <t>レイキャク</t>
    </rPh>
    <rPh sb="152" eb="154">
      <t>オンド</t>
    </rPh>
    <rPh sb="154" eb="156">
      <t>ジカン</t>
    </rPh>
    <rPh sb="159" eb="161">
      <t>チョウリ</t>
    </rPh>
    <rPh sb="162" eb="164">
      <t>セイゾウ</t>
    </rPh>
    <rPh sb="164" eb="165">
      <t>マエ</t>
    </rPh>
    <rPh sb="166" eb="168">
      <t>シセツ</t>
    </rPh>
    <rPh sb="168" eb="170">
      <t>セイソウ</t>
    </rPh>
    <rPh sb="171" eb="174">
      <t>ミジタク</t>
    </rPh>
    <rPh sb="175" eb="177">
      <t>シゴト</t>
    </rPh>
    <rPh sb="177" eb="178">
      <t>マエ</t>
    </rPh>
    <rPh sb="179" eb="181">
      <t>テアラ</t>
    </rPh>
    <rPh sb="182" eb="184">
      <t>ホウホウ</t>
    </rPh>
    <rPh sb="188" eb="190">
      <t>ジカイ</t>
    </rPh>
    <rPh sb="199" eb="201">
      <t>カイセツ</t>
    </rPh>
    <phoneticPr fontId="84"/>
  </si>
  <si>
    <t>https://www.jetro.go.jp/biznews/2024/10/af56eec0434db858.html</t>
  </si>
  <si>
    <t>https://www.thaich.net/news/20241024yv.htm</t>
    <phoneticPr fontId="84"/>
  </si>
  <si>
    <t>https://gigazine.net/news/20241021-electronic-tongue/</t>
    <phoneticPr fontId="84"/>
  </si>
  <si>
    <t>https://www.nikkei.com/article/DGXZQOFC173MI0X11C24A0000000/</t>
    <phoneticPr fontId="84"/>
  </si>
  <si>
    <t>和弘食品はタイに連結子会社を設立すると発表した。日本食ブームを受け、日系の外食企業が東南アジアに相次ぎ進出している。日本国内で展開するラーメンスープなどを現地で販売する。海外拠点は米国に次いで2カ所目。設立時期は12月の予定で、資本金は円換算で約1000万円を見込む。和弘食品が49%、現地で経営支援サービスを担う会社が51%出資する。本社所在地はバンコク周辺を予定している。製品は現地の食品メーカーに製造を委託する計画。</t>
    <phoneticPr fontId="84"/>
  </si>
  <si>
    <t>https://newspicks.com/news/10742620/?ref=user_4188816</t>
    <phoneticPr fontId="84"/>
  </si>
  <si>
    <t>ヤムは24日、ブルームバーグ・ニュースへの文書で、傘下のタコベル、ピザハット、ＫＦＣの一部店舗でフレッシュオニオンの使用を「念のため」取りやめたと説明。対象の店舗や地域、サプライヤーの名前は明らかにしていない。同社は「食品の安全性と品質の維持に向け、今後も引き続きサプライヤーと規制当局の指針を順守していく」とした。バーガーキングは24日、自社で使用するタマネギの一部をテイラー・ファームズが運営するコロラド州の施設から調達していると公表。テイラー・ファームズは、集団食中毒に見舞われたマクドナルドの店舗にタマネギを供給していた。テイラー・ファームズは23日時点では大腸菌の痕跡は見つかっていないとしながらも、黄タマネギの一部をリコール（自主回収）した。
　バーガーキングは、「保健当局からの連絡はなく、発症の兆候もないが、当社はこの施設から調達したホールオニオンを受け取った店舗の５％に対し直ちに廃棄するよう２日前に要請し、他の施設から入荷し直す手続きを進めている」とした。「ジョニーロケッツ」などのレストランを所有するファット・ブランズは24日、テイラー・ファームズのフレッシュオニオン製品を全て撤去したと発表。チポトレ・メキシカン・グリルは同日の発表資料で、テイラー・ファームズとコロラド州の同社施設からタマネギも食材も仕入れていないと指摘した。
　　米疾病対策センター（ＣＤＣ）は22日、マクドナルドのハンバーガー「クオーターパウンダー」に入っていたスライスオニオンが原因とみられる腸管出血性大腸菌の集団感染で、数十人が体調不良を訴え、１人が死亡したと発表。これを受け、飲食業界は警戒態勢に入っている。マクドナルドは、米国内の店舗１万3000店余りの２割程度でクオーターパウンダーの販売を中止。保健当局と協力して感染源の特定に取り組んでいる。</t>
    <phoneticPr fontId="84"/>
  </si>
  <si>
    <t>https://www.vietnam.vn/ja/dieu-tra-nguyen-nhan-khien-46-cong-nhan-o-bac-giang-nhap-vien-cap-cuu/</t>
    <phoneticPr fontId="84"/>
  </si>
  <si>
    <t>食品安全局 (保健省) 州保健局に正式な派遣を送信したところです バクザン 食中毒の疑いのある事件の調査と対処を推奨します。食品安全局によると、同部隊はバクザン省保健局から、シンソン・ビナ株式会社（ノイホアン市ソンケー工業団地のロットB1）で発生した食中毒疑い事件についての速報を受け取ったという。バクザン省バクザン市）、そのうち約46人が同社のパーティー料理を食べた後、腹痛、吐き気、嘔吐、下痢、めまい、発熱の症状を示した。上記の状況に直面して、食品安全局はバクザン省保健局に対し、食中毒を引き起こした疑いのある食品供給業者の業務を緊急停止し、調査を組織し、食品の出所を明らかにするよう追跡するよう要請した。中毒を引き起こす疑いがある原材料および食品を加工施設に供給する。原因を見つけるために、食品や医療サンプルを採取して検査します。食品安全規制の違反を発見して厳しく対処し、その結果を公表してコミュニティに速やかに警告します。
  宣伝を強化し、食品サービス施設と共同調理場に対して衛生と食品の安全条件を確保し、食品原料の原産地管理、食品の三段階検査、加工段階での食品サンプルと衛生状態の管理を厳格に実施する。
これに先立ち、（株）新星ビナは20月10日正午、1.160人が参加して労働者向けパーティーを開催した。食事には、シーフード、車海老のココナッツ水蒸し、イカのレモン添え、イカのバター炒め、鶏肉の蜂蜜添え、レンズ豆のグリルと巻き野菜など、たくさんの料理が含まれています。食事後、夕方になると多くの労働者が腹痛、吐き気、下痢の症状を示し、発熱する人もいた。バクザン保健局の速報によると、21月10日朝までに、Shinsung Vina Co., Ltd.の従業員46人が緊急治療のため入院しなければならなかった。そのうち 25 人がバクザン省総合病院で治療を受け、21 人がタンダン病院で治療を受けています。バクザン省総合病院で治療を受けているシンソン・ビナ社の従業員は、20月10日に会社でパーティーを開いたと語った。その同じ夜、彼女は家で夕食をとりました。 １０月２１日午前４時、激しい腹痛に襲われ、何度も排便しなければならなかった。家族は彼女に下痢止めの薬を買ってくれましたが、効果がなかったので、彼女は救急治療室に連れて行きました。家族の中に彼女と同じ症状の人はいませんでした。</t>
    <phoneticPr fontId="84"/>
  </si>
  <si>
    <t>https://diamond-rm.net/flash_news/497482/</t>
    <phoneticPr fontId="84"/>
  </si>
  <si>
    <t xml:space="preserve">    中国国家統計局が１８日発表した７～９月期の国内総生産（ＧＤＰ）は、物価変動の影響を除いた実質ベースで前年同期比４．６％増加した。前期の４．７％増から減速し、政府が年間目標に掲げる「５％前後」も下回った。当局は危機感を強めている。中国では、家計の主な資産である不動産の価格下落に歯止めがかからず、個人消費に打撃となっている。１～９月期の不動産開発投資は前年同期比１０．１％の大幅減。この結果、幅広い投資動向を示す都市部固定資産投資は３．４％増にとどまった。　
　この日発表された９月の住宅販売動向によると、主要７０都市のうち、６６都市で前月から新築物件価格が下がった。８月より１都市少ないものの、国内の大部分で値下がりが続く。一方、９月の小売売上高は前年同月比３．２％増加した。消費の柱となる自動車は０．４％増と低迷し、金銀宝飾類や化粧品はマイナス。鉱工業生産は５．４％増だった。中国人民銀行（中央銀行）は９月下旬、主要な短期政策金利の引き下げを含む大規模な金融緩和に踏み切った。１０月以降も、政府高官が財政支出の拡大を表明するなど、景気てこ入れに向けた取り組みを加速している。</t>
    <phoneticPr fontId="84"/>
  </si>
  <si>
    <t>https://newsphere.jp/sustainability/20241022-2/</t>
    <phoneticPr fontId="84"/>
  </si>
  <si>
    <t>小児血液がんにおかされたフランス人少女エミーは2022年3月、7年に及ぶ闘病生活を経て亡くなった。農薬被害者補償基金が、エミーの死亡と母親ロールの妊娠中の農薬への暴露の因果関係を認めたのはエミーが亡くなって1年以上経ってからのことだった。胎児の健康を損なうほどの農薬にさらされるロールの職業とは。意外にもそれは花屋だった。
◆炭のように真っ黒な胎盤に
　エミーを妊娠中、ロールは生花の卸売会社で働いていて、毎日、花きを受け取って倉庫に収納したり、小売業者に配送するトラックに積み込む作業を行っていた。妊娠中の健康状態は万全とはいえず、出産もスムーズではなかった。ロールによれば、エミーは生まれた時紫色で、産声も上げなかったという。出産に立ち会った医者によれば胎盤は炭のように真っ黒で、ロールはある産婆に妊娠中に麻薬でも使用したのかと聞かれたという。麻薬はおろかタバコもお酒も摂取していなかった。（フランス・アンフォ、10/9）
◆フランスで売られている花の85%は外国産
　2022年のデータによれば、欧州は世界の切り花輸入の6割近くを占めている。切り花輸出の筆頭国はオランダで41.9%を占めるが、そのあとに続くのはコロンビア、エクアドル、ケニア、エチオピアという南米と東アフリカの国々で、4ヶ国の合計がオランダに匹敵する41.52%を占める。フランスでは、市場に出回る生花のうち85%が外国産だ。
　欧州連合（EU）は、域内の生産について使用可能な農薬や量を制限しており、輸入食品である果物や野菜についても残留農薬の上限を定めている。だが、花きは食品ではないため、残留農薬の上限を定める規制が存在しない。そのため、輸入された花きの多くは残留農薬を大量に含み、そのなかにはEU内で使用が禁止されている農薬も含まれている可能性があるという。</t>
    <phoneticPr fontId="84"/>
  </si>
  <si>
    <t xml:space="preserve"> 食品安全局 (保健省) 州保健局に正式な派遣を送信したところです バクザン 食中毒の疑いのある事件の調査と対処を推奨します。
食品安全局によると、同部隊はバクザン省保健局から、シンソン・ビナ株式会社（ノイホアン市ソンケー工業団地のロットB1）で発生した食中毒疑い事件についての速報を受け取ったという。バクザン省バクザン市）、そのうち約46人が同社のパーティー料理を食べた後、腹痛、吐き気、嘔吐、下痢、めまい、発熱の症状を示した。上記の状況に直面して、食品安全局はバクザン省保健局に対し、食中毒を引き起こした疑いのある食品供給業者の業務を緊急停止し、調査を組織し、食品の出所を明らかにするよう追跡するよう要請した。中毒を引き起こす疑いがある原材料および食品を加工施設に供給する。原因を見つけるために、食品や医療サンプルを採取して検査します。食品安全規制の違反を発見して厳しく対処し、その結果を公表してコミュニティに速やかに警告します。宣伝を強化し、食品サービス施設と共同調理場に対して衛生と食品の安全条件を確保し、食品原料の原産地管理、食品の三段階検査、加工段階での食品サンプルと衛生状態の管理を厳格に実施する。
これに先立ち、（株）新星ビナは20月10日正午、1.160人が参加して労働者向けパーティーを開催した。食事には、シーフード、車海老のココナッツ水蒸し、イカのレモン添え、イカのバター炒め、鶏肉の蜂蜜添え、レンズ豆のグリルと巻き野菜など、たくさんの料理が含まれています。
食事後、夕方になると多くの労働者が腹痛、吐き気、下痢の症状を示し、発熱する人もいた。バクザン保健局の速報によると、21月10日朝までに、Shinsung Vina Co., Ltd.の従業員46人が緊急治療のため入院しなければならなかった。そのうち 25 人がバクザン省総合病院で治療を受け、21 人がタンダン病院で治療を受けています。バクザン省総合病院で治療を受けているシンソン・ビナ社の従業員は、20月10日に会社でパーティーを開いたと語った。その同じ夜、彼女は家で夕食をとりました。 １０月２１日午前４時、激しい腹痛に襲われ、何度も排便しなければならなかった。家族は彼女に下痢止めの薬を買ってくれましたが、効果がなかったので、彼女は救急治療室に連れて行きました。家族の中に彼女と同じ症状の人はいませんでした。</t>
    <phoneticPr fontId="84"/>
  </si>
  <si>
    <t>https://news.yahoo.co.jp/articles/98e7e257c11b23ec8c7a87b936eb509f2c1b9025</t>
    <phoneticPr fontId="84"/>
  </si>
  <si>
    <t xml:space="preserve">    健康食品産業協議会（橋本正史会長）はこのほど、台湾保健栄養食品工業同業公会（鄭雨秀会長）と了解覚書（MOU）を締結した。16日に大阪市中央区で締結式を行った。台湾市場では日本製の健康素材や商品が高く評価されており、両国間では素材の仕入れや共同開発、代理販売、受託製造などの事例が年々増加している。
今回のMOU締結によって日台の健康食品業界団体がさらに強固な関係を構築し、それにより今後は年次会合、相互訪問、共催イベント、技術・ビジネス情報の交換により両国の企業間のビジネスチャンス創出を目指す。健康食品産業協議会は、日本国内の健康食品主要五団体の連合会。台湾保健栄養食品工業同業公会は、台湾の保健栄養食品メーカーが中心になり設立した業界団体。</t>
    <phoneticPr fontId="84"/>
  </si>
  <si>
    <t>https://news.nifty.com/article/world/china/12181-3493645/</t>
    <phoneticPr fontId="84"/>
  </si>
  <si>
    <t>中国国営の中央テレビ（CCTV）はこのほど、同国内のシャインマスカット市場で偽装が横行していると報じた。
同局は、中国国内のブドウの品種であれば価格は1斤（500グラム）6～10元（125～210円）程度だが、日本から輸入したシャインマスカットとなると1斤66元（約1400円）にもなり、10倍ほどの値段の差がつくとした。そして、関係者の話として、シャインマスカットの価格が高い理由は輸送にかかるコストや、中国産のブドウよりもみずみずしく質が高いからだと説明した。その上で、「記者が市場で輸入ものとされるシャインマスカットを購入したところ、外装にはっきりと日本語が記されていた」とし、最も目立つ文字として「香印」や「晴王」の文字を挙げた（※「香印」は主に中国語繁体字圏でシャインマスカットを指す言葉として使われており、日本で一般的な名称ではない）。一方で、これらのシャインマスカットは多くが中国産である可能性が高いとした。
     同局は、中国税関総署が今年9月2日に発表した「リスト」を基に、「日本が現在、中国に輸出している果物はリンゴとナシのみとなっている」と指摘。「つまり、市場に出回っている『日本から輸入したブドウ』なるものは、本当の輸入品であるはずがない」とした。そして、業界関係者の話として、「日本語や外国語が書かれた外装に、国産のブドウを入れて輸入品として販売する状況は、卸売や小売の段階で普遍的に存在している」と伝えた。同局記者が包装箱を販売している店を取材したところ、「晴王」の文字が入ったギフト箱だけで3種類のデザインがあり、箱には漢字のほかカタカナやひらがななどの日本語が記されていた（※「すばらしいブドウの味」など日本語の宣伝文句としてやや違和感のあるものも）。箱は一つ数元（1元＝約20円）程度で購入できるという。また、商品本体に貼られるラベル（シール）も重要な標識の一つであるが、ECサイト上には「バレンシアオレンジ」や「グラニースミス」など輸入果物ブランドのラベルを堂々と販売している店があるといい、同局によると、上海市宝山区のある果物店ではこうしたラベルを大量に購入して一般品のバナナを「ブランドもの」として50～300％増しの価格で販売していたという。
     中国のネットユーザーからは「海外品を崇拝する人間は多いからな」「中国人は中国人をだましません（棒）」「貧乏人は買わない。だまされるのは金持ちだけ」「貧乏人はだまさないシリーズの最新作だな」「管理監督部門は何をしている？」「消費者をだますやつには厳罰を」「実際（中国産は）色も香りも味も日本のものとはまるで違う」「今のシャインマスカットは味が変わった。以前、すごく高かった時に友人にもらって食べたらめちゃめちゃ驚いた。今は安くなったけど果肉がぐにゃぐにゃしてマズい」などのコメントが寄せられている。</t>
    <phoneticPr fontId="84"/>
  </si>
  <si>
    <r>
      <t>Home /タイランドニュース /中国産シャインマスカット、検査ですべてのサンプルに農薬の残留を確認
中国産シャインマスカット、検査ですべてのサンプルに農薬の残留を確認  zzzzzzzzzzz2024年10月24日 配信
    タイの農薬警報ネットワーク（</t>
    </r>
    <r>
      <rPr>
        <b/>
        <sz val="13"/>
        <rFont val="Tahoma"/>
        <family val="3"/>
        <charset val="222"/>
      </rPr>
      <t>เครือข่ายเตือนภัยสารเคมีกำจัดศัตรูพืช</t>
    </r>
    <r>
      <rPr>
        <b/>
        <sz val="13"/>
        <rFont val="游ゴシック"/>
        <family val="3"/>
        <charset val="128"/>
      </rPr>
      <t xml:space="preserve">  Thai-PAN）は食品医薬品局（FDA）らと協力して2024年10月24日、「シャインマスカットの残留化学物質試験結果」の記者会見を開催しました。Thai-PANのコーディネーターであるプロックチョン・ウンピクン氏によると、Thai-PANはバンコクおよび近隣地域で販売されているシャインマスカット24サンプルを、スーパーマーケット、移動販売、露店、オンライン販売などから無作為に抽出し、419種類の化学物質の残留をテストしたとのことです。検査結果では、すべてのサンプルに農薬が残留しており、95.8%が基準を超えていました。有害物質は50種類検出され、そのうち26種類が第3類危険物、2種類がタイで禁止されている第4類危険物（クロルピリホスとエンドリンアルデヒド）、22種類はタイの法規で安全性が評価されていないリスト外の化学物質でした。</t>
    </r>
    <phoneticPr fontId="84"/>
  </si>
  <si>
    <t xml:space="preserve">タマネギ使用中止、米ファストフード業界に広がる－食中毒リスク警戒 - NewsPicks </t>
  </si>
  <si>
    <t xml:space="preserve">バクザンの労働者46人が緊急病院に入院した理由を調査 - Vietnam.vn </t>
  </si>
  <si>
    <t>和弘食品、タイに子会社設立　ラーメンスープなど供給 - 日本経済新聞</t>
  </si>
  <si>
    <t>ユニコーンストアーズが香港で、日本産牛・豚・鶏肉専門販売カウンターを開設</t>
  </si>
  <si>
    <t>中国ＧＤＰ、４．６％増＝年間目標下回る―７～９月期</t>
  </si>
  <si>
    <t xml:space="preserve">花束に潜む毒 フランスで花屋の子供ががんで死亡 胎内で農薬に - NewSphere </t>
  </si>
  <si>
    <t>健康食品産業協議会 台湾の健食業界団体と覚書 両国企業の関係強化へ（食品新聞） - Yahoo!ニュース</t>
  </si>
  <si>
    <t>中国で「ぶどう」偽装が横行｜ニフティニュース</t>
  </si>
  <si>
    <t>食品の味を識別できる「電子舌」が開発される - GIGAZINE</t>
  </si>
  <si>
    <t xml:space="preserve">中国産シャインマスカット、検査ですべてのサンプルに農薬の残留を確認 　タイランドハイパーリンクス </t>
  </si>
  <si>
    <t>米国</t>
    <rPh sb="0" eb="2">
      <t>ベイコク</t>
    </rPh>
    <phoneticPr fontId="84"/>
  </si>
  <si>
    <t>ベトナム</t>
    <phoneticPr fontId="84"/>
  </si>
  <si>
    <t>タイ</t>
    <phoneticPr fontId="84"/>
  </si>
  <si>
    <t>中国</t>
    <rPh sb="0" eb="2">
      <t>チュウゴク</t>
    </rPh>
    <phoneticPr fontId="84"/>
  </si>
  <si>
    <t>フランス</t>
    <phoneticPr fontId="84"/>
  </si>
  <si>
    <t>台湾</t>
    <rPh sb="0" eb="2">
      <t>タイワン</t>
    </rPh>
    <phoneticPr fontId="84"/>
  </si>
  <si>
    <t>ペンシルベニア州立大学の研究チームが「食品の味を認識できる電子舌」を開発しました。開発された電子舌は「食品に含まれる化学物質を検出するセンサー」と「センサーの検出結果をもとに食品を推測するAI」で構成されており、80％の精度で食品を種類を当てられるそうです。
Robust chemical analysis with graphene chemosensors and machine learning | Nature
https://www.nature.com/articles/s41586-024-08003-w
A matter of taste: Electronic tongue reveals AI inner thoughts | Penn State University
https://www.psu.edu/news/research/story/matter-taste-electronic-tongue-reveals-ai-inner-thoughts
Researchers design a graphene-based 'electronic tongue' that detects liquid differences, spoilage, and food safety with AI accuracy | Graphene-Info
https://www.graphene-info.com/researchers-design-graphene-based-electronic-tongue-detects-liquid-differences
電子舌を開発したのは、ペンシルベニア州立大学で機械工学や電気工学について研究するサプタルシ・ダス氏が率いる研究チームです。研究チームは2023年の時点で「食品に含まれる化学物質を検出するセンサー」を開発しており、当該センサーの研究成果を活用した電子舌を2024年10月に発表しました。</t>
    <phoneticPr fontId="84"/>
  </si>
  <si>
    <t>　上位2種目(賞味期限・アレルギー表記ミス)で全体の　(55%)</t>
    <rPh sb="1" eb="3">
      <t>ジョウイ</t>
    </rPh>
    <rPh sb="4" eb="6">
      <t>シュモク</t>
    </rPh>
    <rPh sb="7" eb="11">
      <t>ショウミキゲン</t>
    </rPh>
    <rPh sb="17" eb="19">
      <t>ヒョウキ</t>
    </rPh>
    <rPh sb="23" eb="25">
      <t>ゼンタイ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</si>
</sst>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_);[Red]\(0\)"/>
  </numFmts>
  <fonts count="182">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1"/>
      <color rgb="FF222324"/>
      <name val="ＭＳ Ｐゴシック"/>
      <family val="2"/>
      <charset val="128"/>
    </font>
    <font>
      <b/>
      <sz val="14"/>
      <color indexed="8"/>
      <name val="ＭＳ Ｐゴシック"/>
      <family val="3"/>
      <charset val="128"/>
    </font>
    <font>
      <sz val="20"/>
      <color indexed="9"/>
      <name val="ＭＳ Ｐゴシック"/>
      <family val="3"/>
      <charset val="128"/>
    </font>
    <font>
      <b/>
      <u/>
      <sz val="11"/>
      <name val="ＭＳ Ｐゴシック"/>
      <family val="3"/>
      <charset val="128"/>
    </font>
    <font>
      <b/>
      <sz val="18"/>
      <name val="Microsoft YaHei"/>
      <family val="3"/>
      <charset val="134"/>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0"/>
      <color rgb="FF666666"/>
      <name val="Arial"/>
      <family val="2"/>
    </font>
    <font>
      <b/>
      <u/>
      <sz val="12"/>
      <name val="ＭＳ Ｐゴシック"/>
      <family val="3"/>
      <charset val="128"/>
    </font>
    <font>
      <b/>
      <sz val="18"/>
      <name val="メイリオ"/>
      <family val="3"/>
      <charset val="128"/>
    </font>
    <font>
      <sz val="11"/>
      <color rgb="FFFFFF00"/>
      <name val="ＭＳ Ｐゴシック"/>
      <family val="3"/>
      <charset val="128"/>
      <scheme val="minor"/>
    </font>
    <font>
      <sz val="10"/>
      <color rgb="FF2B2B2B"/>
      <name val="游ゴシック"/>
      <family val="2"/>
      <charset val="128"/>
    </font>
    <font>
      <b/>
      <sz val="17"/>
      <name val="ＭＳ Ｐゴシック"/>
      <family val="3"/>
      <charset val="128"/>
    </font>
    <font>
      <u/>
      <sz val="11"/>
      <color theme="10"/>
      <name val="ＭＳ Ｐゴシック"/>
      <family val="3"/>
      <charset val="128"/>
      <scheme val="minor"/>
    </font>
    <font>
      <b/>
      <sz val="13"/>
      <color theme="1"/>
      <name val="游ゴシック"/>
      <family val="3"/>
      <charset val="128"/>
    </font>
    <font>
      <b/>
      <sz val="14"/>
      <color rgb="FF000000"/>
      <name val="ＭＳ Ｐゴシック"/>
      <family val="3"/>
      <charset val="128"/>
    </font>
    <font>
      <sz val="10"/>
      <name val="Arial"/>
      <family val="2"/>
    </font>
    <font>
      <b/>
      <sz val="10"/>
      <color indexed="62"/>
      <name val="ＭＳ Ｐゴシック"/>
      <family val="3"/>
      <charset val="128"/>
    </font>
    <font>
      <sz val="10"/>
      <color indexed="62"/>
      <name val="ＭＳ Ｐゴシック"/>
      <family val="3"/>
      <charset val="128"/>
    </font>
    <font>
      <b/>
      <sz val="14"/>
      <color indexed="12"/>
      <name val="ＭＳ Ｐゴシック"/>
      <family val="3"/>
      <charset val="128"/>
    </font>
    <font>
      <b/>
      <sz val="16.5"/>
      <name val="ＭＳ Ｐゴシック"/>
      <family val="3"/>
      <charset val="128"/>
    </font>
    <font>
      <b/>
      <sz val="17"/>
      <name val="Microsoft YaHei"/>
      <family val="2"/>
      <charset val="134"/>
    </font>
    <font>
      <b/>
      <sz val="16"/>
      <name val="メイリオ"/>
      <family val="3"/>
      <charset val="128"/>
    </font>
    <font>
      <b/>
      <sz val="14"/>
      <color rgb="FF0070C0"/>
      <name val="ＭＳ Ｐゴシック"/>
      <family val="3"/>
      <charset val="128"/>
    </font>
    <font>
      <b/>
      <sz val="8"/>
      <color indexed="10"/>
      <name val="ＭＳ Ｐゴシック"/>
      <family val="3"/>
      <charset val="128"/>
    </font>
    <font>
      <b/>
      <sz val="19"/>
      <color rgb="FF000000"/>
      <name val="メイリオ"/>
      <family val="3"/>
      <charset val="128"/>
    </font>
    <font>
      <sz val="16"/>
      <color rgb="FF0070C0"/>
      <name val="ＭＳ Ｐゴシック"/>
      <family val="3"/>
      <charset val="128"/>
      <scheme val="minor"/>
    </font>
    <font>
      <b/>
      <sz val="22"/>
      <color theme="1"/>
      <name val="AR P丸ゴシック体E"/>
      <family val="3"/>
      <charset val="128"/>
    </font>
    <font>
      <sz val="22"/>
      <color theme="1"/>
      <name val="AR P丸ゴシック体E"/>
      <family val="3"/>
      <charset val="128"/>
    </font>
    <font>
      <b/>
      <sz val="14"/>
      <color indexed="10"/>
      <name val="HG創英ﾌﾟﾚｾﾞﾝｽEB"/>
      <family val="1"/>
      <charset val="128"/>
    </font>
    <font>
      <b/>
      <sz val="8"/>
      <color theme="1"/>
      <name val="Segoe UI"/>
      <family val="2"/>
    </font>
    <font>
      <b/>
      <sz val="13.75"/>
      <color theme="1"/>
      <name val="Segoe UI"/>
      <family val="2"/>
    </font>
    <font>
      <b/>
      <sz val="20"/>
      <color rgb="FFFF0000"/>
      <name val="AR Pゴシック体S"/>
      <family val="3"/>
      <charset val="128"/>
    </font>
    <font>
      <sz val="14"/>
      <color indexed="8"/>
      <name val="游ゴシック"/>
      <family val="3"/>
      <charset val="128"/>
    </font>
    <font>
      <b/>
      <sz val="16"/>
      <color indexed="13"/>
      <name val="ＭＳ Ｐゴシック"/>
      <family val="3"/>
      <charset val="128"/>
    </font>
    <font>
      <b/>
      <sz val="14"/>
      <color indexed="51"/>
      <name val="ＭＳ Ｐゴシック"/>
      <family val="3"/>
      <charset val="128"/>
    </font>
    <font>
      <b/>
      <sz val="12"/>
      <color theme="9" tint="0.79998168889431442"/>
      <name val="ＭＳ Ｐゴシック"/>
      <family val="3"/>
      <charset val="128"/>
    </font>
    <font>
      <sz val="11"/>
      <color theme="9" tint="0.79998168889431442"/>
      <name val="ＭＳ Ｐゴシック"/>
      <family val="3"/>
      <charset val="128"/>
      <scheme val="minor"/>
    </font>
    <font>
      <b/>
      <sz val="12"/>
      <color indexed="10"/>
      <name val="HG創英ﾌﾟﾚｾﾞﾝｽEB"/>
      <family val="1"/>
      <charset val="128"/>
    </font>
    <font>
      <sz val="20"/>
      <color rgb="FF000000"/>
      <name val="ＭＳ Ｐゴシック"/>
      <family val="3"/>
      <charset val="128"/>
    </font>
    <font>
      <b/>
      <sz val="16"/>
      <color indexed="53"/>
      <name val="ＭＳ Ｐゴシック"/>
      <family val="3"/>
      <charset val="128"/>
    </font>
    <font>
      <b/>
      <sz val="16"/>
      <color indexed="9"/>
      <name val="ＭＳ Ｐゴシック"/>
      <family val="3"/>
      <charset val="128"/>
    </font>
    <font>
      <b/>
      <sz val="12"/>
      <color rgb="FFFFFF00"/>
      <name val="ＭＳ Ｐゴシック"/>
      <family val="3"/>
      <charset val="128"/>
    </font>
    <font>
      <b/>
      <sz val="14"/>
      <color theme="9" tint="0.59999389629810485"/>
      <name val="ＭＳ Ｐゴシック"/>
      <family val="3"/>
      <charset val="128"/>
    </font>
    <font>
      <b/>
      <sz val="13"/>
      <name val="Tahoma"/>
      <family val="3"/>
      <charset val="222"/>
    </font>
  </fonts>
  <fills count="47">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rgb="FFDFEAF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indexed="12"/>
        <bgColor indexed="64"/>
      </patternFill>
    </fill>
    <fill>
      <patternFill patternType="solid">
        <fgColor rgb="FF95F963"/>
        <bgColor indexed="64"/>
      </patternFill>
    </fill>
    <fill>
      <patternFill patternType="solid">
        <fgColor indexed="61"/>
        <bgColor indexed="64"/>
      </patternFill>
    </fill>
    <fill>
      <patternFill patternType="solid">
        <fgColor theme="3" tint="-0.249977111117893"/>
        <bgColor indexed="64"/>
      </patternFill>
    </fill>
    <fill>
      <patternFill patternType="solid">
        <fgColor theme="5" tint="0.59999389629810485"/>
        <bgColor indexed="64"/>
      </patternFill>
    </fill>
    <fill>
      <patternFill patternType="solid">
        <fgColor rgb="FF6DDDF7"/>
        <bgColor indexed="64"/>
      </patternFill>
    </fill>
  </fills>
  <borders count="240">
    <border>
      <left/>
      <right/>
      <top/>
      <bottom/>
      <diagonal/>
    </border>
    <border>
      <left style="medium">
        <color indexed="12"/>
      </left>
      <right style="medium">
        <color indexed="12"/>
      </right>
      <top/>
      <bottom/>
      <diagonal/>
    </border>
    <border>
      <left style="medium">
        <color indexed="48"/>
      </left>
      <right style="medium">
        <color indexed="23"/>
      </right>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12"/>
      </left>
      <right style="medium">
        <color indexed="23"/>
      </right>
      <top/>
      <bottom style="medium">
        <color indexed="23"/>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55"/>
      </left>
      <right style="medium">
        <color indexed="55"/>
      </right>
      <top/>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thin">
        <color auto="1"/>
      </left>
      <right/>
      <top/>
      <bottom style="thin">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indexed="23"/>
      </left>
      <right/>
      <top/>
      <bottom style="medium">
        <color indexed="23"/>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thin">
        <color auto="1"/>
      </left>
      <right/>
      <top style="double">
        <color auto="1"/>
      </top>
      <bottom/>
      <diagonal/>
    </border>
    <border>
      <left style="medium">
        <color indexed="64"/>
      </left>
      <right style="thin">
        <color indexed="64"/>
      </right>
      <top/>
      <bottom style="thin">
        <color indexed="64"/>
      </bottom>
      <diagonal/>
    </border>
    <border>
      <left style="medium">
        <color auto="1"/>
      </left>
      <right style="medium">
        <color indexed="12"/>
      </right>
      <top style="thin">
        <color indexed="12"/>
      </top>
      <bottom/>
      <diagonal/>
    </border>
    <border>
      <left style="medium">
        <color auto="1"/>
      </left>
      <right/>
      <top style="thin">
        <color indexed="12"/>
      </top>
      <bottom style="medium">
        <color indexed="12"/>
      </bottom>
      <diagonal/>
    </border>
    <border>
      <left/>
      <right style="medium">
        <color theme="3"/>
      </right>
      <top style="thin">
        <color indexed="12"/>
      </top>
      <bottom style="medium">
        <color indexed="12"/>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12"/>
      </left>
      <right style="thin">
        <color indexed="12"/>
      </right>
      <top style="medium">
        <color auto="1"/>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medium">
        <color auto="1"/>
      </left>
      <right style="thin">
        <color auto="1"/>
      </right>
      <top style="medium">
        <color auto="1"/>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ck">
        <color indexed="23"/>
      </left>
      <right style="thin">
        <color indexed="23"/>
      </right>
      <top style="thin">
        <color indexed="23"/>
      </top>
      <bottom style="thin">
        <color indexed="23"/>
      </bottom>
      <diagonal/>
    </border>
    <border>
      <left style="medium">
        <color indexed="23"/>
      </left>
      <right/>
      <top style="medium">
        <color indexed="23"/>
      </top>
      <bottom style="medium">
        <color indexed="23"/>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23"/>
      </left>
      <right style="medium">
        <color indexed="23"/>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right/>
      <top style="thin">
        <color indexed="64"/>
      </top>
      <bottom style="medium">
        <color indexed="64"/>
      </bottom>
      <diagonal/>
    </border>
    <border>
      <left/>
      <right/>
      <top style="thin">
        <color indexed="1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12"/>
      </top>
      <bottom style="medium">
        <color indexed="64"/>
      </bottom>
      <diagonal/>
    </border>
    <border>
      <left/>
      <right/>
      <top/>
      <bottom style="medium">
        <color auto="1"/>
      </bottom>
      <diagonal/>
    </border>
    <border>
      <left style="medium">
        <color auto="1"/>
      </left>
      <right style="medium">
        <color auto="1"/>
      </right>
      <top/>
      <bottom style="medium">
        <color auto="1"/>
      </bottom>
      <diagonal/>
    </border>
    <border>
      <left/>
      <right style="medium">
        <color theme="3"/>
      </right>
      <top style="thin">
        <color theme="3"/>
      </top>
      <bottom/>
      <diagonal/>
    </border>
    <border>
      <left style="medium">
        <color auto="1"/>
      </left>
      <right/>
      <top style="thin">
        <color indexed="12"/>
      </top>
      <bottom/>
      <diagonal/>
    </border>
    <border>
      <left style="thin">
        <color indexed="12"/>
      </left>
      <right style="medium">
        <color indexed="12"/>
      </right>
      <top style="thick">
        <color indexed="12"/>
      </top>
      <bottom/>
      <diagonal/>
    </border>
    <border>
      <left style="thin">
        <color indexed="12"/>
      </left>
      <right style="medium">
        <color indexed="12"/>
      </right>
      <top/>
      <bottom/>
      <diagonal/>
    </border>
    <border>
      <left style="thin">
        <color indexed="12"/>
      </left>
      <right style="medium">
        <color indexed="12"/>
      </right>
      <top/>
      <bottom style="thick">
        <color indexed="12"/>
      </bottom>
      <diagonal/>
    </border>
    <border>
      <left/>
      <right style="thin">
        <color indexed="12"/>
      </right>
      <top style="thin">
        <color indexed="12"/>
      </top>
      <bottom style="medium">
        <color indexed="12"/>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8" fillId="0" borderId="0">
      <alignment vertical="center"/>
    </xf>
    <xf numFmtId="0" fontId="6" fillId="0" borderId="0"/>
    <xf numFmtId="0" fontId="68" fillId="0" borderId="0">
      <alignment vertical="center"/>
    </xf>
    <xf numFmtId="0" fontId="6" fillId="0" borderId="0"/>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3" fillId="0" borderId="0">
      <alignment vertical="center"/>
    </xf>
    <xf numFmtId="0" fontId="4" fillId="0" borderId="0">
      <alignment vertical="center"/>
    </xf>
    <xf numFmtId="0" fontId="68"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6" fillId="0" borderId="0"/>
    <xf numFmtId="0" fontId="107" fillId="0" borderId="0" applyNumberFormat="0" applyFill="0" applyBorder="0" applyAlignment="0" applyProtection="0"/>
    <xf numFmtId="0" fontId="106" fillId="0" borderId="0"/>
    <xf numFmtId="0" fontId="150" fillId="0" borderId="0" applyNumberFormat="0" applyFill="0" applyBorder="0" applyAlignment="0" applyProtection="0">
      <alignment vertical="center"/>
    </xf>
  </cellStyleXfs>
  <cellXfs count="805">
    <xf numFmtId="0" fontId="0" fillId="0" borderId="0" xfId="0">
      <alignment vertical="center"/>
    </xf>
    <xf numFmtId="0" fontId="6" fillId="0" borderId="0" xfId="2">
      <alignment vertical="center"/>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3" xfId="2" applyBorder="1">
      <alignment vertical="center"/>
    </xf>
    <xf numFmtId="0" fontId="22" fillId="5" borderId="5" xfId="2" applyFont="1" applyFill="1" applyBorder="1" applyAlignment="1">
      <alignment horizontal="center" vertical="center"/>
    </xf>
    <xf numFmtId="0" fontId="22" fillId="5" borderId="2" xfId="2" applyFont="1" applyFill="1" applyBorder="1" applyAlignment="1">
      <alignment horizontal="center" vertical="center"/>
    </xf>
    <xf numFmtId="0" fontId="22" fillId="0" borderId="5" xfId="2" applyFont="1" applyBorder="1" applyAlignment="1">
      <alignment horizontal="center" vertical="center"/>
    </xf>
    <xf numFmtId="0" fontId="22" fillId="5" borderId="6" xfId="2" applyFont="1" applyFill="1" applyBorder="1" applyAlignment="1">
      <alignment horizontal="center" vertical="center"/>
    </xf>
    <xf numFmtId="177" fontId="16" fillId="5" borderId="7" xfId="2" applyNumberFormat="1" applyFont="1" applyFill="1" applyBorder="1" applyAlignment="1">
      <alignment horizontal="center" vertical="center" wrapText="1"/>
    </xf>
    <xf numFmtId="0" fontId="22" fillId="5" borderId="3" xfId="2" applyFont="1" applyFill="1" applyBorder="1" applyAlignment="1">
      <alignment horizontal="center" vertical="center"/>
    </xf>
    <xf numFmtId="0" fontId="6" fillId="5" borderId="6" xfId="2" applyFill="1" applyBorder="1">
      <alignment vertical="center"/>
    </xf>
    <xf numFmtId="0" fontId="6" fillId="5" borderId="7" xfId="2" applyFill="1" applyBorder="1">
      <alignment vertical="center"/>
    </xf>
    <xf numFmtId="0" fontId="6" fillId="5" borderId="3" xfId="2" applyFill="1" applyBorder="1">
      <alignment vertical="center"/>
    </xf>
    <xf numFmtId="0" fontId="6" fillId="5" borderId="8" xfId="2" applyFill="1" applyBorder="1">
      <alignment vertical="center"/>
    </xf>
    <xf numFmtId="0" fontId="6" fillId="0" borderId="8" xfId="2" applyBorder="1">
      <alignment vertical="center"/>
    </xf>
    <xf numFmtId="0" fontId="6" fillId="5" borderId="9" xfId="2" applyFill="1" applyBorder="1">
      <alignment vertical="center"/>
    </xf>
    <xf numFmtId="0" fontId="6" fillId="5" borderId="10" xfId="2" applyFill="1" applyBorder="1">
      <alignment vertical="center"/>
    </xf>
    <xf numFmtId="0" fontId="6" fillId="5" borderId="11" xfId="2" applyFill="1" applyBorder="1">
      <alignment vertical="center"/>
    </xf>
    <xf numFmtId="0" fontId="6" fillId="0" borderId="12" xfId="2" applyBorder="1">
      <alignment vertical="center"/>
    </xf>
    <xf numFmtId="0" fontId="6" fillId="0" borderId="13" xfId="2" applyBorder="1">
      <alignment vertical="center"/>
    </xf>
    <xf numFmtId="0" fontId="6" fillId="0" borderId="14" xfId="2" applyBorder="1">
      <alignment vertical="center"/>
    </xf>
    <xf numFmtId="0" fontId="24"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5" fillId="5" borderId="0" xfId="2" applyNumberFormat="1" applyFont="1" applyFill="1" applyAlignment="1">
      <alignment horizontal="center" vertical="center"/>
    </xf>
    <xf numFmtId="0" fontId="6" fillId="0" borderId="0" xfId="2" applyAlignment="1">
      <alignment horizontal="center" vertical="center"/>
    </xf>
    <xf numFmtId="0" fontId="25" fillId="0" borderId="0" xfId="2" applyFont="1" applyAlignment="1">
      <alignment horizontal="center" vertical="center"/>
    </xf>
    <xf numFmtId="0" fontId="8" fillId="5" borderId="0" xfId="1" applyFill="1" applyAlignment="1" applyProtection="1">
      <alignment vertical="center" wrapText="1"/>
    </xf>
    <xf numFmtId="0" fontId="6" fillId="5" borderId="0" xfId="2" applyFill="1" applyAlignment="1">
      <alignment vertical="center" wrapText="1"/>
    </xf>
    <xf numFmtId="0" fontId="33" fillId="8" borderId="22" xfId="17" applyFont="1" applyFill="1" applyBorder="1" applyAlignment="1">
      <alignment horizontal="left" vertical="center"/>
    </xf>
    <xf numFmtId="0" fontId="33" fillId="8" borderId="23" xfId="17" applyFont="1" applyFill="1" applyBorder="1" applyAlignment="1">
      <alignment horizontal="center" vertical="center"/>
    </xf>
    <xf numFmtId="0" fontId="33" fillId="8" borderId="23" xfId="2" applyFont="1" applyFill="1" applyBorder="1" applyAlignment="1">
      <alignment horizontal="center" vertical="center"/>
    </xf>
    <xf numFmtId="0" fontId="34" fillId="8" borderId="23" xfId="2" applyFont="1" applyFill="1" applyBorder="1" applyAlignment="1">
      <alignment horizontal="center" vertical="center"/>
    </xf>
    <xf numFmtId="0" fontId="34" fillId="8" borderId="24" xfId="2" applyFont="1" applyFill="1" applyBorder="1" applyAlignment="1">
      <alignment horizontal="center" vertical="center"/>
    </xf>
    <xf numFmtId="0" fontId="1" fillId="0" borderId="0" xfId="17">
      <alignment vertical="center"/>
    </xf>
    <xf numFmtId="0" fontId="40" fillId="0" borderId="0" xfId="17" applyFont="1">
      <alignment vertical="center"/>
    </xf>
    <xf numFmtId="0" fontId="34" fillId="8" borderId="25" xfId="2" applyFont="1" applyFill="1" applyBorder="1" applyAlignment="1">
      <alignment horizontal="center" vertical="center"/>
    </xf>
    <xf numFmtId="0" fontId="34" fillId="8" borderId="26" xfId="2" applyFont="1" applyFill="1" applyBorder="1" applyAlignment="1">
      <alignment horizontal="center" vertical="center"/>
    </xf>
    <xf numFmtId="0" fontId="1" fillId="9" borderId="26" xfId="17" applyFill="1" applyBorder="1">
      <alignment vertical="center"/>
    </xf>
    <xf numFmtId="0" fontId="37" fillId="0" borderId="0" xfId="17" applyFont="1" applyAlignment="1">
      <alignment horizontal="center" vertical="center"/>
    </xf>
    <xf numFmtId="0" fontId="8" fillId="0" borderId="25" xfId="1" applyFill="1" applyBorder="1" applyAlignment="1" applyProtection="1">
      <alignment vertical="center"/>
    </xf>
    <xf numFmtId="0" fontId="1" fillId="9" borderId="26" xfId="17" applyFill="1" applyBorder="1" applyAlignment="1">
      <alignment horizontal="center" vertical="center"/>
    </xf>
    <xf numFmtId="0" fontId="8" fillId="9" borderId="0" xfId="1" applyFill="1" applyBorder="1" applyAlignment="1" applyProtection="1">
      <alignment vertical="center" wrapText="1"/>
    </xf>
    <xf numFmtId="0" fontId="6" fillId="9" borderId="26" xfId="2" applyFill="1" applyBorder="1" applyAlignment="1">
      <alignment vertical="center" wrapText="1"/>
    </xf>
    <xf numFmtId="0" fontId="45" fillId="0" borderId="0" xfId="17" applyFont="1" applyAlignment="1">
      <alignment vertical="center" wrapText="1"/>
    </xf>
    <xf numFmtId="0" fontId="47" fillId="0" borderId="0" xfId="17" applyFont="1" applyAlignment="1">
      <alignment horizontal="left" vertical="center"/>
    </xf>
    <xf numFmtId="0" fontId="37" fillId="0" borderId="0" xfId="17" applyFont="1" applyAlignment="1">
      <alignment vertical="top" wrapText="1"/>
    </xf>
    <xf numFmtId="0" fontId="7" fillId="3" borderId="16" xfId="17" applyFont="1" applyFill="1" applyBorder="1" applyAlignment="1">
      <alignment horizontal="center" vertical="center" wrapText="1"/>
    </xf>
    <xf numFmtId="0" fontId="7" fillId="3" borderId="15" xfId="17" applyFont="1" applyFill="1" applyBorder="1" applyAlignment="1">
      <alignment horizontal="center" vertical="center" wrapText="1"/>
    </xf>
    <xf numFmtId="0" fontId="7" fillId="3" borderId="17" xfId="17" applyFont="1" applyFill="1" applyBorder="1" applyAlignment="1">
      <alignment horizontal="center" vertical="center" wrapText="1"/>
    </xf>
    <xf numFmtId="0" fontId="7" fillId="3" borderId="18" xfId="17" applyFont="1" applyFill="1" applyBorder="1" applyAlignment="1">
      <alignment horizontal="center" vertical="center" wrapText="1"/>
    </xf>
    <xf numFmtId="0" fontId="13" fillId="3" borderId="18" xfId="17" applyFont="1" applyFill="1" applyBorder="1" applyAlignment="1">
      <alignment horizontal="center" vertical="center" wrapText="1"/>
    </xf>
    <xf numFmtId="0" fontId="58" fillId="3" borderId="18" xfId="17" applyFont="1" applyFill="1" applyBorder="1" applyAlignment="1">
      <alignment horizontal="center" vertical="center" wrapText="1"/>
    </xf>
    <xf numFmtId="0" fontId="7" fillId="3" borderId="1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2" fillId="0" borderId="0" xfId="2" applyFont="1" applyAlignment="1">
      <alignment vertical="top" wrapText="1"/>
    </xf>
    <xf numFmtId="0" fontId="6" fillId="2" borderId="31" xfId="2" applyFill="1" applyBorder="1" applyAlignment="1">
      <alignment vertical="top" wrapText="1"/>
    </xf>
    <xf numFmtId="0" fontId="0" fillId="0" borderId="33" xfId="0" applyBorder="1">
      <alignment vertical="center"/>
    </xf>
    <xf numFmtId="0" fontId="14" fillId="0" borderId="33" xfId="0" applyFont="1" applyBorder="1">
      <alignment vertical="center"/>
    </xf>
    <xf numFmtId="0" fontId="0" fillId="0" borderId="34" xfId="0" applyBorder="1">
      <alignment vertical="center"/>
    </xf>
    <xf numFmtId="0" fontId="0" fillId="0" borderId="28" xfId="0" applyBorder="1">
      <alignment vertical="center"/>
    </xf>
    <xf numFmtId="0" fontId="6" fillId="18" borderId="0" xfId="2" applyFill="1">
      <alignment vertical="center"/>
    </xf>
    <xf numFmtId="0" fontId="0" fillId="18" borderId="0" xfId="0" applyFill="1">
      <alignment vertical="center"/>
    </xf>
    <xf numFmtId="0" fontId="1" fillId="5" borderId="0" xfId="2" applyFont="1" applyFill="1">
      <alignment vertical="center"/>
    </xf>
    <xf numFmtId="0" fontId="0" fillId="0" borderId="33" xfId="0" applyBorder="1" applyAlignment="1">
      <alignment vertical="top"/>
    </xf>
    <xf numFmtId="0" fontId="0" fillId="0" borderId="0" xfId="0" applyAlignment="1">
      <alignment vertical="top"/>
    </xf>
    <xf numFmtId="0" fontId="0" fillId="0" borderId="0" xfId="0" applyAlignment="1">
      <alignment horizontal="left" vertical="center"/>
    </xf>
    <xf numFmtId="0" fontId="71" fillId="0" borderId="0" xfId="0" applyFont="1" applyAlignment="1">
      <alignment horizontal="left" vertical="center"/>
    </xf>
    <xf numFmtId="0" fontId="72" fillId="0" borderId="0" xfId="0" applyFont="1" applyAlignment="1">
      <alignment horizontal="center" vertical="center" wrapText="1"/>
    </xf>
    <xf numFmtId="0" fontId="72" fillId="0" borderId="0" xfId="0" applyFont="1" applyAlignment="1">
      <alignment horizontal="left" vertical="center" wrapText="1"/>
    </xf>
    <xf numFmtId="0" fontId="82" fillId="0" borderId="0" xfId="17" applyFont="1">
      <alignment vertical="center"/>
    </xf>
    <xf numFmtId="0" fontId="81" fillId="0" borderId="0" xfId="2" applyFont="1">
      <alignment vertical="center"/>
    </xf>
    <xf numFmtId="0" fontId="83" fillId="19" borderId="65" xfId="0" applyFont="1" applyFill="1" applyBorder="1" applyAlignment="1">
      <alignment horizontal="center" vertical="center" wrapText="1"/>
    </xf>
    <xf numFmtId="14" fontId="6" fillId="0" borderId="0" xfId="2" applyNumberFormat="1">
      <alignment vertical="center"/>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30" fillId="0" borderId="4" xfId="0" applyFont="1" applyBorder="1" applyAlignment="1">
      <alignment horizontal="center" vertical="center" wrapText="1"/>
    </xf>
    <xf numFmtId="0" fontId="90" fillId="0" borderId="0" xfId="2" applyFont="1" applyAlignment="1">
      <alignment horizontal="center" vertical="center"/>
    </xf>
    <xf numFmtId="14" fontId="89" fillId="0" borderId="0" xfId="2" applyNumberFormat="1" applyFont="1" applyAlignment="1">
      <alignment horizontal="center" vertical="center"/>
    </xf>
    <xf numFmtId="0" fontId="8" fillId="0" borderId="0" xfId="1" applyAlignment="1" applyProtection="1">
      <alignment vertical="center" wrapText="1"/>
    </xf>
    <xf numFmtId="0" fontId="6" fillId="0" borderId="32" xfId="0" applyFont="1" applyBorder="1">
      <alignment vertical="center"/>
    </xf>
    <xf numFmtId="0" fontId="6" fillId="0" borderId="23" xfId="0" applyFont="1" applyBorder="1">
      <alignment vertical="center"/>
    </xf>
    <xf numFmtId="0" fontId="6" fillId="0" borderId="33" xfId="0" applyFont="1" applyBorder="1">
      <alignment vertical="center"/>
    </xf>
    <xf numFmtId="0" fontId="6" fillId="0" borderId="0" xfId="0" applyFont="1">
      <alignment vertical="center"/>
    </xf>
    <xf numFmtId="0" fontId="88" fillId="0" borderId="33" xfId="0" applyFont="1" applyBorder="1">
      <alignment vertical="center"/>
    </xf>
    <xf numFmtId="0" fontId="88" fillId="0" borderId="0" xfId="0" applyFont="1">
      <alignment vertical="center"/>
    </xf>
    <xf numFmtId="0" fontId="88" fillId="5" borderId="33" xfId="0" applyFont="1" applyFill="1" applyBorder="1">
      <alignment vertical="center"/>
    </xf>
    <xf numFmtId="0" fontId="88" fillId="5" borderId="0" xfId="0" applyFont="1" applyFill="1">
      <alignment vertical="center"/>
    </xf>
    <xf numFmtId="0" fontId="6" fillId="5" borderId="73" xfId="2" applyFill="1" applyBorder="1">
      <alignment vertical="center"/>
    </xf>
    <xf numFmtId="0" fontId="6" fillId="0" borderId="73" xfId="2" applyBorder="1">
      <alignment vertical="center"/>
    </xf>
    <xf numFmtId="0" fontId="6" fillId="0" borderId="0" xfId="2" applyAlignment="1">
      <alignment horizontal="left" vertical="top"/>
    </xf>
    <xf numFmtId="0" fontId="6" fillId="27" borderId="78" xfId="2" applyFill="1" applyBorder="1" applyAlignment="1">
      <alignment horizontal="left" vertical="top"/>
    </xf>
    <xf numFmtId="0" fontId="8" fillId="27" borderId="77" xfId="1" applyFill="1" applyBorder="1" applyAlignment="1" applyProtection="1">
      <alignment horizontal="left" vertical="top"/>
    </xf>
    <xf numFmtId="0" fontId="82" fillId="0" borderId="0" xfId="17" applyFont="1" applyAlignment="1">
      <alignment horizontal="left" vertical="center"/>
    </xf>
    <xf numFmtId="0" fontId="89" fillId="20" borderId="21" xfId="2" applyFont="1" applyFill="1" applyBorder="1" applyAlignment="1">
      <alignment horizontal="center" vertical="center"/>
    </xf>
    <xf numFmtId="0" fontId="85" fillId="22" borderId="79" xfId="2" applyFont="1" applyFill="1" applyBorder="1" applyAlignment="1">
      <alignment horizontal="center" vertical="center"/>
    </xf>
    <xf numFmtId="0" fontId="6" fillId="0" borderId="0" xfId="2" applyAlignment="1">
      <alignment horizontal="left" vertical="center"/>
    </xf>
    <xf numFmtId="0" fontId="101" fillId="5" borderId="33" xfId="0" applyFont="1" applyFill="1" applyBorder="1">
      <alignment vertical="center"/>
    </xf>
    <xf numFmtId="0" fontId="101" fillId="5" borderId="0" xfId="0" applyFont="1" applyFill="1" applyAlignment="1">
      <alignment horizontal="left" vertical="center"/>
    </xf>
    <xf numFmtId="0" fontId="101" fillId="5" borderId="0" xfId="0" applyFont="1" applyFill="1">
      <alignment vertical="center"/>
    </xf>
    <xf numFmtId="176" fontId="101" fillId="5" borderId="0" xfId="0" applyNumberFormat="1" applyFont="1" applyFill="1" applyAlignment="1">
      <alignment horizontal="left" vertical="center"/>
    </xf>
    <xf numFmtId="183" fontId="101" fillId="5" borderId="0" xfId="0" applyNumberFormat="1" applyFont="1" applyFill="1" applyAlignment="1">
      <alignment horizontal="center" vertical="center"/>
    </xf>
    <xf numFmtId="0" fontId="101" fillId="5" borderId="33" xfId="0" applyFont="1" applyFill="1" applyBorder="1" applyAlignment="1">
      <alignment vertical="top"/>
    </xf>
    <xf numFmtId="0" fontId="101" fillId="5" borderId="0" xfId="0" applyFont="1" applyFill="1" applyAlignment="1">
      <alignment vertical="top"/>
    </xf>
    <xf numFmtId="14" fontId="101" fillId="5" borderId="0" xfId="0" applyNumberFormat="1" applyFont="1" applyFill="1" applyAlignment="1">
      <alignment horizontal="left" vertical="center"/>
    </xf>
    <xf numFmtId="14" fontId="101" fillId="0" borderId="0" xfId="0" applyNumberFormat="1" applyFont="1">
      <alignment vertical="center"/>
    </xf>
    <xf numFmtId="0" fontId="102" fillId="0" borderId="0" xfId="0" applyFont="1">
      <alignment vertical="center"/>
    </xf>
    <xf numFmtId="0" fontId="8" fillId="27" borderId="66" xfId="1" applyFill="1" applyBorder="1" applyAlignment="1" applyProtection="1">
      <alignment horizontal="left" vertical="top"/>
    </xf>
    <xf numFmtId="0" fontId="6" fillId="27" borderId="76" xfId="2" applyFill="1" applyBorder="1" applyAlignment="1">
      <alignment horizontal="left" vertical="top"/>
    </xf>
    <xf numFmtId="0" fontId="34" fillId="8" borderId="0" xfId="2" applyFont="1" applyFill="1" applyAlignment="1">
      <alignment horizontal="center" vertical="center"/>
    </xf>
    <xf numFmtId="14" fontId="1" fillId="0" borderId="0" xfId="17" applyNumberFormat="1" applyAlignment="1">
      <alignment horizontal="center" vertical="center"/>
    </xf>
    <xf numFmtId="0" fontId="1" fillId="9" borderId="0" xfId="17" applyFill="1">
      <alignment vertical="center"/>
    </xf>
    <xf numFmtId="0" fontId="1" fillId="9" borderId="0" xfId="17" applyFill="1" applyAlignment="1">
      <alignment horizontal="center" vertical="center"/>
    </xf>
    <xf numFmtId="0" fontId="1" fillId="0" borderId="25" xfId="17" applyBorder="1">
      <alignment vertical="center"/>
    </xf>
    <xf numFmtId="0" fontId="6" fillId="9" borderId="0" xfId="2" applyFill="1" applyAlignment="1">
      <alignment vertical="center" wrapText="1"/>
    </xf>
    <xf numFmtId="0" fontId="48" fillId="0" borderId="0" xfId="17" applyFont="1" applyAlignment="1">
      <alignment horizontal="left" vertical="center"/>
    </xf>
    <xf numFmtId="0" fontId="49" fillId="0" borderId="28" xfId="17" applyFont="1" applyBorder="1">
      <alignment vertical="center"/>
    </xf>
    <xf numFmtId="0" fontId="49" fillId="0" borderId="28" xfId="17" applyFont="1" applyBorder="1" applyAlignment="1">
      <alignment horizontal="right" vertical="center"/>
    </xf>
    <xf numFmtId="0" fontId="37" fillId="0" borderId="30" xfId="17" applyFont="1" applyBorder="1" applyAlignment="1">
      <alignment horizontal="center" vertical="center"/>
    </xf>
    <xf numFmtId="0" fontId="37" fillId="0" borderId="82"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wrapText="1"/>
    </xf>
    <xf numFmtId="0" fontId="1" fillId="0" borderId="0" xfId="17" applyAlignment="1">
      <alignment vertical="center" shrinkToFit="1"/>
    </xf>
    <xf numFmtId="0" fontId="12" fillId="0" borderId="72"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8" fillId="3" borderId="0" xfId="17" applyFont="1" applyFill="1" applyAlignment="1">
      <alignment horizontal="center" vertical="center" wrapText="1"/>
    </xf>
    <xf numFmtId="0" fontId="1" fillId="5" borderId="0" xfId="2" applyFont="1" applyFill="1" applyAlignment="1">
      <alignment horizontal="center" vertical="center"/>
    </xf>
    <xf numFmtId="0" fontId="45" fillId="5" borderId="0" xfId="0" applyFont="1" applyFill="1" applyAlignment="1">
      <alignment horizontal="center" vertical="center" wrapText="1"/>
    </xf>
    <xf numFmtId="180" fontId="49"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9" fillId="0" borderId="0" xfId="16" applyFont="1">
      <alignment vertical="center"/>
    </xf>
    <xf numFmtId="0" fontId="10" fillId="0" borderId="0" xfId="16" applyFont="1">
      <alignment vertical="center"/>
    </xf>
    <xf numFmtId="177" fontId="1" fillId="18" borderId="20" xfId="2" applyNumberFormat="1" applyFont="1" applyFill="1" applyBorder="1" applyAlignment="1">
      <alignment horizontal="center" vertical="center" wrapText="1"/>
    </xf>
    <xf numFmtId="177" fontId="6" fillId="6" borderId="4" xfId="2" applyNumberFormat="1" applyFill="1" applyBorder="1" applyAlignment="1">
      <alignment horizontal="center" vertical="center" shrinkToFit="1"/>
    </xf>
    <xf numFmtId="177" fontId="6" fillId="5" borderId="4" xfId="2" applyNumberFormat="1" applyFill="1" applyBorder="1" applyAlignment="1">
      <alignment horizontal="center" vertical="center" shrinkToFit="1"/>
    </xf>
    <xf numFmtId="177" fontId="6" fillId="0" borderId="4" xfId="2" applyNumberFormat="1" applyBorder="1" applyAlignment="1">
      <alignment horizontal="center" vertical="center" shrinkToFit="1"/>
    </xf>
    <xf numFmtId="0" fontId="22" fillId="0" borderId="2" xfId="2" applyFont="1" applyBorder="1" applyAlignment="1">
      <alignment horizontal="center"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9" fillId="18" borderId="83" xfId="16" applyFont="1" applyFill="1" applyBorder="1">
      <alignment vertical="center"/>
    </xf>
    <xf numFmtId="0" fontId="10" fillId="18" borderId="83" xfId="16" applyFont="1" applyFill="1" applyBorder="1">
      <alignment vertical="center"/>
    </xf>
    <xf numFmtId="0" fontId="36" fillId="0" borderId="0" xfId="17" applyFont="1" applyAlignment="1">
      <alignment horizontal="left" vertical="center" indent="2"/>
    </xf>
    <xf numFmtId="0" fontId="103" fillId="0" borderId="0" xfId="17" applyFont="1">
      <alignment vertical="center"/>
    </xf>
    <xf numFmtId="0" fontId="1" fillId="18" borderId="0" xfId="2" applyFont="1" applyFill="1">
      <alignment vertical="center"/>
    </xf>
    <xf numFmtId="0" fontId="23" fillId="18" borderId="20" xfId="2" applyFont="1" applyFill="1" applyBorder="1" applyAlignment="1">
      <alignment horizontal="center" vertical="top" wrapText="1"/>
    </xf>
    <xf numFmtId="0" fontId="22" fillId="5" borderId="5" xfId="2" applyFont="1" applyFill="1" applyBorder="1" applyAlignment="1">
      <alignment horizontal="left" vertical="center"/>
    </xf>
    <xf numFmtId="14" fontId="25" fillId="18" borderId="0" xfId="2" applyNumberFormat="1" applyFont="1" applyFill="1" applyAlignment="1">
      <alignment horizontal="left" vertical="center"/>
    </xf>
    <xf numFmtId="0" fontId="25" fillId="18" borderId="0" xfId="19" applyFont="1" applyFill="1">
      <alignment vertical="center"/>
    </xf>
    <xf numFmtId="0" fontId="25" fillId="18" borderId="0" xfId="2" applyFont="1" applyFill="1" applyAlignment="1">
      <alignment horizontal="left" vertical="center"/>
    </xf>
    <xf numFmtId="0" fontId="40" fillId="18" borderId="0" xfId="17" applyFont="1" applyFill="1">
      <alignment vertical="center"/>
    </xf>
    <xf numFmtId="177" fontId="12" fillId="18" borderId="50" xfId="2" applyNumberFormat="1" applyFont="1" applyFill="1" applyBorder="1" applyAlignment="1">
      <alignment horizontal="center" vertical="center" wrapText="1"/>
    </xf>
    <xf numFmtId="0" fontId="99" fillId="18" borderId="74" xfId="0" applyFont="1" applyFill="1" applyBorder="1" applyAlignment="1">
      <alignment horizontal="center" vertical="center" wrapText="1"/>
    </xf>
    <xf numFmtId="0" fontId="99" fillId="18" borderId="81" xfId="0" applyFont="1" applyFill="1" applyBorder="1" applyAlignment="1">
      <alignment horizontal="center" vertical="center" wrapText="1"/>
    </xf>
    <xf numFmtId="0" fontId="12" fillId="0" borderId="0" xfId="2" applyFont="1" applyAlignment="1">
      <alignment horizontal="center" vertical="center"/>
    </xf>
    <xf numFmtId="14" fontId="85" fillId="0" borderId="0" xfId="2" applyNumberFormat="1" applyFont="1" applyAlignment="1">
      <alignment horizontal="center" vertical="center"/>
    </xf>
    <xf numFmtId="0" fontId="12" fillId="0" borderId="0" xfId="2" applyFont="1" applyAlignment="1">
      <alignment vertical="top" wrapText="1"/>
    </xf>
    <xf numFmtId="0" fontId="40" fillId="0" borderId="0" xfId="17" applyFont="1" applyAlignment="1">
      <alignment horizontal="center" vertical="center"/>
    </xf>
    <xf numFmtId="0" fontId="101" fillId="5" borderId="0" xfId="0" applyFont="1" applyFill="1" applyAlignment="1">
      <alignment horizontal="left" vertical="top"/>
    </xf>
    <xf numFmtId="0" fontId="108" fillId="18" borderId="0" xfId="17" applyFont="1" applyFill="1" applyAlignment="1">
      <alignment horizontal="left" vertical="center"/>
    </xf>
    <xf numFmtId="0" fontId="85" fillId="0" borderId="0" xfId="2" applyFont="1" applyAlignment="1">
      <alignment vertical="top" wrapText="1"/>
    </xf>
    <xf numFmtId="180" fontId="49" fillId="10" borderId="85" xfId="17" applyNumberFormat="1" applyFont="1" applyFill="1" applyBorder="1" applyAlignment="1">
      <alignment horizontal="center" vertical="center"/>
    </xf>
    <xf numFmtId="14" fontId="89" fillId="20" borderId="75" xfId="2" applyNumberFormat="1" applyFont="1" applyFill="1" applyBorder="1" applyAlignment="1">
      <alignment vertical="center" shrinkToFit="1"/>
    </xf>
    <xf numFmtId="14" fontId="28" fillId="20" borderId="86" xfId="2" applyNumberFormat="1" applyFont="1" applyFill="1" applyBorder="1" applyAlignment="1">
      <alignment horizontal="center" vertical="center" shrinkToFit="1"/>
    </xf>
    <xf numFmtId="14" fontId="85" fillId="20" borderId="89" xfId="1" applyNumberFormat="1" applyFont="1" applyFill="1" applyBorder="1" applyAlignment="1" applyProtection="1">
      <alignment vertical="center" wrapText="1"/>
    </xf>
    <xf numFmtId="14" fontId="85" fillId="20" borderId="87" xfId="2" applyNumberFormat="1" applyFont="1" applyFill="1" applyBorder="1">
      <alignment vertical="center"/>
    </xf>
    <xf numFmtId="0" fontId="8" fillId="0" borderId="0" xfId="1" applyAlignment="1" applyProtection="1">
      <alignment vertical="center"/>
    </xf>
    <xf numFmtId="0" fontId="69" fillId="0" borderId="0" xfId="0" applyFont="1">
      <alignment vertical="center"/>
    </xf>
    <xf numFmtId="0" fontId="114" fillId="5" borderId="6" xfId="2" applyFont="1" applyFill="1" applyBorder="1">
      <alignment vertical="center"/>
    </xf>
    <xf numFmtId="0" fontId="113" fillId="0" borderId="73" xfId="0" applyFont="1" applyBorder="1">
      <alignment vertical="center"/>
    </xf>
    <xf numFmtId="0" fontId="112" fillId="30" borderId="0" xfId="0" applyFont="1" applyFill="1" applyAlignment="1">
      <alignment horizontal="center" vertical="center" wrapText="1"/>
    </xf>
    <xf numFmtId="177" fontId="12" fillId="18" borderId="90" xfId="2" applyNumberFormat="1" applyFont="1" applyFill="1" applyBorder="1" applyAlignment="1">
      <alignment horizontal="center" vertical="center" wrapText="1"/>
    </xf>
    <xf numFmtId="0" fontId="9" fillId="18" borderId="0" xfId="2" applyFont="1" applyFill="1" applyAlignment="1">
      <alignment horizontal="center" vertical="center" wrapText="1"/>
    </xf>
    <xf numFmtId="14" fontId="25" fillId="18" borderId="0" xfId="2" applyNumberFormat="1" applyFont="1" applyFill="1" applyAlignment="1">
      <alignment horizontal="center" vertical="center"/>
    </xf>
    <xf numFmtId="0" fontId="25" fillId="18" borderId="0" xfId="19" applyFont="1" applyFill="1" applyAlignment="1">
      <alignment horizontal="center" vertical="center"/>
    </xf>
    <xf numFmtId="0" fontId="25" fillId="18" borderId="0" xfId="19" applyFont="1" applyFill="1" applyAlignment="1">
      <alignment horizontal="center" vertical="center" wrapText="1"/>
    </xf>
    <xf numFmtId="0" fontId="103" fillId="0" borderId="0" xfId="17" applyFont="1" applyAlignment="1">
      <alignment horizontal="left" vertical="center"/>
    </xf>
    <xf numFmtId="177" fontId="1" fillId="18" borderId="91" xfId="2" applyNumberFormat="1" applyFont="1" applyFill="1" applyBorder="1" applyAlignment="1">
      <alignment horizontal="center" vertical="center" wrapText="1"/>
    </xf>
    <xf numFmtId="0" fontId="115" fillId="18" borderId="92" xfId="2" applyFont="1" applyFill="1" applyBorder="1" applyAlignment="1">
      <alignment horizontal="center" vertical="center"/>
    </xf>
    <xf numFmtId="177" fontId="115" fillId="18" borderId="92" xfId="2" applyNumberFormat="1" applyFont="1" applyFill="1" applyBorder="1" applyAlignment="1">
      <alignment horizontal="center" vertical="center" shrinkToFit="1"/>
    </xf>
    <xf numFmtId="0" fontId="116" fillId="0" borderId="92" xfId="0" applyFont="1" applyBorder="1" applyAlignment="1">
      <alignment horizontal="center" vertical="center" wrapText="1"/>
    </xf>
    <xf numFmtId="177" fontId="12" fillId="18" borderId="92" xfId="2" applyNumberFormat="1" applyFont="1" applyFill="1" applyBorder="1" applyAlignment="1">
      <alignment horizontal="center" vertical="center" wrapText="1"/>
    </xf>
    <xf numFmtId="0" fontId="23" fillId="22" borderId="2" xfId="2" applyFont="1" applyFill="1" applyBorder="1" applyAlignment="1">
      <alignment horizontal="center" vertical="top" wrapText="1"/>
    </xf>
    <xf numFmtId="177" fontId="1" fillId="22" borderId="20" xfId="2" applyNumberFormat="1" applyFont="1" applyFill="1" applyBorder="1" applyAlignment="1">
      <alignment horizontal="center" vertical="center" wrapText="1"/>
    </xf>
    <xf numFmtId="0" fontId="23" fillId="22" borderId="2" xfId="2" applyFont="1" applyFill="1" applyBorder="1" applyAlignment="1">
      <alignment horizontal="center" vertical="center" wrapText="1"/>
    </xf>
    <xf numFmtId="0" fontId="83" fillId="0" borderId="65" xfId="0" applyFont="1" applyBorder="1" applyAlignment="1">
      <alignment horizontal="center" vertical="center" wrapText="1"/>
    </xf>
    <xf numFmtId="0" fontId="120" fillId="0" borderId="0" xfId="0" applyFont="1">
      <alignment vertical="center"/>
    </xf>
    <xf numFmtId="0" fontId="6" fillId="0" borderId="51" xfId="2" applyBorder="1">
      <alignment vertical="center"/>
    </xf>
    <xf numFmtId="0" fontId="8" fillId="0" borderId="93" xfId="1" applyFill="1" applyBorder="1" applyAlignment="1" applyProtection="1">
      <alignment vertical="center" wrapText="1"/>
    </xf>
    <xf numFmtId="0" fontId="6" fillId="0" borderId="52" xfId="2" applyBorder="1">
      <alignment vertical="center"/>
    </xf>
    <xf numFmtId="0" fontId="101" fillId="5" borderId="33" xfId="0" applyFont="1" applyFill="1" applyBorder="1" applyAlignment="1">
      <alignment horizontal="left" vertical="top"/>
    </xf>
    <xf numFmtId="0" fontId="35" fillId="18" borderId="0" xfId="2" applyFont="1" applyFill="1">
      <alignment vertical="center"/>
    </xf>
    <xf numFmtId="0" fontId="36" fillId="18" borderId="0" xfId="17" applyFont="1" applyFill="1">
      <alignment vertical="center"/>
    </xf>
    <xf numFmtId="0" fontId="37" fillId="18" borderId="0" xfId="17" applyFont="1" applyFill="1" applyAlignment="1">
      <alignment vertical="top" wrapText="1"/>
    </xf>
    <xf numFmtId="0" fontId="38" fillId="18" borderId="0" xfId="2" applyFont="1" applyFill="1" applyAlignment="1">
      <alignment horizontal="center" vertical="center"/>
    </xf>
    <xf numFmtId="0" fontId="80" fillId="18" borderId="0" xfId="17" applyFont="1" applyFill="1" applyAlignment="1">
      <alignment horizontal="left" vertical="center"/>
    </xf>
    <xf numFmtId="0" fontId="39" fillId="18" borderId="0" xfId="2" applyFont="1" applyFill="1" applyAlignment="1">
      <alignment vertical="center" wrapText="1"/>
    </xf>
    <xf numFmtId="0" fontId="41" fillId="18" borderId="0" xfId="2" applyFont="1" applyFill="1" applyAlignment="1">
      <alignment vertical="center" wrapText="1"/>
    </xf>
    <xf numFmtId="0" fontId="43" fillId="18" borderId="0" xfId="2" applyFont="1" applyFill="1">
      <alignment vertical="center"/>
    </xf>
    <xf numFmtId="0" fontId="44" fillId="18" borderId="0" xfId="2" applyFont="1" applyFill="1" applyAlignment="1">
      <alignment horizontal="center" vertical="center"/>
    </xf>
    <xf numFmtId="0" fontId="37" fillId="18" borderId="0" xfId="17" applyFont="1" applyFill="1" applyAlignment="1">
      <alignment horizontal="center" vertical="center"/>
    </xf>
    <xf numFmtId="0" fontId="42" fillId="18" borderId="0" xfId="17" applyFont="1" applyFill="1" applyAlignment="1">
      <alignment vertical="top" wrapText="1"/>
    </xf>
    <xf numFmtId="0" fontId="1" fillId="18" borderId="0" xfId="17" applyFill="1" applyAlignment="1">
      <alignment horizontal="center" vertical="center"/>
    </xf>
    <xf numFmtId="0" fontId="45" fillId="18" borderId="0" xfId="2" applyFont="1" applyFill="1" applyAlignment="1">
      <alignment vertical="center" wrapText="1"/>
    </xf>
    <xf numFmtId="0" fontId="41" fillId="18" borderId="0" xfId="2" applyFont="1" applyFill="1">
      <alignment vertical="center"/>
    </xf>
    <xf numFmtId="0" fontId="37" fillId="18" borderId="0" xfId="17" applyFont="1" applyFill="1">
      <alignment vertical="center"/>
    </xf>
    <xf numFmtId="0" fontId="46" fillId="18" borderId="0" xfId="17" applyFont="1" applyFill="1" applyAlignment="1">
      <alignment horizontal="center" vertical="center" wrapText="1"/>
    </xf>
    <xf numFmtId="0" fontId="47" fillId="18" borderId="0" xfId="17" applyFont="1" applyFill="1">
      <alignment vertical="center"/>
    </xf>
    <xf numFmtId="0" fontId="6" fillId="18" borderId="0" xfId="2" applyFill="1" applyAlignment="1">
      <alignment horizontal="center" vertical="center"/>
    </xf>
    <xf numFmtId="0" fontId="45" fillId="18" borderId="0" xfId="17" applyFont="1" applyFill="1" applyAlignment="1">
      <alignment vertical="center" wrapText="1"/>
    </xf>
    <xf numFmtId="0" fontId="50" fillId="18" borderId="0" xfId="17" applyFont="1" applyFill="1" applyAlignment="1">
      <alignment horizontal="center" vertical="center"/>
    </xf>
    <xf numFmtId="0" fontId="8" fillId="18" borderId="0" xfId="1" applyFill="1" applyAlignment="1" applyProtection="1">
      <alignment horizontal="center" vertical="center"/>
    </xf>
    <xf numFmtId="0" fontId="53" fillId="18" borderId="0" xfId="17" applyFont="1" applyFill="1" applyAlignment="1">
      <alignment horizontal="center" vertical="center"/>
    </xf>
    <xf numFmtId="0" fontId="0" fillId="18" borderId="0" xfId="0" applyFill="1" applyAlignment="1">
      <alignment vertical="center" wrapText="1"/>
    </xf>
    <xf numFmtId="0" fontId="1" fillId="18" borderId="70" xfId="17" applyFill="1" applyBorder="1" applyAlignment="1">
      <alignment horizontal="center" vertical="center" wrapText="1"/>
    </xf>
    <xf numFmtId="0" fontId="1" fillId="18" borderId="0" xfId="17" applyFill="1">
      <alignment vertical="center"/>
    </xf>
    <xf numFmtId="0" fontId="1" fillId="18" borderId="71" xfId="17" applyFill="1" applyBorder="1" applyAlignment="1">
      <alignment horizontal="center" vertical="center"/>
    </xf>
    <xf numFmtId="0" fontId="122" fillId="0" borderId="0" xfId="0" applyFont="1" applyAlignment="1">
      <alignment vertical="top" wrapText="1"/>
    </xf>
    <xf numFmtId="183" fontId="101" fillId="5" borderId="0" xfId="0" applyNumberFormat="1" applyFont="1" applyFill="1" applyAlignment="1">
      <alignment horizontal="left" vertical="center"/>
    </xf>
    <xf numFmtId="14" fontId="89" fillId="20" borderId="94" xfId="2" applyNumberFormat="1" applyFont="1" applyFill="1" applyBorder="1" applyAlignment="1">
      <alignment horizontal="center" vertical="center"/>
    </xf>
    <xf numFmtId="14" fontId="89" fillId="20" borderId="95" xfId="2" applyNumberFormat="1" applyFont="1" applyFill="1" applyBorder="1" applyAlignment="1">
      <alignment horizontal="center" vertical="center"/>
    </xf>
    <xf numFmtId="14" fontId="89" fillId="20" borderId="96" xfId="2" applyNumberFormat="1" applyFont="1" applyFill="1" applyBorder="1" applyAlignment="1">
      <alignment horizontal="center" vertical="center"/>
    </xf>
    <xf numFmtId="0" fontId="31" fillId="22" borderId="97" xfId="2" applyFont="1" applyFill="1" applyBorder="1" applyAlignment="1">
      <alignment horizontal="center" vertical="center" wrapText="1"/>
    </xf>
    <xf numFmtId="177" fontId="10" fillId="33" borderId="4" xfId="2" applyNumberFormat="1" applyFont="1" applyFill="1" applyBorder="1" applyAlignment="1">
      <alignment horizontal="center" vertical="center" wrapText="1"/>
    </xf>
    <xf numFmtId="0" fontId="126" fillId="34" borderId="0" xfId="0" applyFont="1" applyFill="1" applyAlignment="1">
      <alignment horizontal="center" vertical="center" wrapText="1"/>
    </xf>
    <xf numFmtId="0" fontId="83" fillId="35" borderId="65" xfId="0" applyFont="1" applyFill="1" applyBorder="1" applyAlignment="1">
      <alignment horizontal="center" vertical="center" wrapText="1"/>
    </xf>
    <xf numFmtId="0" fontId="127" fillId="0" borderId="98" xfId="2" applyFont="1" applyBorder="1" applyAlignment="1">
      <alignment horizontal="left" vertical="top" wrapText="1"/>
    </xf>
    <xf numFmtId="0" fontId="12" fillId="0" borderId="100" xfId="2" applyFont="1" applyBorder="1" applyAlignment="1">
      <alignment horizontal="center" vertical="center" wrapText="1"/>
    </xf>
    <xf numFmtId="0" fontId="88" fillId="33" borderId="4" xfId="2" applyFont="1" applyFill="1" applyBorder="1" applyAlignment="1">
      <alignment horizontal="center" vertical="center"/>
    </xf>
    <xf numFmtId="177" fontId="88" fillId="33" borderId="4" xfId="2" applyNumberFormat="1" applyFont="1" applyFill="1" applyBorder="1" applyAlignment="1">
      <alignment horizontal="center" vertical="center" shrinkToFit="1"/>
    </xf>
    <xf numFmtId="14" fontId="85" fillId="20" borderId="1" xfId="1" applyNumberFormat="1" applyFont="1" applyFill="1" applyBorder="1" applyAlignment="1" applyProtection="1">
      <alignment horizontal="center" vertical="center" shrinkToFit="1"/>
    </xf>
    <xf numFmtId="0" fontId="83" fillId="0" borderId="74" xfId="0" applyFont="1" applyBorder="1" applyAlignment="1">
      <alignment horizontal="center" vertical="center" wrapText="1"/>
    </xf>
    <xf numFmtId="0" fontId="110" fillId="20" borderId="95" xfId="2" applyFont="1" applyFill="1" applyBorder="1" applyAlignment="1">
      <alignment horizontal="center" vertical="center" wrapText="1"/>
    </xf>
    <xf numFmtId="0" fontId="110" fillId="20" borderId="95" xfId="2" applyFont="1" applyFill="1" applyBorder="1" applyAlignment="1">
      <alignment horizontal="center" vertical="center"/>
    </xf>
    <xf numFmtId="0" fontId="110" fillId="20" borderId="94" xfId="2" applyFont="1" applyFill="1" applyBorder="1" applyAlignment="1">
      <alignment horizontal="center" vertical="center"/>
    </xf>
    <xf numFmtId="0" fontId="89" fillId="20" borderId="96" xfId="2" applyFont="1" applyFill="1" applyBorder="1" applyAlignment="1">
      <alignment horizontal="center" vertical="center"/>
    </xf>
    <xf numFmtId="0" fontId="125" fillId="0" borderId="0" xfId="2" applyFont="1">
      <alignment vertical="center"/>
    </xf>
    <xf numFmtId="0" fontId="6" fillId="0" borderId="0" xfId="2" applyAlignment="1">
      <alignment horizontal="center" vertical="top"/>
    </xf>
    <xf numFmtId="14" fontId="85" fillId="20" borderId="88" xfId="1" applyNumberFormat="1" applyFont="1" applyFill="1" applyBorder="1" applyAlignment="1" applyProtection="1">
      <alignment horizontal="center" vertical="center" wrapText="1"/>
    </xf>
    <xf numFmtId="0" fontId="121" fillId="34" borderId="0" xfId="0" applyFont="1" applyFill="1" applyAlignment="1">
      <alignment horizontal="center" vertical="center" wrapText="1"/>
    </xf>
    <xf numFmtId="0" fontId="23" fillId="18" borderId="0" xfId="2" applyFont="1" applyFill="1" applyAlignment="1">
      <alignment horizontal="center" vertical="top" wrapText="1"/>
    </xf>
    <xf numFmtId="0" fontId="22" fillId="18" borderId="103" xfId="2" applyFont="1" applyFill="1" applyBorder="1" applyAlignment="1">
      <alignment horizontal="left" vertical="center"/>
    </xf>
    <xf numFmtId="0" fontId="23" fillId="18" borderId="91" xfId="2" applyFont="1" applyFill="1" applyBorder="1" applyAlignment="1">
      <alignment horizontal="center" vertical="top" wrapText="1"/>
    </xf>
    <xf numFmtId="0" fontId="22" fillId="18" borderId="91" xfId="2" applyFont="1" applyFill="1" applyBorder="1" applyAlignment="1">
      <alignment horizontal="center" vertical="center" wrapText="1"/>
    </xf>
    <xf numFmtId="0" fontId="87" fillId="0" borderId="0" xfId="2" applyFont="1" applyAlignment="1">
      <alignment vertical="top" wrapText="1"/>
    </xf>
    <xf numFmtId="0" fontId="8" fillId="0" borderId="104" xfId="1" applyBorder="1" applyAlignment="1" applyProtection="1">
      <alignment horizontal="left" vertical="top" wrapText="1"/>
    </xf>
    <xf numFmtId="0" fontId="8" fillId="0" borderId="0" xfId="1" applyFill="1" applyAlignment="1" applyProtection="1">
      <alignment vertical="center"/>
    </xf>
    <xf numFmtId="14" fontId="18" fillId="20" borderId="1" xfId="2" applyNumberFormat="1" applyFont="1" applyFill="1" applyBorder="1" applyAlignment="1">
      <alignment horizontal="center" vertical="center" wrapText="1" shrinkToFit="1"/>
    </xf>
    <xf numFmtId="0" fontId="69" fillId="18" borderId="0" xfId="0" applyFont="1" applyFill="1" applyAlignment="1">
      <alignment horizontal="center" vertical="center" wrapText="1"/>
    </xf>
    <xf numFmtId="0" fontId="45" fillId="5" borderId="0" xfId="17" applyFont="1" applyFill="1" applyAlignment="1">
      <alignment vertical="center" wrapText="1"/>
    </xf>
    <xf numFmtId="0" fontId="6" fillId="0" borderId="0" xfId="4"/>
    <xf numFmtId="0" fontId="31" fillId="20" borderId="97" xfId="2" applyFont="1" applyFill="1" applyBorder="1" applyAlignment="1">
      <alignment horizontal="center" vertical="center" wrapText="1"/>
    </xf>
    <xf numFmtId="14" fontId="85" fillId="20" borderId="75" xfId="2" applyNumberFormat="1" applyFont="1" applyFill="1" applyBorder="1" applyAlignment="1">
      <alignment horizontal="center" vertical="center" wrapText="1" shrinkToFit="1"/>
    </xf>
    <xf numFmtId="14" fontId="89" fillId="20" borderId="107" xfId="2" applyNumberFormat="1" applyFont="1" applyFill="1" applyBorder="1" applyAlignment="1">
      <alignment vertical="center" shrinkToFit="1"/>
    </xf>
    <xf numFmtId="0" fontId="116" fillId="22" borderId="92" xfId="0" applyFont="1" applyFill="1" applyBorder="1" applyAlignment="1">
      <alignment horizontal="center" vertical="center" wrapText="1"/>
    </xf>
    <xf numFmtId="0" fontId="116" fillId="36" borderId="92" xfId="0" applyFont="1" applyFill="1" applyBorder="1" applyAlignment="1">
      <alignment horizontal="center" vertical="center" wrapText="1"/>
    </xf>
    <xf numFmtId="0" fontId="99" fillId="22" borderId="74" xfId="0" applyFont="1" applyFill="1" applyBorder="1" applyAlignment="1">
      <alignment horizontal="center" vertical="center" wrapText="1"/>
    </xf>
    <xf numFmtId="0" fontId="0" fillId="22" borderId="4" xfId="0" applyFill="1" applyBorder="1" applyAlignment="1">
      <alignment horizontal="center" vertical="center" wrapText="1"/>
    </xf>
    <xf numFmtId="184" fontId="9" fillId="18" borderId="0" xfId="2" applyNumberFormat="1" applyFont="1" applyFill="1" applyAlignment="1">
      <alignment horizontal="center" vertical="center"/>
    </xf>
    <xf numFmtId="184" fontId="25" fillId="18" borderId="0" xfId="2" applyNumberFormat="1" applyFont="1" applyFill="1" applyAlignment="1">
      <alignment horizontal="left" vertical="center"/>
    </xf>
    <xf numFmtId="0" fontId="134" fillId="0" borderId="0" xfId="0" applyFont="1">
      <alignment vertical="center"/>
    </xf>
    <xf numFmtId="0" fontId="0" fillId="0" borderId="48" xfId="0" applyBorder="1" applyAlignment="1">
      <alignment horizontal="center" vertical="center"/>
    </xf>
    <xf numFmtId="0" fontId="143" fillId="0" borderId="108" xfId="0" applyFont="1" applyBorder="1" applyAlignment="1">
      <alignment horizontal="center" vertical="center"/>
    </xf>
    <xf numFmtId="0" fontId="143" fillId="0" borderId="109" xfId="0" applyFont="1" applyBorder="1" applyAlignment="1">
      <alignment horizontal="center" vertical="center"/>
    </xf>
    <xf numFmtId="0" fontId="143" fillId="0" borderId="110" xfId="0" applyFont="1" applyBorder="1" applyAlignment="1">
      <alignment horizontal="center" vertical="center"/>
    </xf>
    <xf numFmtId="0" fontId="142" fillId="0" borderId="108" xfId="0" applyFont="1" applyBorder="1" applyAlignment="1">
      <alignment horizontal="center" vertical="center"/>
    </xf>
    <xf numFmtId="0" fontId="142" fillId="0" borderId="110" xfId="0" applyFont="1" applyBorder="1" applyAlignment="1">
      <alignment horizontal="center" vertical="center"/>
    </xf>
    <xf numFmtId="0" fontId="142" fillId="0" borderId="109" xfId="0" applyFont="1" applyBorder="1" applyAlignment="1">
      <alignment horizontal="center" vertical="center"/>
    </xf>
    <xf numFmtId="0" fontId="143" fillId="0" borderId="111" xfId="0" applyFont="1" applyBorder="1" applyAlignment="1">
      <alignment horizontal="center" vertical="center"/>
    </xf>
    <xf numFmtId="0" fontId="143" fillId="0" borderId="112" xfId="0" applyFont="1" applyBorder="1" applyAlignment="1">
      <alignment horizontal="center" vertical="center"/>
    </xf>
    <xf numFmtId="0" fontId="143" fillId="0" borderId="113" xfId="0" applyFont="1" applyBorder="1" applyAlignment="1">
      <alignment horizontal="center" vertical="center"/>
    </xf>
    <xf numFmtId="0" fontId="143" fillId="0" borderId="114" xfId="0" applyFont="1" applyBorder="1" applyAlignment="1">
      <alignment horizontal="center" vertical="center"/>
    </xf>
    <xf numFmtId="0" fontId="145" fillId="18" borderId="0" xfId="2" applyFont="1" applyFill="1" applyAlignment="1">
      <alignment horizontal="center" vertical="center" wrapText="1"/>
    </xf>
    <xf numFmtId="184" fontId="145" fillId="18" borderId="0" xfId="2" applyNumberFormat="1" applyFont="1" applyFill="1" applyAlignment="1">
      <alignment horizontal="center" vertical="center"/>
    </xf>
    <xf numFmtId="14" fontId="89" fillId="20" borderId="1" xfId="2" applyNumberFormat="1" applyFont="1" applyFill="1" applyBorder="1" applyAlignment="1">
      <alignment horizontal="center" vertical="center" wrapText="1" shrinkToFit="1"/>
    </xf>
    <xf numFmtId="0" fontId="129" fillId="18" borderId="0" xfId="0" applyFont="1" applyFill="1" applyAlignment="1">
      <alignment horizontal="center" vertical="center" wrapText="1"/>
    </xf>
    <xf numFmtId="0" fontId="8" fillId="0" borderId="104" xfId="1" applyBorder="1" applyAlignment="1" applyProtection="1">
      <alignment horizontal="left" vertical="center" wrapText="1"/>
    </xf>
    <xf numFmtId="0" fontId="96" fillId="18" borderId="0" xfId="0" applyFont="1" applyFill="1" applyAlignment="1">
      <alignment horizontal="center" vertical="center" wrapText="1"/>
    </xf>
    <xf numFmtId="0" fontId="144" fillId="18" borderId="0" xfId="0" applyFont="1" applyFill="1" applyAlignment="1">
      <alignment vertical="center" wrapText="1"/>
    </xf>
    <xf numFmtId="0" fontId="25" fillId="18" borderId="0" xfId="19" applyFont="1" applyFill="1" applyAlignment="1">
      <alignment horizontal="left" vertical="center"/>
    </xf>
    <xf numFmtId="0" fontId="109" fillId="18" borderId="115" xfId="0" applyFont="1" applyFill="1" applyBorder="1" applyAlignment="1">
      <alignment horizontal="left" vertical="center"/>
    </xf>
    <xf numFmtId="0" fontId="146" fillId="22" borderId="97" xfId="2" applyFont="1" applyFill="1" applyBorder="1" applyAlignment="1">
      <alignment horizontal="center" vertical="center" wrapText="1"/>
    </xf>
    <xf numFmtId="0" fontId="147" fillId="0" borderId="0" xfId="0" applyFont="1">
      <alignment vertical="center"/>
    </xf>
    <xf numFmtId="0" fontId="117" fillId="0" borderId="0" xfId="2" applyFont="1" applyAlignment="1">
      <alignment vertical="top" wrapText="1"/>
    </xf>
    <xf numFmtId="0" fontId="148" fillId="0" borderId="0" xfId="0" applyFont="1">
      <alignment vertical="center"/>
    </xf>
    <xf numFmtId="0" fontId="85" fillId="20" borderId="95" xfId="1" applyFont="1" applyFill="1" applyBorder="1" applyAlignment="1" applyProtection="1">
      <alignment horizontal="center" vertical="center"/>
    </xf>
    <xf numFmtId="14" fontId="85" fillId="20" borderId="3" xfId="1" applyNumberFormat="1" applyFont="1" applyFill="1" applyBorder="1" applyAlignment="1" applyProtection="1">
      <alignment horizontal="center" vertical="center" shrinkToFit="1"/>
    </xf>
    <xf numFmtId="0" fontId="8" fillId="0" borderId="0" xfId="1" applyAlignment="1" applyProtection="1">
      <alignment horizontal="left" vertical="center" wrapText="1"/>
    </xf>
    <xf numFmtId="0" fontId="6" fillId="0" borderId="106" xfId="2" applyBorder="1">
      <alignment vertical="center"/>
    </xf>
    <xf numFmtId="0" fontId="127" fillId="0" borderId="116" xfId="1" applyFont="1" applyFill="1" applyBorder="1" applyAlignment="1" applyProtection="1">
      <alignment vertical="top" wrapText="1"/>
    </xf>
    <xf numFmtId="0" fontId="8" fillId="0" borderId="118" xfId="1" applyBorder="1" applyAlignment="1" applyProtection="1">
      <alignment horizontal="left" vertical="center" wrapText="1"/>
    </xf>
    <xf numFmtId="0" fontId="8" fillId="0" borderId="117" xfId="1" applyFill="1" applyBorder="1" applyAlignment="1" applyProtection="1">
      <alignment vertical="center" wrapText="1"/>
    </xf>
    <xf numFmtId="0" fontId="117" fillId="0" borderId="119" xfId="1" applyFont="1" applyFill="1" applyBorder="1" applyAlignment="1" applyProtection="1">
      <alignment horizontal="left" vertical="top" wrapText="1"/>
    </xf>
    <xf numFmtId="0" fontId="8" fillId="0" borderId="120" xfId="1" applyBorder="1" applyAlignment="1" applyProtection="1">
      <alignment vertical="center" wrapText="1"/>
    </xf>
    <xf numFmtId="0" fontId="118" fillId="0" borderId="121" xfId="1" applyFont="1" applyFill="1" applyBorder="1" applyAlignment="1" applyProtection="1">
      <alignment horizontal="left" vertical="top" wrapText="1"/>
    </xf>
    <xf numFmtId="0" fontId="8" fillId="0" borderId="122" xfId="1" applyFill="1" applyBorder="1" applyAlignment="1" applyProtection="1">
      <alignment horizontal="left" vertical="center" wrapText="1"/>
    </xf>
    <xf numFmtId="0" fontId="85" fillId="22" borderId="123" xfId="2" applyFont="1" applyFill="1" applyBorder="1" applyAlignment="1">
      <alignment horizontal="center" vertical="center"/>
    </xf>
    <xf numFmtId="14" fontId="85" fillId="22" borderId="80" xfId="2" applyNumberFormat="1" applyFont="1" applyFill="1" applyBorder="1" applyAlignment="1">
      <alignment horizontal="center" vertical="center"/>
    </xf>
    <xf numFmtId="0" fontId="143" fillId="0" borderId="127" xfId="0" applyFont="1" applyBorder="1" applyAlignment="1">
      <alignment horizontal="center" vertical="center"/>
    </xf>
    <xf numFmtId="0" fontId="142" fillId="0" borderId="127" xfId="0" applyFont="1" applyBorder="1" applyAlignment="1">
      <alignment horizontal="center" vertical="center"/>
    </xf>
    <xf numFmtId="0" fontId="11" fillId="0" borderId="129" xfId="17" applyFont="1" applyBorder="1" applyAlignment="1">
      <alignment horizontal="center" vertical="center" shrinkToFit="1"/>
    </xf>
    <xf numFmtId="0" fontId="49" fillId="0" borderId="130" xfId="17" applyFont="1" applyBorder="1" applyAlignment="1">
      <alignment vertical="center" shrinkToFit="1"/>
    </xf>
    <xf numFmtId="0" fontId="49" fillId="10" borderId="134" xfId="17" applyFont="1" applyFill="1" applyBorder="1" applyAlignment="1">
      <alignment horizontal="center" vertical="center"/>
    </xf>
    <xf numFmtId="0" fontId="49" fillId="0" borderId="130" xfId="17" applyFont="1" applyBorder="1" applyAlignment="1">
      <alignment horizontal="center" vertical="center"/>
    </xf>
    <xf numFmtId="0" fontId="91" fillId="18" borderId="137" xfId="17" applyFont="1" applyFill="1" applyBorder="1" applyAlignment="1">
      <alignment horizontal="center" vertical="center" wrapText="1"/>
    </xf>
    <xf numFmtId="14" fontId="91" fillId="18" borderId="138" xfId="17" applyNumberFormat="1" applyFont="1" applyFill="1" applyBorder="1" applyAlignment="1">
      <alignment horizontal="center" vertical="center"/>
    </xf>
    <xf numFmtId="0" fontId="12" fillId="0" borderId="140" xfId="2" applyFont="1" applyBorder="1" applyAlignment="1">
      <alignment horizontal="center" vertical="center" wrapText="1"/>
    </xf>
    <xf numFmtId="14" fontId="36" fillId="18" borderId="138" xfId="17" applyNumberFormat="1" applyFont="1" applyFill="1" applyBorder="1" applyAlignment="1">
      <alignment horizontal="center" vertical="center"/>
    </xf>
    <xf numFmtId="0" fontId="12" fillId="0" borderId="141" xfId="2" applyFont="1" applyBorder="1" applyAlignment="1">
      <alignment horizontal="center" vertical="center" wrapText="1"/>
    </xf>
    <xf numFmtId="14" fontId="91" fillId="18" borderId="138" xfId="17" applyNumberFormat="1" applyFont="1" applyFill="1" applyBorder="1" applyAlignment="1">
      <alignment horizontal="center" vertical="center" wrapText="1"/>
    </xf>
    <xf numFmtId="0" fontId="12" fillId="0" borderId="142" xfId="2" applyFont="1" applyBorder="1" applyAlignment="1">
      <alignment horizontal="center" vertical="center" wrapText="1"/>
    </xf>
    <xf numFmtId="14" fontId="12" fillId="18" borderId="138" xfId="17" applyNumberFormat="1" applyFont="1" applyFill="1" applyBorder="1" applyAlignment="1">
      <alignment horizontal="center" vertical="center" wrapText="1"/>
    </xf>
    <xf numFmtId="0" fontId="12" fillId="0" borderId="143" xfId="2" applyFont="1" applyBorder="1" applyAlignment="1">
      <alignment horizontal="center" vertical="center" wrapText="1"/>
    </xf>
    <xf numFmtId="0" fontId="36" fillId="18" borderId="137" xfId="17" applyFont="1" applyFill="1" applyBorder="1" applyAlignment="1">
      <alignment horizontal="center" vertical="center" wrapText="1"/>
    </xf>
    <xf numFmtId="0" fontId="12" fillId="0" borderId="140" xfId="2" applyFont="1" applyBorder="1" applyAlignment="1">
      <alignment horizontal="center" vertical="center"/>
    </xf>
    <xf numFmtId="0" fontId="12" fillId="5" borderId="143" xfId="2" applyFont="1" applyFill="1" applyBorder="1" applyAlignment="1">
      <alignment horizontal="center" vertical="center" wrapText="1"/>
    </xf>
    <xf numFmtId="14" fontId="22" fillId="18" borderId="138" xfId="17" applyNumberFormat="1" applyFont="1" applyFill="1" applyBorder="1" applyAlignment="1">
      <alignment horizontal="center" vertical="center"/>
    </xf>
    <xf numFmtId="0" fontId="12" fillId="0" borderId="145" xfId="2" applyFont="1" applyBorder="1" applyAlignment="1">
      <alignment horizontal="center" vertical="center" wrapText="1"/>
    </xf>
    <xf numFmtId="0" fontId="1" fillId="18" borderId="146" xfId="17" applyFill="1" applyBorder="1" applyAlignment="1">
      <alignment horizontal="center" vertical="center" wrapText="1"/>
    </xf>
    <xf numFmtId="0" fontId="56" fillId="3" borderId="147" xfId="17" applyFont="1" applyFill="1" applyBorder="1" applyAlignment="1">
      <alignment horizontal="center" vertical="center" wrapText="1"/>
    </xf>
    <xf numFmtId="0" fontId="7" fillId="3" borderId="148" xfId="17" applyFont="1" applyFill="1" applyBorder="1" applyAlignment="1">
      <alignment horizontal="center" vertical="center" wrapText="1"/>
    </xf>
    <xf numFmtId="0" fontId="7" fillId="24" borderId="148" xfId="17" applyFont="1" applyFill="1" applyBorder="1" applyAlignment="1">
      <alignment horizontal="center" vertical="center" wrapText="1"/>
    </xf>
    <xf numFmtId="0" fontId="13" fillId="3" borderId="148" xfId="17" applyFont="1" applyFill="1" applyBorder="1" applyAlignment="1">
      <alignment horizontal="center" vertical="center" wrapText="1"/>
    </xf>
    <xf numFmtId="0" fontId="58" fillId="3" borderId="148" xfId="17" applyFont="1" applyFill="1" applyBorder="1" applyAlignment="1">
      <alignment horizontal="center" vertical="center" wrapText="1"/>
    </xf>
    <xf numFmtId="0" fontId="7" fillId="3" borderId="150" xfId="17" applyFont="1" applyFill="1" applyBorder="1" applyAlignment="1">
      <alignment horizontal="center" vertical="center" wrapText="1"/>
    </xf>
    <xf numFmtId="176" fontId="59" fillId="3" borderId="154" xfId="17" applyNumberFormat="1" applyFont="1" applyFill="1" applyBorder="1" applyAlignment="1">
      <alignment horizontal="center" vertical="center" wrapText="1"/>
    </xf>
    <xf numFmtId="0" fontId="59" fillId="3" borderId="154" xfId="17" applyFont="1" applyFill="1" applyBorder="1" applyAlignment="1">
      <alignment horizontal="left" vertical="center" wrapText="1"/>
    </xf>
    <xf numFmtId="176" fontId="59" fillId="11" borderId="155" xfId="17" applyNumberFormat="1" applyFont="1" applyFill="1" applyBorder="1" applyAlignment="1">
      <alignment horizontal="center" vertical="center" wrapText="1"/>
    </xf>
    <xf numFmtId="0" fontId="59" fillId="11" borderId="155" xfId="17" applyFont="1" applyFill="1" applyBorder="1" applyAlignment="1">
      <alignment horizontal="left" vertical="center" wrapText="1"/>
    </xf>
    <xf numFmtId="0" fontId="49" fillId="18" borderId="129" xfId="16" applyFont="1" applyFill="1" applyBorder="1">
      <alignment vertical="center"/>
    </xf>
    <xf numFmtId="0" fontId="63" fillId="12" borderId="156" xfId="17" applyFont="1" applyFill="1" applyBorder="1" applyAlignment="1">
      <alignment horizontal="center" vertical="center" wrapText="1"/>
    </xf>
    <xf numFmtId="176" fontId="61" fillId="12" borderId="156" xfId="17" applyNumberFormat="1" applyFont="1" applyFill="1" applyBorder="1" applyAlignment="1">
      <alignment horizontal="center" vertical="center" wrapText="1"/>
    </xf>
    <xf numFmtId="181" fontId="63" fillId="9" borderId="156" xfId="0" applyNumberFormat="1" applyFont="1" applyFill="1" applyBorder="1" applyAlignment="1">
      <alignment horizontal="center" vertical="center"/>
    </xf>
    <xf numFmtId="0" fontId="63" fillId="12" borderId="157" xfId="17" applyFont="1" applyFill="1" applyBorder="1" applyAlignment="1">
      <alignment horizontal="center" vertical="center" wrapText="1"/>
    </xf>
    <xf numFmtId="182" fontId="65" fillId="12" borderId="158" xfId="17" applyNumberFormat="1" applyFont="1" applyFill="1" applyBorder="1" applyAlignment="1">
      <alignment horizontal="center" vertical="center" wrapText="1"/>
    </xf>
    <xf numFmtId="0" fontId="17" fillId="22" borderId="147" xfId="2" applyFont="1" applyFill="1" applyBorder="1" applyAlignment="1">
      <alignment horizontal="center" vertical="center" wrapText="1"/>
    </xf>
    <xf numFmtId="0" fontId="31" fillId="20" borderId="159" xfId="2" applyFont="1" applyFill="1" applyBorder="1" applyAlignment="1">
      <alignment horizontal="center" vertical="center" wrapText="1"/>
    </xf>
    <xf numFmtId="0" fontId="149" fillId="20" borderId="159" xfId="2" applyFont="1" applyFill="1" applyBorder="1" applyAlignment="1">
      <alignment horizontal="center" vertical="center" wrapText="1"/>
    </xf>
    <xf numFmtId="0" fontId="133" fillId="20" borderId="159" xfId="2" applyFont="1" applyFill="1" applyBorder="1" applyAlignment="1">
      <alignment horizontal="center" vertical="center" wrapText="1"/>
    </xf>
    <xf numFmtId="0" fontId="6" fillId="0" borderId="160" xfId="2" applyBorder="1" applyAlignment="1">
      <alignment vertical="top" wrapText="1"/>
    </xf>
    <xf numFmtId="0" fontId="6" fillId="0" borderId="161" xfId="2" applyBorder="1" applyAlignment="1">
      <alignment vertical="top" wrapText="1"/>
    </xf>
    <xf numFmtId="0" fontId="6" fillId="13" borderId="160" xfId="2" applyFill="1" applyBorder="1" applyAlignment="1">
      <alignment vertical="top" wrapText="1"/>
    </xf>
    <xf numFmtId="0" fontId="1" fillId="13" borderId="162" xfId="2" applyFont="1" applyFill="1" applyBorder="1" applyAlignment="1">
      <alignment vertical="top" wrapText="1"/>
    </xf>
    <xf numFmtId="0" fontId="6" fillId="2" borderId="160" xfId="2" applyFill="1" applyBorder="1" applyAlignment="1">
      <alignment vertical="top" wrapText="1"/>
    </xf>
    <xf numFmtId="0" fontId="6" fillId="2" borderId="165" xfId="2" applyFill="1" applyBorder="1" applyAlignment="1">
      <alignment vertical="top" wrapText="1"/>
    </xf>
    <xf numFmtId="0" fontId="1" fillId="2" borderId="162" xfId="2" applyFont="1" applyFill="1" applyBorder="1" applyAlignment="1">
      <alignment vertical="top" wrapText="1"/>
    </xf>
    <xf numFmtId="0" fontId="98" fillId="2" borderId="165" xfId="2" applyFont="1" applyFill="1" applyBorder="1" applyAlignment="1">
      <alignment vertical="top" wrapText="1"/>
    </xf>
    <xf numFmtId="0" fontId="6" fillId="3" borderId="160" xfId="2" applyFill="1" applyBorder="1">
      <alignment vertical="center"/>
    </xf>
    <xf numFmtId="0" fontId="1" fillId="3" borderId="166" xfId="2" applyFont="1" applyFill="1" applyBorder="1" applyAlignment="1">
      <alignment vertical="top" wrapText="1"/>
    </xf>
    <xf numFmtId="0" fontId="0" fillId="20" borderId="160" xfId="0" applyFill="1" applyBorder="1" applyAlignment="1">
      <alignment vertical="top" wrapText="1"/>
    </xf>
    <xf numFmtId="0" fontId="6" fillId="14" borderId="160" xfId="2" applyFill="1" applyBorder="1">
      <alignment vertical="center"/>
    </xf>
    <xf numFmtId="0" fontId="17" fillId="3" borderId="167" xfId="2" applyFont="1" applyFill="1" applyBorder="1" applyAlignment="1">
      <alignment horizontal="center" vertical="center" wrapText="1"/>
    </xf>
    <xf numFmtId="0" fontId="89" fillId="20" borderId="168" xfId="2" applyFont="1" applyFill="1" applyBorder="1" applyAlignment="1">
      <alignment horizontal="center" vertical="center"/>
    </xf>
    <xf numFmtId="14" fontId="89" fillId="20" borderId="169" xfId="2" applyNumberFormat="1" applyFont="1" applyFill="1" applyBorder="1" applyAlignment="1">
      <alignment horizontal="center" vertical="center"/>
    </xf>
    <xf numFmtId="0" fontId="22" fillId="4" borderId="174" xfId="2" applyFont="1" applyFill="1" applyBorder="1" applyAlignment="1">
      <alignment horizontal="center" vertical="center" wrapText="1"/>
    </xf>
    <xf numFmtId="0" fontId="22" fillId="4" borderId="175" xfId="2" applyFont="1" applyFill="1" applyBorder="1" applyAlignment="1">
      <alignment horizontal="center" vertical="center" wrapText="1"/>
    </xf>
    <xf numFmtId="0" fontId="22" fillId="20" borderId="174" xfId="2" applyFont="1" applyFill="1" applyBorder="1" applyAlignment="1">
      <alignment horizontal="center" vertical="center" wrapText="1"/>
    </xf>
    <xf numFmtId="0" fontId="22" fillId="26" borderId="174" xfId="2" applyFont="1" applyFill="1" applyBorder="1" applyAlignment="1">
      <alignment horizontal="center" vertical="center" wrapText="1"/>
    </xf>
    <xf numFmtId="0" fontId="22" fillId="4" borderId="176" xfId="2" applyFont="1" applyFill="1" applyBorder="1" applyAlignment="1">
      <alignment horizontal="center" vertical="center" wrapText="1"/>
    </xf>
    <xf numFmtId="0" fontId="22" fillId="4" borderId="177" xfId="2" applyFont="1" applyFill="1" applyBorder="1" applyAlignment="1">
      <alignment horizontal="center" vertical="center" wrapText="1"/>
    </xf>
    <xf numFmtId="177" fontId="22" fillId="20" borderId="134" xfId="2" applyNumberFormat="1" applyFont="1" applyFill="1" applyBorder="1" applyAlignment="1">
      <alignment horizontal="center" vertical="center" shrinkToFit="1"/>
    </xf>
    <xf numFmtId="0" fontId="23" fillId="18" borderId="178" xfId="2" applyFont="1" applyFill="1" applyBorder="1" applyAlignment="1">
      <alignment horizontal="center" vertical="center" wrapText="1"/>
    </xf>
    <xf numFmtId="0" fontId="23" fillId="18" borderId="134" xfId="2" applyFont="1" applyFill="1" applyBorder="1" applyAlignment="1">
      <alignment horizontal="center" vertical="center" wrapText="1"/>
    </xf>
    <xf numFmtId="177" fontId="1" fillId="18" borderId="134" xfId="2" applyNumberFormat="1" applyFont="1" applyFill="1" applyBorder="1" applyAlignment="1">
      <alignment horizontal="center" vertical="center" wrapText="1"/>
    </xf>
    <xf numFmtId="0" fontId="22" fillId="18" borderId="178" xfId="2" applyFont="1" applyFill="1" applyBorder="1" applyAlignment="1">
      <alignment horizontal="center" vertical="center" wrapText="1"/>
    </xf>
    <xf numFmtId="177" fontId="22" fillId="18" borderId="134" xfId="2" applyNumberFormat="1" applyFont="1" applyFill="1" applyBorder="1" applyAlignment="1">
      <alignment horizontal="center" vertical="center" shrinkToFit="1"/>
    </xf>
    <xf numFmtId="0" fontId="22" fillId="31" borderId="178" xfId="2" applyFont="1" applyFill="1" applyBorder="1" applyAlignment="1">
      <alignment horizontal="center" vertical="center" wrapText="1"/>
    </xf>
    <xf numFmtId="0" fontId="22" fillId="18" borderId="145" xfId="2" applyFont="1" applyFill="1" applyBorder="1" applyAlignment="1">
      <alignment horizontal="left" vertical="center"/>
    </xf>
    <xf numFmtId="0" fontId="22" fillId="18" borderId="179" xfId="2" applyFont="1" applyFill="1" applyBorder="1" applyAlignment="1">
      <alignment horizontal="center" vertical="center" wrapText="1"/>
    </xf>
    <xf numFmtId="177" fontId="22" fillId="18" borderId="179" xfId="2" applyNumberFormat="1" applyFont="1" applyFill="1" applyBorder="1" applyAlignment="1">
      <alignment horizontal="center" vertical="center" shrinkToFit="1"/>
    </xf>
    <xf numFmtId="0" fontId="22" fillId="0" borderId="179" xfId="2" applyFont="1" applyBorder="1" applyAlignment="1">
      <alignment horizontal="center" vertical="center"/>
    </xf>
    <xf numFmtId="177" fontId="36" fillId="18" borderId="179" xfId="2" applyNumberFormat="1" applyFont="1" applyFill="1" applyBorder="1" applyAlignment="1">
      <alignment horizontal="center" vertical="center" wrapText="1"/>
    </xf>
    <xf numFmtId="0" fontId="22" fillId="33" borderId="179" xfId="2" applyFont="1" applyFill="1" applyBorder="1" applyAlignment="1">
      <alignment horizontal="center" vertical="center" wrapText="1"/>
    </xf>
    <xf numFmtId="177" fontId="22" fillId="33" borderId="179" xfId="2" applyNumberFormat="1" applyFont="1" applyFill="1" applyBorder="1" applyAlignment="1">
      <alignment horizontal="center" vertical="center" shrinkToFit="1"/>
    </xf>
    <xf numFmtId="177" fontId="22" fillId="31" borderId="179" xfId="2" applyNumberFormat="1" applyFont="1" applyFill="1" applyBorder="1" applyAlignment="1">
      <alignment horizontal="center" vertical="center" shrinkToFit="1"/>
    </xf>
    <xf numFmtId="0" fontId="6" fillId="31" borderId="179" xfId="2" applyFill="1" applyBorder="1" applyAlignment="1">
      <alignment horizontal="center" vertical="center"/>
    </xf>
    <xf numFmtId="177" fontId="1" fillId="18" borderId="179" xfId="2" applyNumberFormat="1" applyFont="1" applyFill="1" applyBorder="1" applyAlignment="1">
      <alignment horizontal="center" vertical="center" wrapText="1"/>
    </xf>
    <xf numFmtId="0" fontId="22" fillId="18" borderId="178" xfId="2" applyFont="1" applyFill="1" applyBorder="1" applyAlignment="1">
      <alignment horizontal="left" vertical="center"/>
    </xf>
    <xf numFmtId="0" fontId="22" fillId="33" borderId="178" xfId="2" applyFont="1" applyFill="1" applyBorder="1" applyAlignment="1">
      <alignment horizontal="left" vertical="center"/>
    </xf>
    <xf numFmtId="177" fontId="88" fillId="33" borderId="178" xfId="2" applyNumberFormat="1" applyFont="1" applyFill="1" applyBorder="1" applyAlignment="1">
      <alignment horizontal="center" vertical="center" shrinkToFit="1"/>
    </xf>
    <xf numFmtId="177" fontId="128" fillId="33" borderId="178" xfId="2" applyNumberFormat="1" applyFont="1" applyFill="1" applyBorder="1" applyAlignment="1">
      <alignment horizontal="center" vertical="center" wrapText="1"/>
    </xf>
    <xf numFmtId="0" fontId="22" fillId="18" borderId="180" xfId="2" applyFont="1" applyFill="1" applyBorder="1" applyAlignment="1">
      <alignment horizontal="left" vertical="center"/>
    </xf>
    <xf numFmtId="0" fontId="99" fillId="18" borderId="178" xfId="0" applyFont="1" applyFill="1" applyBorder="1" applyAlignment="1">
      <alignment horizontal="center" vertical="center" wrapText="1"/>
    </xf>
    <xf numFmtId="0" fontId="99" fillId="22" borderId="178" xfId="0" applyFont="1" applyFill="1" applyBorder="1" applyAlignment="1">
      <alignment horizontal="center" vertical="center" wrapText="1"/>
    </xf>
    <xf numFmtId="177" fontId="100" fillId="18" borderId="178" xfId="2" applyNumberFormat="1" applyFont="1" applyFill="1" applyBorder="1" applyAlignment="1">
      <alignment horizontal="center" vertical="center" shrinkToFit="1"/>
    </xf>
    <xf numFmtId="177" fontId="6" fillId="18" borderId="178" xfId="2" applyNumberFormat="1" applyFill="1" applyBorder="1" applyAlignment="1">
      <alignment horizontal="center" vertical="center" shrinkToFit="1"/>
    </xf>
    <xf numFmtId="177" fontId="6" fillId="22" borderId="178" xfId="2" applyNumberFormat="1" applyFill="1" applyBorder="1" applyAlignment="1">
      <alignment horizontal="center" vertical="center" shrinkToFit="1"/>
    </xf>
    <xf numFmtId="177" fontId="12" fillId="18" borderId="178" xfId="2" applyNumberFormat="1" applyFont="1" applyFill="1" applyBorder="1" applyAlignment="1">
      <alignment horizontal="center" vertical="center" shrinkToFit="1"/>
    </xf>
    <xf numFmtId="0" fontId="22" fillId="5" borderId="180" xfId="2" applyFont="1" applyFill="1" applyBorder="1" applyAlignment="1">
      <alignment horizontal="left" vertical="center"/>
    </xf>
    <xf numFmtId="177" fontId="12" fillId="29" borderId="181" xfId="2" applyNumberFormat="1" applyFont="1" applyFill="1" applyBorder="1" applyAlignment="1">
      <alignment horizontal="center" vertical="center" wrapText="1"/>
    </xf>
    <xf numFmtId="0" fontId="22" fillId="0" borderId="178" xfId="2" applyFont="1" applyBorder="1" applyAlignment="1">
      <alignment horizontal="left" vertical="center"/>
    </xf>
    <xf numFmtId="177" fontId="6" fillId="0" borderId="178" xfId="2" applyNumberFormat="1" applyBorder="1" applyAlignment="1">
      <alignment horizontal="center" vertical="center" shrinkToFit="1"/>
    </xf>
    <xf numFmtId="177" fontId="6" fillId="5" borderId="178" xfId="2" applyNumberFormat="1" applyFill="1" applyBorder="1" applyAlignment="1">
      <alignment horizontal="center" vertical="center" shrinkToFit="1"/>
    </xf>
    <xf numFmtId="177" fontId="6" fillId="21" borderId="178" xfId="2" applyNumberFormat="1" applyFill="1" applyBorder="1" applyAlignment="1">
      <alignment horizontal="center" vertical="center" shrinkToFit="1"/>
    </xf>
    <xf numFmtId="177" fontId="12" fillId="0" borderId="178" xfId="2" applyNumberFormat="1" applyFont="1" applyBorder="1" applyAlignment="1">
      <alignment horizontal="center" vertical="center" shrinkToFit="1"/>
    </xf>
    <xf numFmtId="177" fontId="10" fillId="0" borderId="178" xfId="2" applyNumberFormat="1" applyFont="1" applyBorder="1" applyAlignment="1">
      <alignment horizontal="center" vertical="center" shrinkToFit="1"/>
    </xf>
    <xf numFmtId="177" fontId="12" fillId="29" borderId="178" xfId="2" applyNumberFormat="1" applyFont="1" applyFill="1" applyBorder="1" applyAlignment="1">
      <alignment horizontal="center" vertical="center" shrinkToFit="1"/>
    </xf>
    <xf numFmtId="0" fontId="22" fillId="5" borderId="178" xfId="2" applyFont="1" applyFill="1" applyBorder="1" applyAlignment="1">
      <alignment horizontal="left" vertical="center"/>
    </xf>
    <xf numFmtId="177" fontId="6" fillId="6" borderId="178" xfId="2" applyNumberFormat="1" applyFill="1" applyBorder="1" applyAlignment="1">
      <alignment horizontal="center" vertical="center" shrinkToFit="1"/>
    </xf>
    <xf numFmtId="177" fontId="6" fillId="2" borderId="178" xfId="2" applyNumberFormat="1" applyFill="1" applyBorder="1" applyAlignment="1">
      <alignment horizontal="center" vertical="center" shrinkToFit="1"/>
    </xf>
    <xf numFmtId="177" fontId="12" fillId="7" borderId="178" xfId="2" applyNumberFormat="1" applyFont="1" applyFill="1" applyBorder="1" applyAlignment="1">
      <alignment horizontal="center" vertical="center" shrinkToFit="1"/>
    </xf>
    <xf numFmtId="0" fontId="0" fillId="0" borderId="178" xfId="0" applyBorder="1" applyAlignment="1">
      <alignment horizontal="center" vertical="center" wrapText="1"/>
    </xf>
    <xf numFmtId="0" fontId="0" fillId="2" borderId="178" xfId="0" applyFill="1" applyBorder="1" applyAlignment="1">
      <alignment horizontal="center" vertical="center" wrapText="1"/>
    </xf>
    <xf numFmtId="0" fontId="1" fillId="0" borderId="178" xfId="0" applyFont="1" applyBorder="1" applyAlignment="1">
      <alignment horizontal="center" vertical="center" wrapText="1"/>
    </xf>
    <xf numFmtId="0" fontId="6" fillId="5" borderId="178" xfId="2" applyFill="1" applyBorder="1" applyAlignment="1">
      <alignment horizontal="center" vertical="center" wrapText="1"/>
    </xf>
    <xf numFmtId="0" fontId="6" fillId="0" borderId="178" xfId="2" applyBorder="1" applyAlignment="1">
      <alignment horizontal="center" vertical="center"/>
    </xf>
    <xf numFmtId="177" fontId="1" fillId="0" borderId="178" xfId="2" applyNumberFormat="1" applyFont="1" applyBorder="1" applyAlignment="1">
      <alignment horizontal="center" vertical="center" shrinkToFit="1"/>
    </xf>
    <xf numFmtId="0" fontId="22" fillId="5" borderId="180" xfId="2" applyFont="1" applyFill="1" applyBorder="1" applyAlignment="1">
      <alignment horizontal="center" vertical="center"/>
    </xf>
    <xf numFmtId="177" fontId="6" fillId="5" borderId="178" xfId="2" applyNumberFormat="1" applyFill="1" applyBorder="1" applyAlignment="1">
      <alignment horizontal="center" vertical="center" wrapText="1"/>
    </xf>
    <xf numFmtId="177" fontId="6" fillId="0" borderId="178" xfId="2" applyNumberFormat="1" applyBorder="1" applyAlignment="1">
      <alignment horizontal="center" vertical="center" wrapText="1"/>
    </xf>
    <xf numFmtId="177" fontId="6" fillId="6" borderId="178" xfId="2" applyNumberFormat="1" applyFill="1" applyBorder="1" applyAlignment="1">
      <alignment horizontal="center" vertical="center" wrapText="1"/>
    </xf>
    <xf numFmtId="0" fontId="6" fillId="0" borderId="178" xfId="2" applyBorder="1" applyAlignment="1">
      <alignment horizontal="center" vertical="center" wrapText="1"/>
    </xf>
    <xf numFmtId="177" fontId="12" fillId="0" borderId="178" xfId="2" applyNumberFormat="1" applyFont="1" applyBorder="1" applyAlignment="1">
      <alignment horizontal="center" vertical="center" wrapText="1"/>
    </xf>
    <xf numFmtId="177" fontId="6" fillId="7" borderId="181" xfId="2" applyNumberFormat="1" applyFill="1" applyBorder="1" applyAlignment="1">
      <alignment horizontal="center" vertical="center" wrapText="1"/>
    </xf>
    <xf numFmtId="0" fontId="6" fillId="6" borderId="178" xfId="2" applyFill="1" applyBorder="1" applyAlignment="1">
      <alignment horizontal="center" vertical="center" wrapText="1"/>
    </xf>
    <xf numFmtId="177" fontId="6" fillId="0" borderId="181" xfId="2" applyNumberFormat="1" applyBorder="1" applyAlignment="1">
      <alignment horizontal="center" vertical="center" wrapText="1"/>
    </xf>
    <xf numFmtId="177" fontId="6" fillId="7" borderId="178" xfId="2" applyNumberFormat="1" applyFill="1" applyBorder="1" applyAlignment="1">
      <alignment horizontal="center" vertical="center" wrapText="1"/>
    </xf>
    <xf numFmtId="0" fontId="6" fillId="0" borderId="182" xfId="2" applyBorder="1" applyAlignment="1">
      <alignment horizontal="center" vertical="center" wrapText="1"/>
    </xf>
    <xf numFmtId="0" fontId="6" fillId="6" borderId="182" xfId="2" applyFill="1" applyBorder="1" applyAlignment="1">
      <alignment horizontal="center" vertical="center" wrapText="1"/>
    </xf>
    <xf numFmtId="177" fontId="6" fillId="0" borderId="183" xfId="2" applyNumberFormat="1" applyBorder="1" applyAlignment="1">
      <alignment horizontal="center" vertical="center" wrapText="1"/>
    </xf>
    <xf numFmtId="0" fontId="6" fillId="2" borderId="178" xfId="2" applyFill="1" applyBorder="1" applyAlignment="1">
      <alignment horizontal="center" vertical="center" wrapText="1"/>
    </xf>
    <xf numFmtId="0" fontId="70" fillId="5" borderId="188" xfId="2" applyFont="1" applyFill="1" applyBorder="1" applyAlignment="1">
      <alignment horizontal="center" vertical="center"/>
    </xf>
    <xf numFmtId="0" fontId="6" fillId="0" borderId="170" xfId="2" applyBorder="1">
      <alignment vertical="center"/>
    </xf>
    <xf numFmtId="0" fontId="95" fillId="25" borderId="192" xfId="2" applyFont="1" applyFill="1" applyBorder="1" applyAlignment="1">
      <alignment horizontal="center" vertical="center" wrapText="1"/>
    </xf>
    <xf numFmtId="0" fontId="104" fillId="25" borderId="193" xfId="2" applyFont="1" applyFill="1" applyBorder="1" applyAlignment="1">
      <alignment horizontal="left" vertical="center" shrinkToFit="1"/>
    </xf>
    <xf numFmtId="0" fontId="94" fillId="25" borderId="193" xfId="2" applyFont="1" applyFill="1" applyBorder="1" applyAlignment="1">
      <alignment horizontal="center" vertical="center"/>
    </xf>
    <xf numFmtId="0" fontId="94" fillId="25" borderId="194" xfId="2" applyFont="1" applyFill="1" applyBorder="1" applyAlignment="1">
      <alignment horizontal="center" vertical="center"/>
    </xf>
    <xf numFmtId="14" fontId="109" fillId="18" borderId="197" xfId="2" applyNumberFormat="1" applyFont="1" applyFill="1" applyBorder="1" applyAlignment="1">
      <alignment horizontal="left" vertical="center"/>
    </xf>
    <xf numFmtId="0" fontId="0" fillId="20" borderId="195" xfId="0" applyFill="1" applyBorder="1" applyAlignment="1">
      <alignment horizontal="center" vertical="center"/>
    </xf>
    <xf numFmtId="0" fontId="0" fillId="0" borderId="195" xfId="0" applyBorder="1" applyAlignment="1">
      <alignment horizontal="center" vertical="center"/>
    </xf>
    <xf numFmtId="0" fontId="0" fillId="18" borderId="195" xfId="0" applyFill="1" applyBorder="1" applyAlignment="1">
      <alignment horizontal="center" vertical="center"/>
    </xf>
    <xf numFmtId="9" fontId="0" fillId="20" borderId="195" xfId="0" applyNumberFormat="1" applyFill="1" applyBorder="1" applyAlignment="1">
      <alignment horizontal="center" vertical="center"/>
    </xf>
    <xf numFmtId="9" fontId="0" fillId="0" borderId="195" xfId="0" applyNumberFormat="1" applyBorder="1" applyAlignment="1">
      <alignment horizontal="center" vertical="center"/>
    </xf>
    <xf numFmtId="9" fontId="0" fillId="18" borderId="195" xfId="0" applyNumberFormat="1" applyFill="1" applyBorder="1" applyAlignment="1">
      <alignment horizontal="center" vertical="center"/>
    </xf>
    <xf numFmtId="0" fontId="0" fillId="0" borderId="202" xfId="0" applyBorder="1" applyAlignment="1">
      <alignment horizontal="center" vertical="center"/>
    </xf>
    <xf numFmtId="0" fontId="0" fillId="0" borderId="203" xfId="0" applyBorder="1" applyAlignment="1">
      <alignment horizontal="center" vertical="center"/>
    </xf>
    <xf numFmtId="0" fontId="0" fillId="0" borderId="204" xfId="0" applyBorder="1" applyAlignment="1">
      <alignment horizontal="center" vertical="center"/>
    </xf>
    <xf numFmtId="0" fontId="0" fillId="0" borderId="205" xfId="0" applyBorder="1" applyAlignment="1">
      <alignment horizontal="center" vertical="center"/>
    </xf>
    <xf numFmtId="9" fontId="0" fillId="0" borderId="202" xfId="0" applyNumberFormat="1" applyBorder="1" applyAlignment="1">
      <alignment horizontal="center" vertical="center"/>
    </xf>
    <xf numFmtId="9" fontId="0" fillId="0" borderId="203" xfId="0" applyNumberFormat="1" applyBorder="1" applyAlignment="1">
      <alignment horizontal="center" vertical="center"/>
    </xf>
    <xf numFmtId="9" fontId="0" fillId="0" borderId="204" xfId="0" applyNumberFormat="1" applyBorder="1" applyAlignment="1">
      <alignment horizontal="center" vertical="center"/>
    </xf>
    <xf numFmtId="9" fontId="0" fillId="0" borderId="205" xfId="0" applyNumberFormat="1" applyBorder="1" applyAlignment="1">
      <alignment horizontal="center" vertical="center"/>
    </xf>
    <xf numFmtId="0" fontId="10" fillId="2" borderId="208" xfId="2" applyFont="1" applyFill="1" applyBorder="1" applyAlignment="1">
      <alignment horizontal="center" vertical="center"/>
    </xf>
    <xf numFmtId="0" fontId="8" fillId="0" borderId="210" xfId="1" applyFill="1" applyBorder="1" applyAlignment="1" applyProtection="1">
      <alignment vertical="center" wrapText="1"/>
    </xf>
    <xf numFmtId="0" fontId="117" fillId="0" borderId="209" xfId="1" applyFont="1" applyBorder="1" applyAlignment="1" applyProtection="1">
      <alignment horizontal="left" vertical="top" wrapText="1"/>
    </xf>
    <xf numFmtId="0" fontId="117" fillId="0" borderId="204" xfId="1" applyFont="1" applyBorder="1" applyAlignment="1" applyProtection="1">
      <alignment vertical="top" wrapText="1"/>
    </xf>
    <xf numFmtId="0" fontId="26" fillId="0" borderId="211" xfId="2" applyFont="1" applyBorder="1" applyAlignment="1">
      <alignment vertical="top" wrapText="1"/>
    </xf>
    <xf numFmtId="0" fontId="119" fillId="0" borderId="212" xfId="1" applyFont="1" applyFill="1" applyBorder="1" applyAlignment="1" applyProtection="1">
      <alignment horizontal="left" vertical="top" wrapText="1"/>
    </xf>
    <xf numFmtId="0" fontId="94" fillId="25" borderId="193" xfId="2" applyFont="1" applyFill="1" applyBorder="1" applyAlignment="1">
      <alignment horizontal="center" vertical="center" wrapText="1"/>
    </xf>
    <xf numFmtId="14" fontId="109" fillId="18" borderId="0" xfId="2" applyNumberFormat="1" applyFont="1" applyFill="1" applyAlignment="1">
      <alignment horizontal="left" vertical="center"/>
    </xf>
    <xf numFmtId="0" fontId="6" fillId="18" borderId="106" xfId="2" applyFill="1" applyBorder="1">
      <alignment vertical="center"/>
    </xf>
    <xf numFmtId="0" fontId="151" fillId="0" borderId="121" xfId="1" applyFont="1" applyFill="1" applyBorder="1" applyAlignment="1" applyProtection="1">
      <alignment horizontal="left" vertical="top" wrapText="1"/>
    </xf>
    <xf numFmtId="0" fontId="0" fillId="18" borderId="137" xfId="0" applyFill="1" applyBorder="1" applyAlignment="1">
      <alignment vertical="center" wrapText="1"/>
    </xf>
    <xf numFmtId="14" fontId="97" fillId="18" borderId="138" xfId="17" applyNumberFormat="1" applyFont="1" applyFill="1" applyBorder="1" applyAlignment="1">
      <alignment horizontal="center" vertical="center" wrapText="1"/>
    </xf>
    <xf numFmtId="0" fontId="117" fillId="0" borderId="98" xfId="1" applyFont="1" applyBorder="1" applyAlignment="1" applyProtection="1">
      <alignment horizontal="left" vertical="top" wrapText="1"/>
    </xf>
    <xf numFmtId="14" fontId="18" fillId="3" borderId="3" xfId="2" applyNumberFormat="1" applyFont="1" applyFill="1" applyBorder="1" applyAlignment="1">
      <alignment horizontal="center" vertical="center" shrinkToFit="1"/>
    </xf>
    <xf numFmtId="14" fontId="26" fillId="3" borderId="3" xfId="1" applyNumberFormat="1" applyFont="1" applyFill="1" applyBorder="1" applyAlignment="1" applyProtection="1">
      <alignment horizontal="center" vertical="center" wrapText="1" shrinkToFit="1"/>
    </xf>
    <xf numFmtId="14" fontId="18" fillId="3" borderId="0" xfId="2" applyNumberFormat="1" applyFont="1" applyFill="1" applyAlignment="1">
      <alignment horizontal="center" vertical="center" shrinkToFit="1"/>
    </xf>
    <xf numFmtId="14" fontId="26" fillId="3" borderId="0" xfId="1" applyNumberFormat="1" applyFont="1" applyFill="1" applyBorder="1" applyAlignment="1" applyProtection="1">
      <alignment horizontal="center" vertical="center" wrapText="1" shrinkToFit="1"/>
    </xf>
    <xf numFmtId="14" fontId="10" fillId="2" borderId="219" xfId="2" applyNumberFormat="1" applyFont="1" applyFill="1" applyBorder="1" applyAlignment="1">
      <alignment horizontal="center" vertical="center"/>
    </xf>
    <xf numFmtId="0" fontId="6" fillId="20" borderId="222" xfId="2" applyFill="1" applyBorder="1">
      <alignment vertical="center"/>
    </xf>
    <xf numFmtId="14" fontId="6" fillId="20" borderId="222" xfId="2" applyNumberFormat="1" applyFill="1" applyBorder="1">
      <alignment vertical="center"/>
    </xf>
    <xf numFmtId="0" fontId="97" fillId="18" borderId="137" xfId="17" applyFont="1" applyFill="1" applyBorder="1" applyAlignment="1">
      <alignment horizontal="center" vertical="center" wrapText="1"/>
    </xf>
    <xf numFmtId="14" fontId="12" fillId="18" borderId="138" xfId="17" applyNumberFormat="1" applyFont="1" applyFill="1" applyBorder="1" applyAlignment="1">
      <alignment horizontal="center" vertical="center"/>
    </xf>
    <xf numFmtId="0" fontId="157" fillId="20" borderId="97" xfId="2" applyFont="1" applyFill="1" applyBorder="1" applyAlignment="1">
      <alignment horizontal="center" vertical="center" wrapText="1"/>
    </xf>
    <xf numFmtId="0" fontId="158" fillId="20" borderId="159" xfId="2" applyFont="1" applyFill="1" applyBorder="1" applyAlignment="1">
      <alignment horizontal="center" vertical="center" wrapText="1"/>
    </xf>
    <xf numFmtId="0" fontId="31" fillId="30" borderId="93" xfId="1" applyFont="1" applyFill="1" applyBorder="1" applyAlignment="1" applyProtection="1">
      <alignment horizontal="center" vertical="center" wrapText="1" shrinkToFit="1"/>
    </xf>
    <xf numFmtId="0" fontId="86" fillId="0" borderId="106" xfId="2" applyFont="1" applyBorder="1" applyAlignment="1">
      <alignment vertical="center" shrinkToFit="1"/>
    </xf>
    <xf numFmtId="0" fontId="8" fillId="0" borderId="227" xfId="1" applyBorder="1" applyAlignment="1" applyProtection="1">
      <alignment horizontal="left" vertical="center" wrapText="1"/>
    </xf>
    <xf numFmtId="0" fontId="6" fillId="0" borderId="227" xfId="2" applyBorder="1">
      <alignment vertical="center"/>
    </xf>
    <xf numFmtId="14" fontId="6" fillId="20" borderId="228" xfId="2" applyNumberFormat="1" applyFill="1" applyBorder="1">
      <alignment vertical="center"/>
    </xf>
    <xf numFmtId="0" fontId="22" fillId="37" borderId="178" xfId="2" applyFont="1" applyFill="1" applyBorder="1" applyAlignment="1">
      <alignment horizontal="center" vertical="center" wrapText="1"/>
    </xf>
    <xf numFmtId="0" fontId="34" fillId="20" borderId="95" xfId="1" applyFont="1" applyFill="1" applyBorder="1" applyAlignment="1" applyProtection="1">
      <alignment horizontal="center" vertical="center"/>
    </xf>
    <xf numFmtId="0" fontId="127" fillId="18" borderId="0" xfId="2" applyFont="1" applyFill="1" applyAlignment="1">
      <alignment horizontal="left" vertical="top" wrapText="1"/>
    </xf>
    <xf numFmtId="0" fontId="119" fillId="0" borderId="0" xfId="0" applyFont="1" applyAlignment="1">
      <alignment horizontal="left" vertical="top" wrapText="1"/>
    </xf>
    <xf numFmtId="0" fontId="8" fillId="0" borderId="0" xfId="1" applyFill="1" applyBorder="1" applyAlignment="1" applyProtection="1">
      <alignment horizontal="left" vertical="top" wrapText="1"/>
    </xf>
    <xf numFmtId="0" fontId="6" fillId="20" borderId="0" xfId="2" applyFill="1">
      <alignment vertical="center"/>
    </xf>
    <xf numFmtId="0" fontId="22" fillId="18" borderId="229" xfId="2" applyFont="1" applyFill="1" applyBorder="1" applyAlignment="1">
      <alignment horizontal="center" vertical="center" wrapText="1"/>
    </xf>
    <xf numFmtId="0" fontId="132" fillId="18" borderId="229" xfId="2" applyFont="1" applyFill="1" applyBorder="1" applyAlignment="1">
      <alignment horizontal="center" vertical="center" wrapText="1"/>
    </xf>
    <xf numFmtId="0" fontId="22" fillId="18" borderId="229" xfId="2" applyFont="1" applyFill="1" applyBorder="1" applyAlignment="1">
      <alignment horizontal="left" vertical="center" shrinkToFit="1"/>
    </xf>
    <xf numFmtId="14" fontId="22" fillId="18" borderId="229" xfId="2" applyNumberFormat="1" applyFont="1" applyFill="1" applyBorder="1" applyAlignment="1">
      <alignment horizontal="center" vertical="center"/>
    </xf>
    <xf numFmtId="14" fontId="22" fillId="18" borderId="230" xfId="2" applyNumberFormat="1" applyFont="1" applyFill="1" applyBorder="1" applyAlignment="1">
      <alignment horizontal="center" vertical="center"/>
    </xf>
    <xf numFmtId="0" fontId="125" fillId="30" borderId="0" xfId="2" applyFont="1" applyFill="1">
      <alignment vertical="center"/>
    </xf>
    <xf numFmtId="14" fontId="89" fillId="20" borderId="95" xfId="2" applyNumberFormat="1" applyFont="1" applyFill="1" applyBorder="1" applyAlignment="1">
      <alignment horizontal="center" vertical="center" wrapText="1"/>
    </xf>
    <xf numFmtId="0" fontId="149" fillId="20" borderId="97" xfId="2" applyFont="1" applyFill="1" applyBorder="1" applyAlignment="1">
      <alignment horizontal="center" vertical="center" wrapText="1"/>
    </xf>
    <xf numFmtId="0" fontId="159" fillId="22" borderId="97" xfId="2" applyFont="1" applyFill="1" applyBorder="1" applyAlignment="1">
      <alignment horizontal="center" vertical="center" wrapText="1"/>
    </xf>
    <xf numFmtId="0" fontId="119" fillId="0" borderId="231" xfId="1" applyFont="1" applyFill="1" applyBorder="1" applyAlignment="1" applyProtection="1">
      <alignment horizontal="left" vertical="top" wrapText="1"/>
    </xf>
    <xf numFmtId="0" fontId="8" fillId="0" borderId="232" xfId="1" applyFill="1" applyBorder="1" applyAlignment="1" applyProtection="1">
      <alignment horizontal="left" vertical="top" wrapText="1"/>
    </xf>
    <xf numFmtId="0" fontId="6" fillId="0" borderId="232" xfId="2" applyBorder="1">
      <alignment vertical="center"/>
    </xf>
    <xf numFmtId="0" fontId="92" fillId="18" borderId="0" xfId="0" applyFont="1" applyFill="1" applyAlignment="1">
      <alignment horizontal="center" vertical="center" wrapText="1"/>
    </xf>
    <xf numFmtId="0" fontId="22" fillId="39" borderId="178" xfId="2" applyFont="1" applyFill="1" applyBorder="1" applyAlignment="1">
      <alignment horizontal="center" vertical="center" wrapText="1"/>
    </xf>
    <xf numFmtId="0" fontId="162" fillId="34" borderId="79" xfId="0" applyFont="1" applyFill="1" applyBorder="1" applyAlignment="1">
      <alignment horizontal="center" vertical="center" wrapText="1"/>
    </xf>
    <xf numFmtId="0" fontId="0" fillId="40" borderId="0" xfId="0" applyFill="1">
      <alignment vertical="center"/>
    </xf>
    <xf numFmtId="0" fontId="0" fillId="40" borderId="0" xfId="0" applyFill="1" applyAlignment="1">
      <alignment horizontal="left" vertical="top"/>
    </xf>
    <xf numFmtId="0" fontId="0" fillId="0" borderId="0" xfId="0" applyAlignment="1">
      <alignment horizontal="left" vertical="top"/>
    </xf>
    <xf numFmtId="0" fontId="163" fillId="40" borderId="0" xfId="0" applyFont="1" applyFill="1" applyAlignment="1">
      <alignment horizontal="left" vertical="top"/>
    </xf>
    <xf numFmtId="0" fontId="0" fillId="40" borderId="0" xfId="0" applyFill="1" applyAlignment="1">
      <alignment horizontal="left" vertical="center"/>
    </xf>
    <xf numFmtId="0" fontId="83" fillId="38" borderId="65" xfId="0" applyFont="1" applyFill="1" applyBorder="1" applyAlignment="1">
      <alignment horizontal="center" vertical="center" wrapText="1"/>
    </xf>
    <xf numFmtId="0" fontId="17" fillId="22" borderId="159" xfId="2" applyFont="1" applyFill="1" applyBorder="1" applyAlignment="1">
      <alignment horizontal="center" vertical="center" wrapText="1"/>
    </xf>
    <xf numFmtId="0" fontId="167" fillId="40" borderId="0" xfId="0" applyFont="1" applyFill="1" applyAlignment="1">
      <alignment vertical="top" wrapText="1"/>
    </xf>
    <xf numFmtId="0" fontId="168" fillId="40" borderId="0" xfId="0" applyFont="1" applyFill="1" applyAlignment="1">
      <alignment vertical="top" wrapText="1"/>
    </xf>
    <xf numFmtId="0" fontId="164" fillId="40" borderId="0" xfId="0" applyFont="1" applyFill="1">
      <alignment vertical="center"/>
    </xf>
    <xf numFmtId="0" fontId="165" fillId="40" borderId="0" xfId="0" applyFont="1" applyFill="1">
      <alignment vertical="center"/>
    </xf>
    <xf numFmtId="0" fontId="169" fillId="40" borderId="0" xfId="0" applyFont="1" applyFill="1" applyAlignment="1">
      <alignment horizontal="left" vertical="center" indent="2"/>
    </xf>
    <xf numFmtId="0" fontId="69" fillId="18" borderId="137" xfId="0" applyFont="1" applyFill="1" applyBorder="1" applyAlignment="1">
      <alignment horizontal="center" vertical="center" wrapText="1"/>
    </xf>
    <xf numFmtId="0" fontId="22" fillId="18" borderId="137" xfId="17" applyFont="1" applyFill="1" applyBorder="1" applyAlignment="1">
      <alignment horizontal="center" vertical="center" wrapText="1"/>
    </xf>
    <xf numFmtId="0" fontId="17" fillId="22" borderId="0" xfId="1" applyFont="1" applyFill="1" applyAlignment="1" applyProtection="1">
      <alignment horizontal="center" vertical="center" wrapText="1"/>
    </xf>
    <xf numFmtId="0" fontId="117" fillId="0" borderId="0" xfId="0" applyFont="1" applyAlignment="1">
      <alignment horizontal="left" vertical="top" wrapText="1"/>
    </xf>
    <xf numFmtId="0" fontId="0" fillId="0" borderId="233" xfId="0" applyBorder="1" applyAlignment="1">
      <alignment horizontal="center" vertical="center" wrapText="1"/>
    </xf>
    <xf numFmtId="177" fontId="22" fillId="22" borderId="233" xfId="2" applyNumberFormat="1" applyFont="1" applyFill="1" applyBorder="1" applyAlignment="1">
      <alignment horizontal="center" vertical="center" shrinkToFit="1"/>
    </xf>
    <xf numFmtId="177" fontId="22" fillId="18" borderId="233" xfId="2" applyNumberFormat="1" applyFont="1" applyFill="1" applyBorder="1" applyAlignment="1">
      <alignment horizontal="center" vertical="center" shrinkToFit="1"/>
    </xf>
    <xf numFmtId="0" fontId="83" fillId="0" borderId="178" xfId="0" applyFont="1" applyBorder="1" applyAlignment="1">
      <alignment horizontal="center" vertical="center" wrapText="1"/>
    </xf>
    <xf numFmtId="0" fontId="83" fillId="22" borderId="178" xfId="0" applyFont="1" applyFill="1" applyBorder="1" applyAlignment="1">
      <alignment horizontal="center" vertical="center" wrapText="1"/>
    </xf>
    <xf numFmtId="0" fontId="83" fillId="18" borderId="178" xfId="0" applyFont="1" applyFill="1" applyBorder="1" applyAlignment="1">
      <alignment horizontal="center" vertical="center" wrapText="1"/>
    </xf>
    <xf numFmtId="0" fontId="23" fillId="18" borderId="178" xfId="2" applyFont="1" applyFill="1" applyBorder="1" applyAlignment="1">
      <alignment horizontal="center" vertical="top" wrapText="1"/>
    </xf>
    <xf numFmtId="0" fontId="153" fillId="0" borderId="0" xfId="2" applyFont="1">
      <alignment vertical="center"/>
    </xf>
    <xf numFmtId="0" fontId="172" fillId="3" borderId="0" xfId="4" applyFont="1" applyFill="1" applyAlignment="1">
      <alignment vertical="top"/>
    </xf>
    <xf numFmtId="0" fontId="172" fillId="3" borderId="0" xfId="2" applyFont="1" applyFill="1" applyAlignment="1">
      <alignment horizontal="center" vertical="center"/>
    </xf>
    <xf numFmtId="0" fontId="172" fillId="3" borderId="0" xfId="2" applyFont="1" applyFill="1" applyAlignment="1">
      <alignment vertical="top"/>
    </xf>
    <xf numFmtId="0" fontId="7" fillId="3" borderId="0" xfId="2" applyFont="1" applyFill="1" applyAlignment="1">
      <alignment vertical="top"/>
    </xf>
    <xf numFmtId="0" fontId="156" fillId="3" borderId="0" xfId="2" applyFont="1" applyFill="1" applyAlignment="1">
      <alignment vertical="top"/>
    </xf>
    <xf numFmtId="0" fontId="33" fillId="3" borderId="0" xfId="2" applyFont="1" applyFill="1" applyAlignment="1">
      <alignment vertical="top"/>
    </xf>
    <xf numFmtId="0" fontId="161" fillId="3" borderId="0" xfId="2" applyFont="1" applyFill="1" applyAlignment="1">
      <alignment vertical="top"/>
    </xf>
    <xf numFmtId="0" fontId="6" fillId="3" borderId="0" xfId="2" applyFill="1" applyAlignment="1">
      <alignment horizontal="left" vertical="center"/>
    </xf>
    <xf numFmtId="14" fontId="22" fillId="18" borderId="218" xfId="2" applyNumberFormat="1" applyFont="1" applyFill="1" applyBorder="1" applyAlignment="1">
      <alignment horizontal="center" vertical="center"/>
    </xf>
    <xf numFmtId="0" fontId="87" fillId="20" borderId="207" xfId="2" applyFont="1" applyFill="1" applyBorder="1" applyAlignment="1">
      <alignment horizontal="center" vertical="center" wrapText="1"/>
    </xf>
    <xf numFmtId="0" fontId="117" fillId="0" borderId="235" xfId="1" applyFont="1" applyFill="1" applyBorder="1" applyAlignment="1" applyProtection="1">
      <alignment vertical="top" wrapText="1"/>
    </xf>
    <xf numFmtId="14" fontId="85" fillId="20" borderId="238" xfId="1" applyNumberFormat="1" applyFont="1" applyFill="1" applyBorder="1" applyAlignment="1" applyProtection="1">
      <alignment horizontal="center" vertical="center" shrinkToFit="1"/>
    </xf>
    <xf numFmtId="14" fontId="85" fillId="20" borderId="238" xfId="2" applyNumberFormat="1" applyFont="1" applyFill="1" applyBorder="1" applyAlignment="1">
      <alignment horizontal="center" vertical="center" wrapText="1" shrinkToFit="1"/>
    </xf>
    <xf numFmtId="14" fontId="85" fillId="20" borderId="238" xfId="1" applyNumberFormat="1" applyFont="1" applyFill="1" applyBorder="1" applyAlignment="1" applyProtection="1">
      <alignment horizontal="center" vertical="center" wrapText="1"/>
    </xf>
    <xf numFmtId="0" fontId="8" fillId="0" borderId="239" xfId="1" applyBorder="1" applyAlignment="1" applyProtection="1">
      <alignment vertical="center"/>
    </xf>
    <xf numFmtId="0" fontId="22" fillId="42" borderId="195" xfId="2" applyFont="1" applyFill="1" applyBorder="1" applyAlignment="1">
      <alignment horizontal="center" vertical="center" wrapText="1"/>
    </xf>
    <xf numFmtId="0" fontId="132" fillId="42" borderId="195" xfId="2" applyFont="1" applyFill="1" applyBorder="1" applyAlignment="1">
      <alignment horizontal="center" vertical="center" wrapText="1"/>
    </xf>
    <xf numFmtId="0" fontId="22" fillId="42" borderId="195" xfId="2" applyFont="1" applyFill="1" applyBorder="1" applyAlignment="1">
      <alignment horizontal="left" vertical="center" shrinkToFit="1"/>
    </xf>
    <xf numFmtId="14" fontId="22" fillId="42" borderId="195" xfId="2" applyNumberFormat="1" applyFont="1" applyFill="1" applyBorder="1" applyAlignment="1">
      <alignment horizontal="center" vertical="center"/>
    </xf>
    <xf numFmtId="14" fontId="22" fillId="42" borderId="196" xfId="2" applyNumberFormat="1" applyFont="1" applyFill="1" applyBorder="1" applyAlignment="1">
      <alignment horizontal="center" vertical="center"/>
    </xf>
    <xf numFmtId="0" fontId="22" fillId="42" borderId="229" xfId="2" applyFont="1" applyFill="1" applyBorder="1" applyAlignment="1">
      <alignment horizontal="center" vertical="center" wrapText="1"/>
    </xf>
    <xf numFmtId="0" fontId="132" fillId="42" borderId="229" xfId="2" applyFont="1" applyFill="1" applyBorder="1" applyAlignment="1">
      <alignment horizontal="center" vertical="center" wrapText="1"/>
    </xf>
    <xf numFmtId="0" fontId="22" fillId="42" borderId="229" xfId="2" applyFont="1" applyFill="1" applyBorder="1" applyAlignment="1">
      <alignment horizontal="left" vertical="center" shrinkToFit="1"/>
    </xf>
    <xf numFmtId="14" fontId="22" fillId="42" borderId="229" xfId="2" applyNumberFormat="1" applyFont="1" applyFill="1" applyBorder="1" applyAlignment="1">
      <alignment horizontal="center" vertical="center"/>
    </xf>
    <xf numFmtId="14" fontId="22" fillId="42" borderId="218" xfId="2" applyNumberFormat="1" applyFont="1" applyFill="1" applyBorder="1" applyAlignment="1">
      <alignment horizontal="center" vertical="center"/>
    </xf>
    <xf numFmtId="14" fontId="22" fillId="42" borderId="230" xfId="2" applyNumberFormat="1" applyFont="1" applyFill="1" applyBorder="1" applyAlignment="1">
      <alignment horizontal="center" vertical="center"/>
    </xf>
    <xf numFmtId="0" fontId="22" fillId="20" borderId="229" xfId="2" applyFont="1" applyFill="1" applyBorder="1" applyAlignment="1">
      <alignment horizontal="center" vertical="center" wrapText="1"/>
    </xf>
    <xf numFmtId="0" fontId="132" fillId="20" borderId="229" xfId="2" applyFont="1" applyFill="1" applyBorder="1" applyAlignment="1">
      <alignment horizontal="center" vertical="center" wrapText="1"/>
    </xf>
    <xf numFmtId="0" fontId="22" fillId="20" borderId="229" xfId="2" applyFont="1" applyFill="1" applyBorder="1" applyAlignment="1">
      <alignment horizontal="left" vertical="center" shrinkToFit="1"/>
    </xf>
    <xf numFmtId="14" fontId="22" fillId="20" borderId="229" xfId="2" applyNumberFormat="1" applyFont="1" applyFill="1" applyBorder="1" applyAlignment="1">
      <alignment horizontal="center" vertical="center"/>
    </xf>
    <xf numFmtId="14" fontId="22" fillId="20" borderId="230" xfId="2" applyNumberFormat="1" applyFont="1" applyFill="1" applyBorder="1" applyAlignment="1">
      <alignment horizontal="center" vertical="center"/>
    </xf>
    <xf numFmtId="14" fontId="22" fillId="20" borderId="218" xfId="2" applyNumberFormat="1" applyFont="1" applyFill="1" applyBorder="1" applyAlignment="1">
      <alignment horizontal="center" vertical="center"/>
    </xf>
    <xf numFmtId="0" fontId="22" fillId="27" borderId="229" xfId="2" applyFont="1" applyFill="1" applyBorder="1" applyAlignment="1">
      <alignment horizontal="center" vertical="center" wrapText="1"/>
    </xf>
    <xf numFmtId="0" fontId="132" fillId="27" borderId="229" xfId="2" applyFont="1" applyFill="1" applyBorder="1" applyAlignment="1">
      <alignment horizontal="center" vertical="center" wrapText="1"/>
    </xf>
    <xf numFmtId="0" fontId="22" fillId="27" borderId="229" xfId="2" applyFont="1" applyFill="1" applyBorder="1" applyAlignment="1">
      <alignment horizontal="left" vertical="center" shrinkToFit="1"/>
    </xf>
    <xf numFmtId="14" fontId="22" fillId="27" borderId="229" xfId="2" applyNumberFormat="1" applyFont="1" applyFill="1" applyBorder="1" applyAlignment="1">
      <alignment horizontal="center" vertical="center"/>
    </xf>
    <xf numFmtId="14" fontId="22" fillId="27" borderId="218" xfId="2" applyNumberFormat="1" applyFont="1" applyFill="1" applyBorder="1" applyAlignment="1">
      <alignment horizontal="center" vertical="center"/>
    </xf>
    <xf numFmtId="14" fontId="22" fillId="27" borderId="230" xfId="2" applyNumberFormat="1" applyFont="1" applyFill="1" applyBorder="1" applyAlignment="1">
      <alignment horizontal="center" vertical="center"/>
    </xf>
    <xf numFmtId="0" fontId="22" fillId="45" borderId="229" xfId="2" applyFont="1" applyFill="1" applyBorder="1" applyAlignment="1">
      <alignment horizontal="center" vertical="center" wrapText="1"/>
    </xf>
    <xf numFmtId="0" fontId="132" fillId="45" borderId="229" xfId="2" applyFont="1" applyFill="1" applyBorder="1" applyAlignment="1">
      <alignment horizontal="center" vertical="center" wrapText="1"/>
    </xf>
    <xf numFmtId="0" fontId="22" fillId="45" borderId="229" xfId="2" applyFont="1" applyFill="1" applyBorder="1" applyAlignment="1">
      <alignment horizontal="left" vertical="center" shrinkToFit="1"/>
    </xf>
    <xf numFmtId="14" fontId="22" fillId="45" borderId="229" xfId="2" applyNumberFormat="1" applyFont="1" applyFill="1" applyBorder="1" applyAlignment="1">
      <alignment horizontal="center" vertical="center"/>
    </xf>
    <xf numFmtId="14" fontId="22" fillId="45" borderId="230" xfId="2" applyNumberFormat="1" applyFont="1" applyFill="1" applyBorder="1" applyAlignment="1">
      <alignment horizontal="center" vertical="center"/>
    </xf>
    <xf numFmtId="0" fontId="22" fillId="46" borderId="229" xfId="2" applyFont="1" applyFill="1" applyBorder="1" applyAlignment="1">
      <alignment horizontal="center" vertical="center" wrapText="1"/>
    </xf>
    <xf numFmtId="0" fontId="132" fillId="46" borderId="229" xfId="2" applyFont="1" applyFill="1" applyBorder="1" applyAlignment="1">
      <alignment horizontal="center" vertical="center" wrapText="1"/>
    </xf>
    <xf numFmtId="0" fontId="22" fillId="46" borderId="229" xfId="2" applyFont="1" applyFill="1" applyBorder="1" applyAlignment="1">
      <alignment horizontal="left" vertical="center" shrinkToFit="1"/>
    </xf>
    <xf numFmtId="14" fontId="22" fillId="46" borderId="229" xfId="2" applyNumberFormat="1" applyFont="1" applyFill="1" applyBorder="1" applyAlignment="1">
      <alignment horizontal="center" vertical="center"/>
    </xf>
    <xf numFmtId="14" fontId="22" fillId="46" borderId="230" xfId="2" applyNumberFormat="1" applyFont="1" applyFill="1" applyBorder="1" applyAlignment="1">
      <alignment horizontal="center" vertical="center"/>
    </xf>
    <xf numFmtId="14" fontId="22" fillId="46" borderId="218" xfId="2" applyNumberFormat="1" applyFont="1" applyFill="1" applyBorder="1" applyAlignment="1">
      <alignment horizontal="center" vertical="center"/>
    </xf>
    <xf numFmtId="0" fontId="127" fillId="0" borderId="234" xfId="2" applyFont="1" applyBorder="1" applyAlignment="1">
      <alignment horizontal="left" vertical="top" wrapText="1"/>
    </xf>
    <xf numFmtId="0" fontId="83" fillId="36" borderId="178" xfId="0" applyFont="1" applyFill="1" applyBorder="1" applyAlignment="1">
      <alignment horizontal="center" vertical="center" wrapText="1"/>
    </xf>
    <xf numFmtId="0" fontId="31" fillId="20" borderId="97" xfId="1" applyFont="1" applyFill="1" applyBorder="1" applyAlignment="1" applyProtection="1">
      <alignment horizontal="center" vertical="center" wrapText="1"/>
    </xf>
    <xf numFmtId="0" fontId="67" fillId="8" borderId="0" xfId="4" applyFont="1" applyFill="1" applyAlignment="1">
      <alignment vertical="top"/>
    </xf>
    <xf numFmtId="0" fontId="67" fillId="8" borderId="0" xfId="2" applyFont="1" applyFill="1" applyAlignment="1">
      <alignment vertical="top"/>
    </xf>
    <xf numFmtId="0" fontId="16" fillId="44" borderId="0" xfId="4" applyFont="1" applyFill="1" applyAlignment="1">
      <alignment vertical="center"/>
    </xf>
    <xf numFmtId="0" fontId="6" fillId="0" borderId="0" xfId="4" applyAlignment="1">
      <alignment horizontal="center" vertical="center"/>
    </xf>
    <xf numFmtId="0" fontId="72" fillId="0" borderId="0" xfId="0" applyFont="1" applyAlignment="1">
      <alignment horizontal="left" vertical="center" wrapText="1"/>
    </xf>
    <xf numFmtId="0" fontId="76" fillId="0" borderId="0" xfId="0" applyFont="1" applyAlignment="1">
      <alignment horizontal="left" vertical="center" wrapText="1"/>
    </xf>
    <xf numFmtId="0" fontId="75" fillId="0" borderId="0" xfId="0" applyFont="1" applyAlignment="1">
      <alignment horizontal="left" vertical="center" wrapText="1"/>
    </xf>
    <xf numFmtId="0" fontId="76" fillId="0" borderId="0" xfId="0" applyFont="1" applyAlignment="1">
      <alignment horizontal="left" vertical="top" wrapText="1"/>
    </xf>
    <xf numFmtId="0" fontId="72" fillId="0" borderId="0" xfId="0" applyFont="1" applyAlignment="1">
      <alignment horizontal="left" vertical="top" wrapText="1"/>
    </xf>
    <xf numFmtId="0" fontId="73" fillId="0" borderId="0" xfId="0" applyFont="1" applyAlignment="1">
      <alignment horizontal="left" vertical="center" wrapText="1"/>
    </xf>
    <xf numFmtId="0" fontId="6" fillId="0" borderId="33" xfId="0" applyFont="1" applyBorder="1" applyAlignment="1">
      <alignment horizontal="left" vertical="center"/>
    </xf>
    <xf numFmtId="0" fontId="6" fillId="0" borderId="0" xfId="0" applyFont="1" applyAlignment="1">
      <alignment horizontal="left" vertical="center"/>
    </xf>
    <xf numFmtId="0" fontId="6" fillId="0" borderId="35" xfId="0" applyFont="1" applyBorder="1" applyAlignment="1">
      <alignment horizontal="left" vertical="center"/>
    </xf>
    <xf numFmtId="0" fontId="101" fillId="5" borderId="0" xfId="0" applyFont="1" applyFill="1" applyAlignment="1">
      <alignment horizontal="left" vertical="center" wrapText="1"/>
    </xf>
    <xf numFmtId="0" fontId="101" fillId="5" borderId="35" xfId="0" applyFont="1" applyFill="1" applyBorder="1" applyAlignment="1">
      <alignment horizontal="left" vertical="center" wrapText="1"/>
    </xf>
    <xf numFmtId="0" fontId="101" fillId="5" borderId="0" xfId="0" applyFont="1" applyFill="1" applyAlignment="1">
      <alignment horizontal="left" vertical="center"/>
    </xf>
    <xf numFmtId="0" fontId="101" fillId="5" borderId="0" xfId="0" applyFont="1" applyFill="1" applyAlignment="1">
      <alignment horizontal="left" vertical="top" wrapText="1"/>
    </xf>
    <xf numFmtId="0" fontId="8" fillId="0" borderId="0" xfId="1" applyAlignment="1" applyProtection="1">
      <alignment horizontal="center" vertical="center" wrapText="1"/>
    </xf>
    <xf numFmtId="0" fontId="165" fillId="40" borderId="0" xfId="0" applyFont="1" applyFill="1" applyAlignment="1">
      <alignment horizontal="center" vertical="center" wrapText="1"/>
    </xf>
    <xf numFmtId="0" fontId="165" fillId="40" borderId="0" xfId="0" applyFont="1" applyFill="1" applyAlignment="1">
      <alignment horizontal="center" vertical="center"/>
    </xf>
    <xf numFmtId="0" fontId="49" fillId="18" borderId="27" xfId="17" applyFont="1" applyFill="1" applyBorder="1" applyAlignment="1">
      <alignment horizontal="center" vertical="center"/>
    </xf>
    <xf numFmtId="0" fontId="49" fillId="18" borderId="28" xfId="17" applyFont="1" applyFill="1" applyBorder="1" applyAlignment="1">
      <alignment horizontal="center" vertical="center"/>
    </xf>
    <xf numFmtId="0" fontId="49" fillId="0" borderId="28" xfId="17" applyFont="1" applyBorder="1" applyAlignment="1">
      <alignment horizontal="center" vertical="center"/>
    </xf>
    <xf numFmtId="0" fontId="49" fillId="0" borderId="29" xfId="17" applyFont="1" applyBorder="1" applyAlignment="1">
      <alignment horizontal="center" vertical="center"/>
    </xf>
    <xf numFmtId="0" fontId="1" fillId="0" borderId="36" xfId="17" applyBorder="1" applyAlignment="1">
      <alignment horizontal="center" vertical="center"/>
    </xf>
    <xf numFmtId="0" fontId="1" fillId="0" borderId="37" xfId="17" applyBorder="1" applyAlignment="1">
      <alignment horizontal="center" vertical="center"/>
    </xf>
    <xf numFmtId="0" fontId="1" fillId="0" borderId="38" xfId="17" applyBorder="1" applyAlignment="1">
      <alignment horizontal="center" vertical="center"/>
    </xf>
    <xf numFmtId="0" fontId="37" fillId="0" borderId="39" xfId="17" applyFont="1" applyBorder="1" applyAlignment="1">
      <alignment horizontal="center" vertical="center" wrapText="1"/>
    </xf>
    <xf numFmtId="0" fontId="37" fillId="0" borderId="23" xfId="17" applyFont="1" applyBorder="1" applyAlignment="1">
      <alignment horizontal="center" vertical="center" wrapText="1"/>
    </xf>
    <xf numFmtId="0" fontId="33" fillId="16" borderId="0" xfId="17" applyFont="1" applyFill="1" applyAlignment="1">
      <alignment horizontal="center" vertical="center"/>
    </xf>
    <xf numFmtId="179" fontId="130" fillId="0" borderId="125" xfId="17" applyNumberFormat="1" applyFont="1" applyBorder="1" applyAlignment="1">
      <alignment horizontal="center" vertical="center" shrinkToFit="1"/>
    </xf>
    <xf numFmtId="179" fontId="130" fillId="0" borderId="126" xfId="17" applyNumberFormat="1" applyFont="1" applyBorder="1" applyAlignment="1">
      <alignment horizontal="center" vertical="center" shrinkToFit="1"/>
    </xf>
    <xf numFmtId="0" fontId="47" fillId="0" borderId="40" xfId="17" applyFont="1" applyBorder="1" applyAlignment="1">
      <alignment horizontal="center" vertical="center"/>
    </xf>
    <xf numFmtId="0" fontId="47" fillId="0" borderId="41" xfId="17" applyFont="1" applyBorder="1" applyAlignment="1">
      <alignment horizontal="center" vertical="center"/>
    </xf>
    <xf numFmtId="0" fontId="10" fillId="6" borderId="101" xfId="17" applyFont="1" applyFill="1" applyBorder="1" applyAlignment="1">
      <alignment horizontal="center" vertical="center" wrapText="1"/>
    </xf>
    <xf numFmtId="0" fontId="10" fillId="6" borderId="99" xfId="17" applyFont="1" applyFill="1" applyBorder="1" applyAlignment="1">
      <alignment horizontal="center" vertical="center" wrapText="1"/>
    </xf>
    <xf numFmtId="0" fontId="10" fillId="6" borderId="102" xfId="17" applyFont="1" applyFill="1" applyBorder="1" applyAlignment="1">
      <alignment horizontal="center" vertical="center" wrapText="1"/>
    </xf>
    <xf numFmtId="0" fontId="36" fillId="18" borderId="139" xfId="17" applyFont="1" applyFill="1" applyBorder="1" applyAlignment="1">
      <alignment horizontal="left" vertical="top" wrapText="1"/>
    </xf>
    <xf numFmtId="0" fontId="36" fillId="18" borderId="135" xfId="17" applyFont="1" applyFill="1" applyBorder="1" applyAlignment="1">
      <alignment horizontal="left" vertical="top" wrapText="1"/>
    </xf>
    <xf numFmtId="0" fontId="36" fillId="18" borderId="136" xfId="17" applyFont="1" applyFill="1" applyBorder="1" applyAlignment="1">
      <alignment horizontal="left" vertical="top" wrapText="1"/>
    </xf>
    <xf numFmtId="0" fontId="36" fillId="18" borderId="42" xfId="18" applyFont="1" applyFill="1" applyBorder="1" applyAlignment="1">
      <alignment horizontal="center" vertical="center"/>
    </xf>
    <xf numFmtId="0" fontId="36" fillId="18" borderId="43" xfId="18" applyFont="1" applyFill="1" applyBorder="1" applyAlignment="1">
      <alignment horizontal="center" vertical="center"/>
    </xf>
    <xf numFmtId="0" fontId="11" fillId="0" borderId="131" xfId="17" applyFont="1" applyBorder="1" applyAlignment="1">
      <alignment horizontal="center" vertical="center" wrapText="1"/>
    </xf>
    <xf numFmtId="0" fontId="11" fillId="0" borderId="132" xfId="17" applyFont="1" applyBorder="1" applyAlignment="1">
      <alignment horizontal="center" vertical="center" wrapText="1"/>
    </xf>
    <xf numFmtId="0" fontId="11" fillId="0" borderId="133" xfId="17" applyFont="1" applyBorder="1" applyAlignment="1">
      <alignment horizontal="center" vertical="center" wrapText="1"/>
    </xf>
    <xf numFmtId="0" fontId="54" fillId="18" borderId="67" xfId="17" applyFont="1" applyFill="1" applyBorder="1" applyAlignment="1">
      <alignment horizontal="center" vertical="center"/>
    </xf>
    <xf numFmtId="0" fontId="54" fillId="18" borderId="68" xfId="17" applyFont="1" applyFill="1" applyBorder="1" applyAlignment="1">
      <alignment horizontal="center" vertical="center"/>
    </xf>
    <xf numFmtId="0" fontId="54" fillId="18" borderId="69" xfId="17" applyFont="1" applyFill="1" applyBorder="1" applyAlignment="1">
      <alignment horizontal="center" vertical="center"/>
    </xf>
    <xf numFmtId="0" fontId="36" fillId="18" borderId="226" xfId="17" applyFont="1" applyFill="1" applyBorder="1" applyAlignment="1">
      <alignment horizontal="left" vertical="top" wrapText="1"/>
    </xf>
    <xf numFmtId="0" fontId="36" fillId="18" borderId="224" xfId="17" applyFont="1" applyFill="1" applyBorder="1" applyAlignment="1">
      <alignment horizontal="left" vertical="top" wrapText="1"/>
    </xf>
    <xf numFmtId="0" fontId="36" fillId="18" borderId="225" xfId="17" applyFont="1" applyFill="1" applyBorder="1" applyAlignment="1">
      <alignment horizontal="left" vertical="top" wrapText="1"/>
    </xf>
    <xf numFmtId="0" fontId="105" fillId="18" borderId="223" xfId="17" applyFont="1" applyFill="1" applyBorder="1" applyAlignment="1">
      <alignment horizontal="left" vertical="top" wrapText="1"/>
    </xf>
    <xf numFmtId="0" fontId="105" fillId="18" borderId="224" xfId="17" applyFont="1" applyFill="1" applyBorder="1" applyAlignment="1">
      <alignment horizontal="left" vertical="top" wrapText="1"/>
    </xf>
    <xf numFmtId="0" fontId="105" fillId="18" borderId="225" xfId="17" applyFont="1" applyFill="1" applyBorder="1" applyAlignment="1">
      <alignment horizontal="left" vertical="top" wrapText="1"/>
    </xf>
    <xf numFmtId="0" fontId="12" fillId="18" borderId="139" xfId="17" applyFont="1" applyFill="1" applyBorder="1" applyAlignment="1">
      <alignment horizontal="left" vertical="top" wrapText="1"/>
    </xf>
    <xf numFmtId="0" fontId="12" fillId="18" borderId="135" xfId="17" applyFont="1" applyFill="1" applyBorder="1" applyAlignment="1">
      <alignment horizontal="left" vertical="top" wrapText="1"/>
    </xf>
    <xf numFmtId="0" fontId="12" fillId="18" borderId="136" xfId="17" applyFont="1" applyFill="1" applyBorder="1" applyAlignment="1">
      <alignment horizontal="left" vertical="top" wrapText="1"/>
    </xf>
    <xf numFmtId="0" fontId="36" fillId="18" borderId="144" xfId="17" applyFont="1" applyFill="1" applyBorder="1" applyAlignment="1">
      <alignment horizontal="left" vertical="top" wrapText="1"/>
    </xf>
    <xf numFmtId="0" fontId="36" fillId="18" borderId="137" xfId="17" applyFont="1" applyFill="1" applyBorder="1" applyAlignment="1">
      <alignment horizontal="left" vertical="top" wrapText="1"/>
    </xf>
    <xf numFmtId="0" fontId="91" fillId="18" borderId="139" xfId="17" applyFont="1" applyFill="1" applyBorder="1" applyAlignment="1">
      <alignment horizontal="left" vertical="top" wrapText="1"/>
    </xf>
    <xf numFmtId="0" fontId="91" fillId="18" borderId="135" xfId="17" applyFont="1" applyFill="1" applyBorder="1" applyAlignment="1">
      <alignment horizontal="left" vertical="top" wrapText="1"/>
    </xf>
    <xf numFmtId="0" fontId="91" fillId="18" borderId="136" xfId="17" applyFont="1" applyFill="1" applyBorder="1" applyAlignment="1">
      <alignment horizontal="left" vertical="top" wrapText="1"/>
    </xf>
    <xf numFmtId="0" fontId="12" fillId="18" borderId="139" xfId="2" applyFont="1" applyFill="1" applyBorder="1" applyAlignment="1">
      <alignment horizontal="left" vertical="top" wrapText="1"/>
    </xf>
    <xf numFmtId="0" fontId="12" fillId="18" borderId="135" xfId="2" applyFont="1" applyFill="1" applyBorder="1" applyAlignment="1">
      <alignment horizontal="left" vertical="top" wrapText="1"/>
    </xf>
    <xf numFmtId="0" fontId="12" fillId="18" borderId="136" xfId="2" applyFont="1" applyFill="1" applyBorder="1" applyAlignment="1">
      <alignment horizontal="left" vertical="top" wrapText="1"/>
    </xf>
    <xf numFmtId="0" fontId="59" fillId="11" borderId="155" xfId="17" applyFont="1" applyFill="1" applyBorder="1" applyAlignment="1">
      <alignment horizontal="right" vertical="center" wrapText="1"/>
    </xf>
    <xf numFmtId="0" fontId="60" fillId="11" borderId="155" xfId="0" applyFont="1" applyFill="1" applyBorder="1" applyAlignment="1">
      <alignment horizontal="right" vertical="center"/>
    </xf>
    <xf numFmtId="0" fontId="0" fillId="11" borderId="155" xfId="0" applyFill="1" applyBorder="1" applyAlignment="1">
      <alignment horizontal="right" vertical="center"/>
    </xf>
    <xf numFmtId="180" fontId="59" fillId="11" borderId="155" xfId="17" applyNumberFormat="1" applyFont="1" applyFill="1" applyBorder="1" applyAlignment="1">
      <alignment horizontal="center" vertical="center" wrapText="1"/>
    </xf>
    <xf numFmtId="180" fontId="0" fillId="11" borderId="155" xfId="0" applyNumberFormat="1" applyFill="1" applyBorder="1" applyAlignment="1">
      <alignment horizontal="center" vertical="center" wrapText="1"/>
    </xf>
    <xf numFmtId="0" fontId="61" fillId="12" borderId="156" xfId="17" applyFont="1" applyFill="1" applyBorder="1" applyAlignment="1">
      <alignment horizontal="center" vertical="center" wrapText="1"/>
    </xf>
    <xf numFmtId="0" fontId="62" fillId="12" borderId="156" xfId="0" applyFont="1" applyFill="1" applyBorder="1" applyAlignment="1">
      <alignment horizontal="center" vertical="center"/>
    </xf>
    <xf numFmtId="0" fontId="61" fillId="9" borderId="156" xfId="0" applyFont="1" applyFill="1" applyBorder="1" applyAlignment="1">
      <alignment horizontal="center" vertical="center"/>
    </xf>
    <xf numFmtId="0" fontId="64" fillId="9" borderId="156" xfId="0" applyFont="1" applyFill="1" applyBorder="1" applyAlignment="1">
      <alignment horizontal="center" vertical="center"/>
    </xf>
    <xf numFmtId="0" fontId="66" fillId="17" borderId="53" xfId="16" applyFont="1" applyFill="1" applyBorder="1" applyAlignment="1">
      <alignment horizontal="center" vertical="center"/>
    </xf>
    <xf numFmtId="0" fontId="66" fillId="17" borderId="58" xfId="16" applyFont="1" applyFill="1" applyBorder="1" applyAlignment="1">
      <alignment horizontal="center" vertical="center"/>
    </xf>
    <xf numFmtId="0" fontId="66" fillId="17" borderId="60" xfId="16" applyFont="1" applyFill="1" applyBorder="1" applyAlignment="1">
      <alignment horizontal="center" vertical="center"/>
    </xf>
    <xf numFmtId="0" fontId="67" fillId="2" borderId="54" xfId="16" applyFont="1" applyFill="1" applyBorder="1" applyAlignment="1">
      <alignment vertical="center" wrapText="1"/>
    </xf>
    <xf numFmtId="0" fontId="67" fillId="2" borderId="55" xfId="16" applyFont="1" applyFill="1" applyBorder="1" applyAlignment="1">
      <alignment vertical="center" wrapText="1"/>
    </xf>
    <xf numFmtId="0" fontId="67" fillId="2" borderId="56" xfId="16" applyFont="1" applyFill="1" applyBorder="1" applyAlignment="1">
      <alignment vertical="center" wrapText="1"/>
    </xf>
    <xf numFmtId="0" fontId="67" fillId="2" borderId="48" xfId="16" applyFont="1" applyFill="1" applyBorder="1" applyAlignment="1">
      <alignment vertical="center" wrapText="1"/>
    </xf>
    <xf numFmtId="0" fontId="67" fillId="2" borderId="0" xfId="16" applyFont="1" applyFill="1" applyAlignment="1">
      <alignment vertical="center" wrapText="1"/>
    </xf>
    <xf numFmtId="0" fontId="67" fillId="2" borderId="49" xfId="16" applyFont="1" applyFill="1" applyBorder="1" applyAlignment="1">
      <alignment vertical="center" wrapText="1"/>
    </xf>
    <xf numFmtId="0" fontId="67" fillId="2" borderId="61" xfId="16" applyFont="1" applyFill="1" applyBorder="1" applyAlignment="1">
      <alignment vertical="center" wrapText="1"/>
    </xf>
    <xf numFmtId="0" fontId="67" fillId="2" borderId="62" xfId="16" applyFont="1" applyFill="1" applyBorder="1" applyAlignment="1">
      <alignment vertical="center" wrapText="1"/>
    </xf>
    <xf numFmtId="0" fontId="67" fillId="2" borderId="63" xfId="16" applyFont="1" applyFill="1" applyBorder="1" applyAlignment="1">
      <alignment vertical="center" wrapText="1"/>
    </xf>
    <xf numFmtId="0" fontId="67" fillId="2" borderId="54" xfId="16" applyFont="1" applyFill="1" applyBorder="1" applyAlignment="1">
      <alignment horizontal="left" vertical="center" wrapText="1"/>
    </xf>
    <xf numFmtId="0" fontId="67" fillId="2" borderId="55" xfId="16" applyFont="1" applyFill="1" applyBorder="1" applyAlignment="1">
      <alignment horizontal="left" vertical="center" wrapText="1"/>
    </xf>
    <xf numFmtId="0" fontId="67" fillId="2" borderId="57" xfId="16" applyFont="1" applyFill="1" applyBorder="1" applyAlignment="1">
      <alignment horizontal="left" vertical="center" wrapText="1"/>
    </xf>
    <xf numFmtId="0" fontId="67" fillId="2" borderId="48" xfId="16" applyFont="1" applyFill="1" applyBorder="1" applyAlignment="1">
      <alignment horizontal="left" vertical="center" wrapText="1"/>
    </xf>
    <xf numFmtId="0" fontId="67" fillId="2" borderId="0" xfId="16" applyFont="1" applyFill="1" applyAlignment="1">
      <alignment horizontal="left" vertical="center" wrapText="1"/>
    </xf>
    <xf numFmtId="0" fontId="67" fillId="2" borderId="59" xfId="16" applyFont="1" applyFill="1" applyBorder="1" applyAlignment="1">
      <alignment horizontal="left" vertical="center" wrapText="1"/>
    </xf>
    <xf numFmtId="0" fontId="67" fillId="2" borderId="61" xfId="16" applyFont="1" applyFill="1" applyBorder="1" applyAlignment="1">
      <alignment horizontal="left" vertical="center" wrapText="1"/>
    </xf>
    <xf numFmtId="0" fontId="67" fillId="2" borderId="62" xfId="16" applyFont="1" applyFill="1" applyBorder="1" applyAlignment="1">
      <alignment horizontal="left" vertical="center" wrapText="1"/>
    </xf>
    <xf numFmtId="0" fontId="67" fillId="2" borderId="64" xfId="16" applyFont="1" applyFill="1" applyBorder="1" applyAlignment="1">
      <alignment horizontal="left" vertical="center" wrapText="1"/>
    </xf>
    <xf numFmtId="0" fontId="7" fillId="5" borderId="18" xfId="17" applyFont="1" applyFill="1" applyBorder="1" applyAlignment="1">
      <alignment horizontal="center" vertical="center" wrapText="1"/>
    </xf>
    <xf numFmtId="0" fontId="59" fillId="24" borderId="149" xfId="17" applyFont="1" applyFill="1" applyBorder="1" applyAlignment="1">
      <alignment horizontal="center" vertical="center" wrapText="1"/>
    </xf>
    <xf numFmtId="0" fontId="57" fillId="15" borderId="149" xfId="17" applyFont="1" applyFill="1" applyBorder="1" applyAlignment="1">
      <alignment horizontal="center" vertical="center" wrapText="1"/>
    </xf>
    <xf numFmtId="0" fontId="0" fillId="15" borderId="149" xfId="0" applyFill="1" applyBorder="1" applyAlignment="1">
      <alignment horizontal="center" vertical="center" wrapText="1"/>
    </xf>
    <xf numFmtId="180" fontId="59" fillId="3" borderId="151" xfId="17" applyNumberFormat="1" applyFont="1" applyFill="1" applyBorder="1" applyAlignment="1">
      <alignment horizontal="center" vertical="center" wrapText="1"/>
    </xf>
    <xf numFmtId="180" fontId="59" fillId="3" borderId="153" xfId="17" applyNumberFormat="1" applyFont="1" applyFill="1" applyBorder="1" applyAlignment="1">
      <alignment horizontal="center" vertical="center" wrapText="1"/>
    </xf>
    <xf numFmtId="0" fontId="67" fillId="3" borderId="151" xfId="17" applyFont="1" applyFill="1" applyBorder="1" applyAlignment="1">
      <alignment horizontal="center" vertical="center" wrapText="1"/>
    </xf>
    <xf numFmtId="0" fontId="67" fillId="3" borderId="152" xfId="17" applyFont="1" applyFill="1" applyBorder="1" applyAlignment="1">
      <alignment horizontal="center" vertical="center" wrapText="1"/>
    </xf>
    <xf numFmtId="0" fontId="67" fillId="3" borderId="153" xfId="17" applyFont="1" applyFill="1" applyBorder="1" applyAlignment="1">
      <alignment horizontal="center" vertical="center" wrapText="1"/>
    </xf>
    <xf numFmtId="0" fontId="42" fillId="18" borderId="0" xfId="17" applyFont="1" applyFill="1" applyAlignment="1">
      <alignment horizontal="left" vertical="center"/>
    </xf>
    <xf numFmtId="0" fontId="93" fillId="18" borderId="139" xfId="2" applyFont="1" applyFill="1" applyBorder="1" applyAlignment="1">
      <alignment horizontal="left" vertical="top" wrapText="1"/>
    </xf>
    <xf numFmtId="0" fontId="93" fillId="18" borderId="135" xfId="2" applyFont="1" applyFill="1" applyBorder="1" applyAlignment="1">
      <alignment horizontal="left" vertical="top" wrapText="1"/>
    </xf>
    <xf numFmtId="0" fontId="93" fillId="18" borderId="136" xfId="2" applyFont="1" applyFill="1" applyBorder="1" applyAlignment="1">
      <alignment horizontal="left" vertical="top" wrapText="1"/>
    </xf>
    <xf numFmtId="0" fontId="173" fillId="44" borderId="0" xfId="4" applyFont="1" applyFill="1" applyAlignment="1">
      <alignment vertical="top" wrapText="1"/>
    </xf>
    <xf numFmtId="0" fontId="174" fillId="44" borderId="0" xfId="0" applyFont="1" applyFill="1" applyAlignment="1">
      <alignment vertical="top"/>
    </xf>
    <xf numFmtId="0" fontId="50" fillId="43" borderId="0" xfId="2" applyFont="1" applyFill="1" applyAlignment="1">
      <alignment horizontal="left" vertical="top" wrapText="1"/>
    </xf>
    <xf numFmtId="0" fontId="131" fillId="41" borderId="0" xfId="2" applyFont="1" applyFill="1" applyAlignment="1">
      <alignment horizontal="center" vertical="center"/>
    </xf>
    <xf numFmtId="0" fontId="6" fillId="0" borderId="0" xfId="2">
      <alignment vertical="center"/>
    </xf>
    <xf numFmtId="0" fontId="20" fillId="0" borderId="0" xfId="2" applyFont="1" applyAlignment="1">
      <alignment horizontal="center" vertical="center"/>
    </xf>
    <xf numFmtId="0" fontId="177" fillId="0" borderId="0" xfId="2" applyFont="1" applyAlignment="1">
      <alignment horizontal="center" vertical="center"/>
    </xf>
    <xf numFmtId="0" fontId="178" fillId="8" borderId="0" xfId="2" applyFont="1" applyFill="1" applyAlignment="1">
      <alignment horizontal="center" vertical="center"/>
    </xf>
    <xf numFmtId="0" fontId="20" fillId="8" borderId="0" xfId="2" applyFont="1" applyFill="1" applyAlignment="1">
      <alignment horizontal="center" vertical="center"/>
    </xf>
    <xf numFmtId="0" fontId="171" fillId="8" borderId="0" xfId="2" applyFont="1" applyFill="1" applyAlignment="1">
      <alignment horizontal="center" vertical="center"/>
    </xf>
    <xf numFmtId="0" fontId="154" fillId="3" borderId="0" xfId="2" applyFont="1" applyFill="1" applyAlignment="1">
      <alignment vertical="top" wrapText="1"/>
    </xf>
    <xf numFmtId="0" fontId="155" fillId="3" borderId="0" xfId="2" applyFont="1" applyFill="1" applyAlignment="1">
      <alignment vertical="top" wrapText="1"/>
    </xf>
    <xf numFmtId="0" fontId="6" fillId="3" borderId="0" xfId="2" applyFill="1" applyAlignment="1">
      <alignment vertical="top" wrapText="1"/>
    </xf>
    <xf numFmtId="14" fontId="85" fillId="20" borderId="236" xfId="1" applyNumberFormat="1" applyFont="1" applyFill="1" applyBorder="1" applyAlignment="1" applyProtection="1">
      <alignment horizontal="center" vertical="center" wrapText="1"/>
    </xf>
    <xf numFmtId="14" fontId="85" fillId="20" borderId="237" xfId="1" applyNumberFormat="1" applyFont="1" applyFill="1" applyBorder="1" applyAlignment="1" applyProtection="1">
      <alignment horizontal="center" vertical="center" wrapText="1"/>
    </xf>
    <xf numFmtId="14" fontId="85" fillId="20" borderId="236" xfId="2" applyNumberFormat="1" applyFont="1" applyFill="1" applyBorder="1" applyAlignment="1">
      <alignment horizontal="center" vertical="center" wrapText="1" shrinkToFit="1"/>
    </xf>
    <xf numFmtId="14" fontId="85" fillId="20" borderId="237" xfId="2" applyNumberFormat="1" applyFont="1" applyFill="1" applyBorder="1" applyAlignment="1">
      <alignment horizontal="center" vertical="center" wrapText="1" shrinkToFit="1"/>
    </xf>
    <xf numFmtId="14" fontId="85" fillId="20" borderId="236" xfId="1" applyNumberFormat="1" applyFont="1" applyFill="1" applyBorder="1" applyAlignment="1" applyProtection="1">
      <alignment horizontal="center" vertical="center" shrinkToFit="1"/>
    </xf>
    <xf numFmtId="14" fontId="85" fillId="20" borderId="237" xfId="1" applyNumberFormat="1" applyFont="1" applyFill="1" applyBorder="1" applyAlignment="1" applyProtection="1">
      <alignment horizontal="center" vertical="center" shrinkToFit="1"/>
    </xf>
    <xf numFmtId="14" fontId="85" fillId="20" borderId="84" xfId="1" applyNumberFormat="1" applyFont="1" applyFill="1" applyBorder="1" applyAlignment="1" applyProtection="1">
      <alignment horizontal="center" vertical="center" wrapText="1"/>
    </xf>
    <xf numFmtId="14" fontId="85" fillId="20" borderId="105" xfId="1" applyNumberFormat="1" applyFont="1" applyFill="1" applyBorder="1" applyAlignment="1" applyProtection="1">
      <alignment horizontal="center" vertical="center" wrapText="1"/>
    </xf>
    <xf numFmtId="14" fontId="85" fillId="20" borderId="1" xfId="1" applyNumberFormat="1" applyFont="1" applyFill="1" applyBorder="1" applyAlignment="1" applyProtection="1">
      <alignment horizontal="center" vertical="center" shrinkToFit="1"/>
    </xf>
    <xf numFmtId="14" fontId="85" fillId="20" borderId="75" xfId="1" applyNumberFormat="1" applyFont="1" applyFill="1" applyBorder="1" applyAlignment="1" applyProtection="1">
      <alignment horizontal="center" vertical="center" shrinkToFit="1"/>
    </xf>
    <xf numFmtId="14" fontId="85" fillId="20" borderId="86" xfId="1" applyNumberFormat="1" applyFont="1" applyFill="1" applyBorder="1" applyAlignment="1" applyProtection="1">
      <alignment horizontal="center" vertical="center" shrinkToFit="1"/>
    </xf>
    <xf numFmtId="14" fontId="85" fillId="20" borderId="86" xfId="2" applyNumberFormat="1" applyFont="1" applyFill="1" applyBorder="1" applyAlignment="1">
      <alignment horizontal="center" vertical="center" wrapText="1" shrinkToFit="1"/>
    </xf>
    <xf numFmtId="14" fontId="85" fillId="20" borderId="1" xfId="2" applyNumberFormat="1" applyFont="1" applyFill="1" applyBorder="1" applyAlignment="1">
      <alignment horizontal="center" vertical="center" wrapText="1" shrinkToFit="1"/>
    </xf>
    <xf numFmtId="14" fontId="85" fillId="20" borderId="86" xfId="2" applyNumberFormat="1" applyFont="1" applyFill="1" applyBorder="1" applyAlignment="1">
      <alignment horizontal="center" vertical="center" shrinkToFit="1"/>
    </xf>
    <xf numFmtId="14" fontId="85" fillId="20" borderId="1" xfId="2" applyNumberFormat="1" applyFont="1" applyFill="1" applyBorder="1" applyAlignment="1">
      <alignment horizontal="center" vertical="center" shrinkToFit="1"/>
    </xf>
    <xf numFmtId="14" fontId="85" fillId="20" borderId="75" xfId="2" applyNumberFormat="1" applyFont="1" applyFill="1" applyBorder="1" applyAlignment="1">
      <alignment horizontal="center" vertical="center" shrinkToFit="1"/>
    </xf>
    <xf numFmtId="0" fontId="166" fillId="18" borderId="189" xfId="2" applyFont="1" applyFill="1" applyBorder="1" applyAlignment="1">
      <alignment horizontal="center" vertical="center" wrapText="1"/>
    </xf>
    <xf numFmtId="0" fontId="166" fillId="18" borderId="190" xfId="2" applyFont="1" applyFill="1" applyBorder="1" applyAlignment="1">
      <alignment horizontal="center" vertical="center" wrapText="1"/>
    </xf>
    <xf numFmtId="0" fontId="166" fillId="18" borderId="191" xfId="2" applyFont="1" applyFill="1" applyBorder="1" applyAlignment="1">
      <alignment horizontal="center" vertical="center" wrapText="1"/>
    </xf>
    <xf numFmtId="0" fontId="6" fillId="5" borderId="171" xfId="2" applyFill="1" applyBorder="1">
      <alignment vertical="center"/>
    </xf>
    <xf numFmtId="0" fontId="6" fillId="5" borderId="172" xfId="2" applyFill="1" applyBorder="1">
      <alignment vertical="center"/>
    </xf>
    <xf numFmtId="0" fontId="6" fillId="5" borderId="173" xfId="2" applyFill="1" applyBorder="1">
      <alignment vertical="center"/>
    </xf>
    <xf numFmtId="0" fontId="21" fillId="5" borderId="44" xfId="2" applyFont="1" applyFill="1" applyBorder="1" applyAlignment="1">
      <alignment horizontal="center" vertical="top" wrapText="1"/>
    </xf>
    <xf numFmtId="0" fontId="21" fillId="5" borderId="41" xfId="2" applyFont="1" applyFill="1" applyBorder="1" applyAlignment="1">
      <alignment horizontal="center" vertical="top" wrapText="1"/>
    </xf>
    <xf numFmtId="0" fontId="21" fillId="5" borderId="45" xfId="2" applyFont="1" applyFill="1" applyBorder="1" applyAlignment="1">
      <alignment horizontal="center" vertical="top" wrapText="1"/>
    </xf>
    <xf numFmtId="0" fontId="21" fillId="5" borderId="46" xfId="2" applyFont="1" applyFill="1" applyBorder="1" applyAlignment="1">
      <alignment horizontal="center" vertical="top" wrapText="1"/>
    </xf>
    <xf numFmtId="0" fontId="21" fillId="5" borderId="47" xfId="2" applyFont="1" applyFill="1" applyBorder="1" applyAlignment="1">
      <alignment horizontal="center" vertical="top" wrapText="1"/>
    </xf>
    <xf numFmtId="0" fontId="1" fillId="5" borderId="6" xfId="2" applyFont="1" applyFill="1" applyBorder="1" applyAlignment="1">
      <alignment vertical="top" wrapText="1"/>
    </xf>
    <xf numFmtId="0" fontId="6" fillId="5" borderId="0" xfId="2" applyFill="1" applyAlignment="1">
      <alignment vertical="top" wrapText="1"/>
    </xf>
    <xf numFmtId="0" fontId="6" fillId="5" borderId="7" xfId="2" applyFill="1" applyBorder="1" applyAlignment="1">
      <alignment vertical="top" wrapText="1"/>
    </xf>
    <xf numFmtId="0" fontId="175" fillId="22" borderId="187" xfId="2" applyFont="1" applyFill="1" applyBorder="1" applyAlignment="1">
      <alignment horizontal="center" vertical="center" shrinkToFit="1"/>
    </xf>
    <xf numFmtId="0" fontId="175" fillId="22" borderId="176" xfId="2" applyFont="1" applyFill="1" applyBorder="1" applyAlignment="1">
      <alignment horizontal="center" vertical="center" shrinkToFit="1"/>
    </xf>
    <xf numFmtId="0" fontId="79" fillId="5" borderId="184" xfId="2" applyFont="1" applyFill="1" applyBorder="1" applyAlignment="1">
      <alignment horizontal="center" vertical="center"/>
    </xf>
    <xf numFmtId="0" fontId="79" fillId="5" borderId="185" xfId="2" applyFont="1" applyFill="1" applyBorder="1" applyAlignment="1">
      <alignment horizontal="center" vertical="center"/>
    </xf>
    <xf numFmtId="0" fontId="79" fillId="5" borderId="186" xfId="2" applyFont="1" applyFill="1" applyBorder="1" applyAlignment="1">
      <alignment horizontal="center" vertical="center"/>
    </xf>
    <xf numFmtId="0" fontId="6" fillId="0" borderId="0" xfId="2" applyAlignment="1">
      <alignment horizontal="center" vertical="center" wrapText="1"/>
    </xf>
    <xf numFmtId="0" fontId="79" fillId="32" borderId="0" xfId="2" applyFont="1" applyFill="1" applyAlignment="1">
      <alignment horizontal="left" vertical="center" wrapText="1"/>
    </xf>
    <xf numFmtId="0" fontId="79" fillId="32" borderId="0" xfId="2" applyFont="1" applyFill="1" applyAlignment="1">
      <alignment horizontal="left" vertical="center"/>
    </xf>
    <xf numFmtId="0" fontId="1" fillId="14" borderId="166" xfId="2" applyFont="1" applyFill="1" applyBorder="1" applyAlignment="1">
      <alignment vertical="top" wrapText="1"/>
    </xf>
    <xf numFmtId="0" fontId="6" fillId="0" borderId="161" xfId="2" applyBorder="1" applyAlignment="1">
      <alignment vertical="top" wrapText="1"/>
    </xf>
    <xf numFmtId="0" fontId="132" fillId="0" borderId="0" xfId="1" applyFont="1" applyAlignment="1" applyProtection="1">
      <alignment vertical="center"/>
    </xf>
    <xf numFmtId="0" fontId="6" fillId="23" borderId="163" xfId="2" applyFill="1" applyBorder="1" applyAlignment="1">
      <alignment horizontal="left" vertical="top" wrapText="1"/>
    </xf>
    <xf numFmtId="0" fontId="6" fillId="23" borderId="66" xfId="2" applyFill="1" applyBorder="1" applyAlignment="1">
      <alignment horizontal="left" vertical="top" wrapText="1"/>
    </xf>
    <xf numFmtId="0" fontId="6" fillId="23" borderId="77" xfId="2" applyFill="1" applyBorder="1" applyAlignment="1">
      <alignment horizontal="left" vertical="top" wrapText="1"/>
    </xf>
    <xf numFmtId="0" fontId="1" fillId="27" borderId="163" xfId="2" applyFont="1" applyFill="1" applyBorder="1" applyAlignment="1">
      <alignment horizontal="left" vertical="top" wrapText="1"/>
    </xf>
    <xf numFmtId="0" fontId="1" fillId="27" borderId="162" xfId="2" applyFont="1" applyFill="1" applyBorder="1" applyAlignment="1">
      <alignment horizontal="left" vertical="top" wrapText="1"/>
    </xf>
    <xf numFmtId="0" fontId="8" fillId="27" borderId="66" xfId="1" applyFill="1" applyBorder="1" applyAlignment="1" applyProtection="1">
      <alignment horizontal="left" vertical="top"/>
    </xf>
    <xf numFmtId="0" fontId="6" fillId="27" borderId="76" xfId="2" applyFill="1" applyBorder="1" applyAlignment="1">
      <alignment horizontal="left" vertical="top"/>
    </xf>
    <xf numFmtId="0" fontId="6" fillId="2" borderId="164" xfId="2" applyFill="1" applyBorder="1" applyAlignment="1">
      <alignment vertical="top" wrapText="1"/>
    </xf>
    <xf numFmtId="0" fontId="14" fillId="2" borderId="161" xfId="0" applyFont="1" applyFill="1" applyBorder="1" applyAlignment="1">
      <alignment vertical="top" wrapText="1"/>
    </xf>
    <xf numFmtId="0" fontId="1" fillId="2" borderId="164" xfId="2" applyFont="1" applyFill="1" applyBorder="1" applyAlignment="1">
      <alignment horizontal="left" vertical="top" wrapText="1"/>
    </xf>
    <xf numFmtId="0" fontId="1" fillId="2" borderId="161" xfId="2" applyFont="1" applyFill="1" applyBorder="1" applyAlignment="1">
      <alignment horizontal="left" vertical="top" wrapText="1"/>
    </xf>
    <xf numFmtId="0" fontId="25" fillId="18" borderId="0" xfId="19" applyFont="1" applyFill="1" applyAlignment="1">
      <alignment vertical="center" wrapText="1"/>
    </xf>
    <xf numFmtId="0" fontId="69" fillId="22" borderId="206" xfId="0" applyFont="1" applyFill="1" applyBorder="1" applyAlignment="1">
      <alignment horizontal="center" vertical="center"/>
    </xf>
    <xf numFmtId="0" fontId="69" fillId="22" borderId="79" xfId="0" applyFont="1" applyFill="1" applyBorder="1" applyAlignment="1">
      <alignment horizontal="center" vertical="center"/>
    </xf>
    <xf numFmtId="0" fontId="69" fillId="28" borderId="206" xfId="0" applyFont="1" applyFill="1" applyBorder="1" applyAlignment="1">
      <alignment horizontal="center" vertical="center"/>
    </xf>
    <xf numFmtId="0" fontId="69" fillId="28" borderId="79" xfId="0" applyFont="1" applyFill="1" applyBorder="1" applyAlignment="1">
      <alignment horizontal="center" vertical="center"/>
    </xf>
    <xf numFmtId="0" fontId="69" fillId="28" borderId="80" xfId="0" applyFont="1" applyFill="1" applyBorder="1" applyAlignment="1">
      <alignment horizontal="center" vertical="center"/>
    </xf>
    <xf numFmtId="0" fontId="69" fillId="37" borderId="198" xfId="0" applyFont="1" applyFill="1" applyBorder="1" applyAlignment="1">
      <alignment horizontal="center" vertical="center"/>
    </xf>
    <xf numFmtId="0" fontId="69" fillId="37" borderId="199" xfId="0" applyFont="1" applyFill="1" applyBorder="1" applyAlignment="1">
      <alignment horizontal="center" vertical="center"/>
    </xf>
    <xf numFmtId="0" fontId="69" fillId="22" borderId="198" xfId="0" applyFont="1" applyFill="1" applyBorder="1" applyAlignment="1">
      <alignment horizontal="center" vertical="center"/>
    </xf>
    <xf numFmtId="0" fontId="69" fillId="22" borderId="200" xfId="0" applyFont="1" applyFill="1" applyBorder="1" applyAlignment="1">
      <alignment horizontal="center" vertical="center"/>
    </xf>
    <xf numFmtId="0" fontId="69" fillId="22" borderId="201" xfId="0" applyFont="1" applyFill="1" applyBorder="1" applyAlignment="1">
      <alignment horizontal="center" vertical="center"/>
    </xf>
    <xf numFmtId="0" fontId="69" fillId="28" borderId="198" xfId="0" applyFont="1" applyFill="1" applyBorder="1" applyAlignment="1">
      <alignment horizontal="center" vertical="center"/>
    </xf>
    <xf numFmtId="0" fontId="69" fillId="28" borderId="200" xfId="0" applyFont="1" applyFill="1" applyBorder="1" applyAlignment="1">
      <alignment horizontal="center" vertical="center"/>
    </xf>
    <xf numFmtId="0" fontId="69" fillId="28" borderId="199" xfId="0" applyFont="1" applyFill="1" applyBorder="1" applyAlignment="1">
      <alignment horizontal="center" vertical="center"/>
    </xf>
    <xf numFmtId="178" fontId="26" fillId="3" borderId="220" xfId="2" applyNumberFormat="1" applyFont="1" applyFill="1" applyBorder="1" applyAlignment="1">
      <alignment horizontal="center" vertical="center"/>
    </xf>
    <xf numFmtId="178" fontId="26" fillId="3" borderId="221" xfId="0" applyNumberFormat="1" applyFont="1" applyFill="1" applyBorder="1" applyAlignment="1">
      <alignment horizontal="center" vertical="center"/>
    </xf>
    <xf numFmtId="178" fontId="26" fillId="3" borderId="221" xfId="2" applyNumberFormat="1" applyFont="1" applyFill="1" applyBorder="1" applyAlignment="1">
      <alignment horizontal="center" vertical="center"/>
    </xf>
    <xf numFmtId="178" fontId="26" fillId="3" borderId="222" xfId="0" applyNumberFormat="1" applyFont="1" applyFill="1" applyBorder="1" applyAlignment="1">
      <alignment horizontal="center" vertical="center"/>
    </xf>
    <xf numFmtId="0" fontId="27" fillId="20" borderId="213" xfId="2" applyFont="1" applyFill="1" applyBorder="1" applyAlignment="1">
      <alignment horizontal="center" vertical="center" shrinkToFit="1"/>
    </xf>
    <xf numFmtId="0" fontId="17" fillId="20" borderId="214" xfId="2" applyFont="1" applyFill="1" applyBorder="1" applyAlignment="1">
      <alignment horizontal="center" vertical="center" shrinkToFit="1"/>
    </xf>
    <xf numFmtId="0" fontId="17" fillId="20" borderId="215" xfId="2" applyFont="1" applyFill="1" applyBorder="1" applyAlignment="1">
      <alignment horizontal="center" vertical="center" shrinkToFit="1"/>
    </xf>
    <xf numFmtId="0" fontId="111" fillId="18" borderId="213" xfId="2" applyFont="1" applyFill="1" applyBorder="1" applyAlignment="1">
      <alignment horizontal="center" vertical="center" wrapText="1" shrinkToFit="1"/>
    </xf>
    <xf numFmtId="0" fontId="31" fillId="18" borderId="214" xfId="2" applyFont="1" applyFill="1" applyBorder="1" applyAlignment="1">
      <alignment horizontal="center" vertical="center" shrinkToFit="1"/>
    </xf>
    <xf numFmtId="0" fontId="31" fillId="18" borderId="215" xfId="2" applyFont="1" applyFill="1" applyBorder="1" applyAlignment="1">
      <alignment horizontal="center" vertical="center" shrinkToFit="1"/>
    </xf>
    <xf numFmtId="0" fontId="111" fillId="28" borderId="213" xfId="2" applyFont="1" applyFill="1" applyBorder="1" applyAlignment="1">
      <alignment horizontal="center" vertical="center" wrapText="1" shrinkToFit="1"/>
    </xf>
    <xf numFmtId="0" fontId="17" fillId="28" borderId="214" xfId="2" applyFont="1" applyFill="1" applyBorder="1" applyAlignment="1">
      <alignment horizontal="center" vertical="center" shrinkToFit="1"/>
    </xf>
    <xf numFmtId="0" fontId="17" fillId="28" borderId="215" xfId="2" applyFont="1" applyFill="1" applyBorder="1" applyAlignment="1">
      <alignment horizontal="center" vertical="center" shrinkToFit="1"/>
    </xf>
    <xf numFmtId="0" fontId="119" fillId="28" borderId="128" xfId="1" applyFont="1" applyFill="1" applyBorder="1" applyAlignment="1" applyProtection="1">
      <alignment horizontal="left" vertical="top" wrapText="1"/>
    </xf>
    <xf numFmtId="0" fontId="119" fillId="28" borderId="197" xfId="1" applyFont="1" applyFill="1" applyBorder="1" applyAlignment="1" applyProtection="1">
      <alignment horizontal="left" vertical="top" wrapText="1"/>
    </xf>
    <xf numFmtId="0" fontId="119" fillId="28" borderId="216" xfId="1" applyFont="1" applyFill="1" applyBorder="1" applyAlignment="1" applyProtection="1">
      <alignment horizontal="left" vertical="top" wrapText="1"/>
    </xf>
    <xf numFmtId="0" fontId="152" fillId="18" borderId="128" xfId="1" applyFont="1" applyFill="1" applyBorder="1" applyAlignment="1" applyProtection="1">
      <alignment horizontal="left" vertical="top" wrapText="1"/>
    </xf>
    <xf numFmtId="0" fontId="117" fillId="18" borderId="197" xfId="1" applyFont="1" applyFill="1" applyBorder="1" applyAlignment="1" applyProtection="1">
      <alignment horizontal="left" vertical="top" wrapText="1"/>
    </xf>
    <xf numFmtId="0" fontId="117" fillId="18" borderId="216" xfId="1" applyFont="1" applyFill="1" applyBorder="1" applyAlignment="1" applyProtection="1">
      <alignment horizontal="left" vertical="top" wrapText="1"/>
    </xf>
    <xf numFmtId="0" fontId="85" fillId="18" borderId="188" xfId="1" applyFont="1" applyFill="1" applyBorder="1" applyAlignment="1" applyProtection="1">
      <alignment horizontal="center" vertical="center" wrapText="1" shrinkToFit="1"/>
    </xf>
    <xf numFmtId="0" fontId="17" fillId="18" borderId="190" xfId="2" applyFont="1" applyFill="1" applyBorder="1" applyAlignment="1">
      <alignment horizontal="center" vertical="center" wrapText="1" shrinkToFit="1"/>
    </xf>
    <xf numFmtId="0" fontId="17" fillId="18" borderId="191" xfId="2" applyFont="1" applyFill="1" applyBorder="1" applyAlignment="1">
      <alignment horizontal="center" vertical="center" wrapText="1" shrinkToFit="1"/>
    </xf>
    <xf numFmtId="0" fontId="119" fillId="18" borderId="206" xfId="2" applyFont="1" applyFill="1" applyBorder="1" applyAlignment="1">
      <alignment horizontal="left" vertical="top" wrapText="1" shrinkToFit="1"/>
    </xf>
    <xf numFmtId="0" fontId="19" fillId="18" borderId="79" xfId="2" applyFont="1" applyFill="1" applyBorder="1" applyAlignment="1">
      <alignment horizontal="left" vertical="top" wrapText="1" shrinkToFit="1"/>
    </xf>
    <xf numFmtId="0" fontId="19" fillId="18" borderId="80"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8" fillId="0" borderId="79" xfId="1" applyBorder="1" applyAlignment="1" applyProtection="1">
      <alignment vertical="center" wrapText="1"/>
    </xf>
    <xf numFmtId="0" fontId="10" fillId="0" borderId="79" xfId="2" applyFont="1" applyBorder="1">
      <alignment vertical="center"/>
    </xf>
    <xf numFmtId="0" fontId="176" fillId="42" borderId="188" xfId="2" applyFont="1" applyFill="1" applyBorder="1" applyAlignment="1">
      <alignment horizontal="center" vertical="center" wrapText="1" shrinkToFit="1"/>
    </xf>
    <xf numFmtId="0" fontId="27" fillId="42" borderId="190" xfId="2" applyFont="1" applyFill="1" applyBorder="1" applyAlignment="1">
      <alignment horizontal="center" vertical="center" wrapText="1" shrinkToFit="1"/>
    </xf>
    <xf numFmtId="0" fontId="27" fillId="42" borderId="191" xfId="2" applyFont="1" applyFill="1" applyBorder="1" applyAlignment="1">
      <alignment horizontal="center" vertical="center" wrapText="1" shrinkToFit="1"/>
    </xf>
    <xf numFmtId="0" fontId="34" fillId="42" borderId="206" xfId="1" applyFont="1" applyFill="1" applyBorder="1" applyAlignment="1" applyProtection="1">
      <alignment horizontal="left" vertical="top" wrapText="1" shrinkToFit="1"/>
    </xf>
    <xf numFmtId="0" fontId="170" fillId="42" borderId="79" xfId="2" applyFont="1" applyFill="1" applyBorder="1" applyAlignment="1">
      <alignment horizontal="left" vertical="top" wrapText="1" shrinkToFit="1"/>
    </xf>
    <xf numFmtId="0" fontId="170" fillId="42" borderId="80" xfId="2" applyFont="1" applyFill="1" applyBorder="1" applyAlignment="1">
      <alignment horizontal="left" vertical="top" wrapText="1" shrinkToFit="1"/>
    </xf>
    <xf numFmtId="0" fontId="117" fillId="18" borderId="124" xfId="1" applyFont="1" applyFill="1" applyBorder="1" applyAlignment="1" applyProtection="1">
      <alignment vertical="top" wrapText="1"/>
    </xf>
    <xf numFmtId="0" fontId="20" fillId="18" borderId="211" xfId="2" applyFont="1" applyFill="1" applyBorder="1" applyAlignment="1">
      <alignment vertical="top" wrapText="1"/>
    </xf>
    <xf numFmtId="0" fontId="20" fillId="18" borderId="217" xfId="2" applyFont="1" applyFill="1" applyBorder="1" applyAlignment="1">
      <alignment vertical="top" wrapText="1"/>
    </xf>
    <xf numFmtId="0" fontId="17" fillId="18" borderId="214" xfId="2" applyFont="1" applyFill="1" applyBorder="1" applyAlignment="1">
      <alignment horizontal="center" vertical="center" shrinkToFit="1"/>
    </xf>
    <xf numFmtId="0" fontId="17" fillId="18" borderId="215" xfId="2" applyFont="1" applyFill="1" applyBorder="1" applyAlignment="1">
      <alignment horizontal="center" vertical="center" shrinkToFit="1"/>
    </xf>
    <xf numFmtId="0" fontId="119" fillId="18" borderId="128" xfId="1" applyFont="1" applyFill="1" applyBorder="1" applyAlignment="1" applyProtection="1">
      <alignment horizontal="left" vertical="top" wrapText="1"/>
    </xf>
    <xf numFmtId="0" fontId="119" fillId="18" borderId="197" xfId="1" applyFont="1" applyFill="1" applyBorder="1" applyAlignment="1" applyProtection="1">
      <alignment horizontal="left" vertical="top" wrapText="1"/>
    </xf>
    <xf numFmtId="0" fontId="119" fillId="18" borderId="216" xfId="1" applyFont="1" applyFill="1" applyBorder="1" applyAlignment="1" applyProtection="1">
      <alignment horizontal="left" vertical="top" wrapText="1"/>
    </xf>
  </cellXfs>
  <cellStyles count="26">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14">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fill>
        <patternFill patternType="solid">
          <fgColor indexed="64"/>
          <bgColor theme="0"/>
        </patternFill>
      </fill>
    </dxf>
  </dxfs>
  <tableStyles count="0" defaultTableStyle="TableStyleMedium2" defaultPivotStyle="PivotStyleLight16"/>
  <colors>
    <mruColors>
      <color rgb="FFFFFFCC"/>
      <color rgb="FF6DDDF7"/>
      <color rgb="FF95F963"/>
      <color rgb="FF6EF729"/>
      <color rgb="FFFFE9A3"/>
      <color rgb="FFBCE76F"/>
      <color rgb="FFFFD653"/>
      <color rgb="FFFFCF37"/>
      <color rgb="FF97FBF9"/>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'41　感染症統計'!$A$7</c:f>
              <c:strCache>
                <c:ptCount val="1"/>
                <c:pt idx="0">
                  <c:v>2024年</c:v>
                </c:pt>
              </c:strCache>
            </c:strRef>
          </c:tx>
          <c:spPr>
            <a:ln w="38100" cap="rnd">
              <a:solidFill>
                <a:srgbClr val="FF0000"/>
              </a:solidFill>
              <a:round/>
            </a:ln>
            <a:effectLst/>
          </c:spPr>
          <c:marker>
            <c:symbol val="circle"/>
            <c:size val="5"/>
            <c:spPr>
              <a:solidFill>
                <a:srgbClr val="FF0000"/>
              </a:solidFill>
              <a:ln w="38100">
                <a:solidFill>
                  <a:srgbClr val="FF0000"/>
                </a:solidFill>
              </a:ln>
              <a:effectLst/>
            </c:spPr>
          </c:marker>
          <c:val>
            <c:numRef>
              <c:f>'41　感染症統計'!$B$7:$M$7</c:f>
              <c:numCache>
                <c:formatCode>General</c:formatCode>
                <c:ptCount val="12"/>
                <c:pt idx="0">
                  <c:v>102</c:v>
                </c:pt>
                <c:pt idx="1">
                  <c:v>102</c:v>
                </c:pt>
                <c:pt idx="2">
                  <c:v>115</c:v>
                </c:pt>
                <c:pt idx="3">
                  <c:v>122</c:v>
                </c:pt>
                <c:pt idx="4">
                  <c:v>257</c:v>
                </c:pt>
                <c:pt idx="5">
                  <c:v>307</c:v>
                </c:pt>
                <c:pt idx="6">
                  <c:v>518</c:v>
                </c:pt>
                <c:pt idx="7">
                  <c:v>703</c:v>
                </c:pt>
                <c:pt idx="8">
                  <c:v>539</c:v>
                </c:pt>
                <c:pt idx="9">
                  <c:v>323</c:v>
                </c:pt>
              </c:numCache>
            </c:numRef>
          </c:val>
          <c:smooth val="0"/>
          <c:extLst>
            <c:ext xmlns:c16="http://schemas.microsoft.com/office/drawing/2014/chart" uri="{C3380CC4-5D6E-409C-BE32-E72D297353CC}">
              <c16:uniqueId val="{00000008-9549-4A62-BF04-398DC0EE804A}"/>
            </c:ext>
          </c:extLst>
        </c:ser>
        <c:ser>
          <c:idx val="6"/>
          <c:order val="1"/>
          <c:tx>
            <c:strRef>
              <c:f>'41　感染症統計'!$A$8</c:f>
              <c:strCache>
                <c:ptCount val="1"/>
                <c:pt idx="0">
                  <c:v>2023年</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'41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0"/>
          <c:order val="2"/>
          <c:tx>
            <c:strRef>
              <c:f>'41　感染症統計'!$A$9</c:f>
              <c:strCache>
                <c:ptCount val="1"/>
                <c:pt idx="0">
                  <c:v>2022年</c:v>
                </c:pt>
              </c:strCache>
            </c:strRef>
          </c:tx>
          <c:spPr>
            <a:ln w="28575" cap="rnd">
              <a:solidFill>
                <a:schemeClr val="accent1"/>
              </a:solidFill>
              <a:round/>
            </a:ln>
            <a:effectLst/>
          </c:spPr>
          <c:marker>
            <c:symbol val="none"/>
          </c:marker>
          <c:val>
            <c:numRef>
              <c:f>'41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0-9549-4A62-BF04-398DC0EE804A}"/>
            </c:ext>
          </c:extLst>
        </c:ser>
        <c:ser>
          <c:idx val="1"/>
          <c:order val="3"/>
          <c:tx>
            <c:strRef>
              <c:f>'41　感染症統計'!$A$10</c:f>
              <c:strCache>
                <c:ptCount val="1"/>
                <c:pt idx="0">
                  <c:v>2021年</c:v>
                </c:pt>
              </c:strCache>
            </c:strRef>
          </c:tx>
          <c:spPr>
            <a:ln w="28575" cap="rnd">
              <a:solidFill>
                <a:schemeClr val="accent2"/>
              </a:solidFill>
              <a:round/>
            </a:ln>
            <a:effectLst/>
          </c:spPr>
          <c:marker>
            <c:symbol val="none"/>
          </c:marker>
          <c:val>
            <c:numRef>
              <c:f>'41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9549-4A62-BF04-398DC0EE804A}"/>
            </c:ext>
          </c:extLst>
        </c:ser>
        <c:ser>
          <c:idx val="2"/>
          <c:order val="4"/>
          <c:tx>
            <c:strRef>
              <c:f>'41　感染症統計'!$A$11</c:f>
              <c:strCache>
                <c:ptCount val="1"/>
                <c:pt idx="0">
                  <c:v>2020年</c:v>
                </c:pt>
              </c:strCache>
            </c:strRef>
          </c:tx>
          <c:spPr>
            <a:ln w="28575" cap="rnd">
              <a:solidFill>
                <a:schemeClr val="accent3"/>
              </a:solidFill>
              <a:round/>
            </a:ln>
            <a:effectLst/>
          </c:spPr>
          <c:marker>
            <c:symbol val="none"/>
          </c:marker>
          <c:val>
            <c:numRef>
              <c:f>'41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9549-4A62-BF04-398DC0EE804A}"/>
            </c:ext>
          </c:extLst>
        </c:ser>
        <c:ser>
          <c:idx val="3"/>
          <c:order val="5"/>
          <c:tx>
            <c:strRef>
              <c:f>'41　感染症統計'!$A$12</c:f>
              <c:strCache>
                <c:ptCount val="1"/>
                <c:pt idx="0">
                  <c:v>2019年</c:v>
                </c:pt>
              </c:strCache>
            </c:strRef>
          </c:tx>
          <c:spPr>
            <a:ln w="28575" cap="rnd">
              <a:solidFill>
                <a:schemeClr val="accent4"/>
              </a:solidFill>
              <a:round/>
            </a:ln>
            <a:effectLst/>
          </c:spPr>
          <c:marker>
            <c:symbol val="none"/>
          </c:marker>
          <c:val>
            <c:numRef>
              <c:f>'41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9549-4A62-BF04-398DC0EE804A}"/>
            </c:ext>
          </c:extLst>
        </c:ser>
        <c:ser>
          <c:idx val="4"/>
          <c:order val="6"/>
          <c:tx>
            <c:strRef>
              <c:f>'41　感染症統計'!$A$13</c:f>
              <c:strCache>
                <c:ptCount val="1"/>
                <c:pt idx="0">
                  <c:v>2018年</c:v>
                </c:pt>
              </c:strCache>
            </c:strRef>
          </c:tx>
          <c:spPr>
            <a:ln w="28575" cap="rnd">
              <a:solidFill>
                <a:schemeClr val="accent5"/>
              </a:solidFill>
              <a:round/>
            </a:ln>
            <a:effectLst/>
          </c:spPr>
          <c:marker>
            <c:symbol val="none"/>
          </c:marker>
          <c:val>
            <c:numRef>
              <c:f>'41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9549-4A62-BF04-398DC0EE804A}"/>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798558763714724"/>
          <c:h val="0.75181348059885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'41　感染症統計'!$P$7</c:f>
              <c:strCache>
                <c:ptCount val="1"/>
                <c:pt idx="0">
                  <c:v>2024年</c:v>
                </c:pt>
              </c:strCache>
            </c:strRef>
          </c:tx>
          <c:spPr>
            <a:ln w="63500" cap="rnd">
              <a:solidFill>
                <a:srgbClr val="FF0000"/>
              </a:solidFill>
              <a:round/>
            </a:ln>
            <a:effectLst/>
          </c:spPr>
          <c:marker>
            <c:symbol val="none"/>
          </c:marker>
          <c:val>
            <c:numRef>
              <c:f>'41　感染症統計'!$Q$7:$AB$7</c:f>
              <c:numCache>
                <c:formatCode>General</c:formatCode>
                <c:ptCount val="12"/>
                <c:pt idx="0" formatCode="#,##0_ ">
                  <c:v>4</c:v>
                </c:pt>
                <c:pt idx="1">
                  <c:v>4</c:v>
                </c:pt>
                <c:pt idx="2">
                  <c:v>4</c:v>
                </c:pt>
                <c:pt idx="3">
                  <c:v>8</c:v>
                </c:pt>
                <c:pt idx="4">
                  <c:v>1</c:v>
                </c:pt>
                <c:pt idx="5">
                  <c:v>2</c:v>
                </c:pt>
                <c:pt idx="6">
                  <c:v>6</c:v>
                </c:pt>
                <c:pt idx="7">
                  <c:v>21</c:v>
                </c:pt>
                <c:pt idx="8">
                  <c:v>12</c:v>
                </c:pt>
                <c:pt idx="9">
                  <c:v>4</c:v>
                </c:pt>
              </c:numCache>
            </c:numRef>
          </c:val>
          <c:smooth val="0"/>
          <c:extLst>
            <c:ext xmlns:c16="http://schemas.microsoft.com/office/drawing/2014/chart" uri="{C3380CC4-5D6E-409C-BE32-E72D297353CC}">
              <c16:uniqueId val="{00000000-691A-4A61-BF12-3A5977548A2F}"/>
            </c:ext>
          </c:extLst>
        </c:ser>
        <c:ser>
          <c:idx val="0"/>
          <c:order val="1"/>
          <c:tx>
            <c:strRef>
              <c:f>'41　感染症統計'!$P$8</c:f>
              <c:strCache>
                <c:ptCount val="1"/>
                <c:pt idx="0">
                  <c:v>2023年</c:v>
                </c:pt>
              </c:strCache>
            </c:strRef>
          </c:tx>
          <c:spPr>
            <a:ln w="28575" cap="rnd">
              <a:solidFill>
                <a:schemeClr val="accent1"/>
              </a:solidFill>
              <a:round/>
            </a:ln>
            <a:effectLst/>
          </c:spPr>
          <c:marker>
            <c:symbol val="none"/>
          </c:marker>
          <c:val>
            <c:numRef>
              <c:f>'41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'41　感染症統計'!$P$9</c:f>
              <c:strCache>
                <c:ptCount val="1"/>
                <c:pt idx="0">
                  <c:v>2022年</c:v>
                </c:pt>
              </c:strCache>
            </c:strRef>
          </c:tx>
          <c:spPr>
            <a:ln w="28575" cap="rnd">
              <a:solidFill>
                <a:schemeClr val="accent2"/>
              </a:solidFill>
              <a:round/>
            </a:ln>
            <a:effectLst/>
          </c:spPr>
          <c:marker>
            <c:symbol val="none"/>
          </c:marker>
          <c:val>
            <c:numRef>
              <c:f>'41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'41　感染症統計'!$P$10</c:f>
              <c:strCache>
                <c:ptCount val="1"/>
                <c:pt idx="0">
                  <c:v>2021年</c:v>
                </c:pt>
              </c:strCache>
            </c:strRef>
          </c:tx>
          <c:spPr>
            <a:ln w="28575" cap="rnd">
              <a:solidFill>
                <a:schemeClr val="accent3"/>
              </a:solidFill>
              <a:round/>
            </a:ln>
            <a:effectLst/>
          </c:spPr>
          <c:marker>
            <c:symbol val="none"/>
          </c:marker>
          <c:val>
            <c:numRef>
              <c:f>'41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'41　感染症統計'!$P$11</c:f>
              <c:strCache>
                <c:ptCount val="1"/>
                <c:pt idx="0">
                  <c:v>2020年</c:v>
                </c:pt>
              </c:strCache>
            </c:strRef>
          </c:tx>
          <c:spPr>
            <a:ln w="28575" cap="rnd">
              <a:solidFill>
                <a:schemeClr val="accent4"/>
              </a:solidFill>
              <a:round/>
            </a:ln>
            <a:effectLst/>
          </c:spPr>
          <c:marker>
            <c:symbol val="none"/>
          </c:marker>
          <c:val>
            <c:numRef>
              <c:f>'41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'41　感染症統計'!$P$12</c:f>
              <c:strCache>
                <c:ptCount val="1"/>
                <c:pt idx="0">
                  <c:v>2019年</c:v>
                </c:pt>
              </c:strCache>
            </c:strRef>
          </c:tx>
          <c:spPr>
            <a:ln w="28575" cap="rnd">
              <a:solidFill>
                <a:schemeClr val="accent5"/>
              </a:solidFill>
              <a:round/>
            </a:ln>
            <a:effectLst/>
          </c:spPr>
          <c:marker>
            <c:symbol val="none"/>
          </c:marker>
          <c:val>
            <c:numRef>
              <c:f>'41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'41　感染症統計'!$P$13</c:f>
              <c:strCache>
                <c:ptCount val="1"/>
                <c:pt idx="0">
                  <c:v>2018年</c:v>
                </c:pt>
              </c:strCache>
            </c:strRef>
          </c:tx>
          <c:spPr>
            <a:ln w="28575" cap="rnd">
              <a:solidFill>
                <a:schemeClr val="accent6"/>
              </a:solidFill>
              <a:round/>
            </a:ln>
            <a:effectLst/>
          </c:spPr>
          <c:marker>
            <c:symbol val="none"/>
          </c:marker>
          <c:val>
            <c:numRef>
              <c:f>'41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8538169238"/>
          <c:h val="0.7802756129849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16</xdr:col>
      <xdr:colOff>8966</xdr:colOff>
      <xdr:row>31</xdr:row>
      <xdr:rowOff>51907</xdr:rowOff>
    </xdr:to>
    <xdr:pic>
      <xdr:nvPicPr>
        <xdr:cNvPr id="4" name="図 3">
          <a:extLst>
            <a:ext uri="{FF2B5EF4-FFF2-40B4-BE49-F238E27FC236}">
              <a16:creationId xmlns:a16="http://schemas.microsoft.com/office/drawing/2014/main" id="{5F0D9229-151E-529A-807E-099CEF33E75B}"/>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 y="1"/>
          <a:ext cx="9628094" cy="54845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15552</xdr:colOff>
      <xdr:row>4</xdr:row>
      <xdr:rowOff>0</xdr:rowOff>
    </xdr:from>
    <xdr:to>
      <xdr:col>13</xdr:col>
      <xdr:colOff>163287</xdr:colOff>
      <xdr:row>18</xdr:row>
      <xdr:rowOff>15551</xdr:rowOff>
    </xdr:to>
    <xdr:pic>
      <xdr:nvPicPr>
        <xdr:cNvPr id="69" name="図 68" descr="感染性胃腸炎患者報告数　直近5シーズン">
          <a:extLst>
            <a:ext uri="{FF2B5EF4-FFF2-40B4-BE49-F238E27FC236}">
              <a16:creationId xmlns:a16="http://schemas.microsoft.com/office/drawing/2014/main" id="{917C98ED-1953-1735-8817-B4429B4AE7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556450" y="979714"/>
          <a:ext cx="7363408" cy="2814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526559</xdr:colOff>
      <xdr:row>9</xdr:row>
      <xdr:rowOff>137139</xdr:rowOff>
    </xdr:from>
    <xdr:to>
      <xdr:col>13</xdr:col>
      <xdr:colOff>343680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7457" y="1972159"/>
          <a:ext cx="7032794" cy="1128853"/>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1</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1</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2.29</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521836</xdr:colOff>
      <xdr:row>4</xdr:row>
      <xdr:rowOff>101082</xdr:rowOff>
    </xdr:from>
    <xdr:to>
      <xdr:col>12</xdr:col>
      <xdr:colOff>655564</xdr:colOff>
      <xdr:row>8</xdr:row>
      <xdr:rowOff>15734</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8888285" y="1080796"/>
          <a:ext cx="2598565" cy="598897"/>
        </a:xfrm>
        <a:prstGeom prst="borderCallout2">
          <a:avLst>
            <a:gd name="adj1" fmla="val 50645"/>
            <a:gd name="adj2" fmla="val -406"/>
            <a:gd name="adj3" fmla="val 54689"/>
            <a:gd name="adj4" fmla="val -85688"/>
            <a:gd name="adj5" fmla="val 314044"/>
            <a:gd name="adj6" fmla="val -108622"/>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400" b="1" i="0" u="none" strike="noStrike" baseline="0">
              <a:solidFill>
                <a:srgbClr val="FF0000"/>
              </a:solidFill>
              <a:latin typeface="ＭＳ Ｐゴシック"/>
              <a:ea typeface="ＭＳ Ｐゴシック"/>
            </a:rPr>
            <a:t>今週ですが、</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0</a:t>
          </a:r>
          <a:r>
            <a:rPr lang="ja-JP" altLang="en-US" sz="1600" b="1" i="0" u="none" strike="noStrike" baseline="0">
              <a:solidFill>
                <a:srgbClr val="FF0000"/>
              </a:solidFill>
              <a:latin typeface="ＭＳ Ｐゴシック"/>
              <a:ea typeface="ＭＳ Ｐゴシック"/>
            </a:rPr>
            <a:t>件</a:t>
          </a:r>
          <a:endParaRPr lang="en-US" altLang="ja-JP" sz="1600" b="1" i="0" u="none" strike="noStrike" baseline="0">
            <a:solidFill>
              <a:srgbClr val="FF0000"/>
            </a:solidFill>
            <a:latin typeface="ＭＳ Ｐゴシック"/>
            <a:ea typeface="ＭＳ Ｐゴシック"/>
          </a:endParaRPr>
        </a:p>
      </xdr:txBody>
    </xdr:sp>
    <xdr:clientData/>
  </xdr:twoCellAnchor>
  <xdr:twoCellAnchor>
    <xdr:from>
      <xdr:col>7</xdr:col>
      <xdr:colOff>1308152</xdr:colOff>
      <xdr:row>14</xdr:row>
      <xdr:rowOff>99230</xdr:rowOff>
    </xdr:from>
    <xdr:to>
      <xdr:col>7</xdr:col>
      <xdr:colOff>1634108</xdr:colOff>
      <xdr:row>16</xdr:row>
      <xdr:rowOff>68750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5849050" y="2789557"/>
          <a:ext cx="325956" cy="311642"/>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777090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31104</xdr:colOff>
      <xdr:row>2</xdr:row>
      <xdr:rowOff>7776</xdr:rowOff>
    </xdr:from>
    <xdr:to>
      <xdr:col>6</xdr:col>
      <xdr:colOff>759252</xdr:colOff>
      <xdr:row>16</xdr:row>
      <xdr:rowOff>54429</xdr:rowOff>
    </xdr:to>
    <xdr:pic>
      <xdr:nvPicPr>
        <xdr:cNvPr id="34" name="図 33">
          <a:extLst>
            <a:ext uri="{FF2B5EF4-FFF2-40B4-BE49-F238E27FC236}">
              <a16:creationId xmlns:a16="http://schemas.microsoft.com/office/drawing/2014/main" id="{A1717D02-8048-202A-4F90-0904660B82BA}"/>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92492" y="552062"/>
          <a:ext cx="1630107" cy="2534816"/>
        </a:xfrm>
        <a:prstGeom prst="rect">
          <a:avLst/>
        </a:prstGeom>
      </xdr:spPr>
    </xdr:pic>
    <xdr:clientData/>
  </xdr:twoCellAnchor>
  <xdr:twoCellAnchor editAs="oneCell">
    <xdr:from>
      <xdr:col>0</xdr:col>
      <xdr:colOff>0</xdr:colOff>
      <xdr:row>2</xdr:row>
      <xdr:rowOff>0</xdr:rowOff>
    </xdr:from>
    <xdr:to>
      <xdr:col>3</xdr:col>
      <xdr:colOff>144985</xdr:colOff>
      <xdr:row>16</xdr:row>
      <xdr:rowOff>46653</xdr:rowOff>
    </xdr:to>
    <xdr:pic>
      <xdr:nvPicPr>
        <xdr:cNvPr id="32" name="図 31">
          <a:extLst>
            <a:ext uri="{FF2B5EF4-FFF2-40B4-BE49-F238E27FC236}">
              <a16:creationId xmlns:a16="http://schemas.microsoft.com/office/drawing/2014/main" id="{C3D14574-F121-4AE6-98D0-B285B57F1835}"/>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44286"/>
          <a:ext cx="1630107" cy="2534816"/>
        </a:xfrm>
        <a:prstGeom prst="rect">
          <a:avLst/>
        </a:prstGeom>
      </xdr:spPr>
    </xdr:pic>
    <xdr:clientData/>
  </xdr:twoCellAnchor>
  <xdr:oneCellAnchor>
    <xdr:from>
      <xdr:col>5</xdr:col>
      <xdr:colOff>0</xdr:colOff>
      <xdr:row>69</xdr:row>
      <xdr:rowOff>0</xdr:rowOff>
    </xdr:from>
    <xdr:ext cx="45720" cy="7620"/>
    <xdr:pic>
      <xdr:nvPicPr>
        <xdr:cNvPr id="29" name="図 28">
          <a:extLst>
            <a:ext uri="{FF2B5EF4-FFF2-40B4-BE49-F238E27FC236}">
              <a16:creationId xmlns:a16="http://schemas.microsoft.com/office/drawing/2014/main" id="{550164BA-3ABC-42ED-ACC9-07CCFCD5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6" name="図 35">
          <a:extLst>
            <a:ext uri="{FF2B5EF4-FFF2-40B4-BE49-F238E27FC236}">
              <a16:creationId xmlns:a16="http://schemas.microsoft.com/office/drawing/2014/main" id="{6BC65310-B27F-47DF-B66F-64F6801BB3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7" name="図 36">
          <a:extLst>
            <a:ext uri="{FF2B5EF4-FFF2-40B4-BE49-F238E27FC236}">
              <a16:creationId xmlns:a16="http://schemas.microsoft.com/office/drawing/2014/main" id="{E929A0B5-F69C-4E61-B5FA-8E334F8624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5" name="図 44">
          <a:extLst>
            <a:ext uri="{FF2B5EF4-FFF2-40B4-BE49-F238E27FC236}">
              <a16:creationId xmlns:a16="http://schemas.microsoft.com/office/drawing/2014/main" id="{14787536-E9EF-4D09-BA30-21AE684BC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6" name="図 45">
          <a:extLst>
            <a:ext uri="{FF2B5EF4-FFF2-40B4-BE49-F238E27FC236}">
              <a16:creationId xmlns:a16="http://schemas.microsoft.com/office/drawing/2014/main" id="{0D5CCC66-B548-436F-A91E-71C5A4ED0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7" name="図 46">
          <a:extLst>
            <a:ext uri="{FF2B5EF4-FFF2-40B4-BE49-F238E27FC236}">
              <a16:creationId xmlns:a16="http://schemas.microsoft.com/office/drawing/2014/main" id="{E9879E01-A516-4DD7-A429-1550EA472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8" name="図 47">
          <a:extLst>
            <a:ext uri="{FF2B5EF4-FFF2-40B4-BE49-F238E27FC236}">
              <a16:creationId xmlns:a16="http://schemas.microsoft.com/office/drawing/2014/main" id="{2E8073A6-461F-4E74-9E49-3DE037F70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9" name="図 48">
          <a:extLst>
            <a:ext uri="{FF2B5EF4-FFF2-40B4-BE49-F238E27FC236}">
              <a16:creationId xmlns:a16="http://schemas.microsoft.com/office/drawing/2014/main" id="{D46EFE26-25A4-4C83-B258-BF35C2282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0" name="図 49">
          <a:extLst>
            <a:ext uri="{FF2B5EF4-FFF2-40B4-BE49-F238E27FC236}">
              <a16:creationId xmlns:a16="http://schemas.microsoft.com/office/drawing/2014/main" id="{B3508170-2062-4442-936E-5B534BAEB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1" name="図 50">
          <a:extLst>
            <a:ext uri="{FF2B5EF4-FFF2-40B4-BE49-F238E27FC236}">
              <a16:creationId xmlns:a16="http://schemas.microsoft.com/office/drawing/2014/main" id="{6CF1EC18-9141-4F73-85CD-48E50203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2" name="図 51">
          <a:extLst>
            <a:ext uri="{FF2B5EF4-FFF2-40B4-BE49-F238E27FC236}">
              <a16:creationId xmlns:a16="http://schemas.microsoft.com/office/drawing/2014/main" id="{095E9CCD-D5B8-4874-8C78-503938BAA8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3" name="図 52">
          <a:extLst>
            <a:ext uri="{FF2B5EF4-FFF2-40B4-BE49-F238E27FC236}">
              <a16:creationId xmlns:a16="http://schemas.microsoft.com/office/drawing/2014/main" id="{C89B616C-DADF-4297-AD41-06B1D20DE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4" name="図 53">
          <a:extLst>
            <a:ext uri="{FF2B5EF4-FFF2-40B4-BE49-F238E27FC236}">
              <a16:creationId xmlns:a16="http://schemas.microsoft.com/office/drawing/2014/main" id="{3EE27F0B-D664-4FB8-BB1E-B6CD6E6B1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5" name="図 54">
          <a:extLst>
            <a:ext uri="{FF2B5EF4-FFF2-40B4-BE49-F238E27FC236}">
              <a16:creationId xmlns:a16="http://schemas.microsoft.com/office/drawing/2014/main" id="{5E297243-3668-4492-8EBD-0807F933F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23</xdr:row>
      <xdr:rowOff>0</xdr:rowOff>
    </xdr:from>
    <xdr:ext cx="45720" cy="7620"/>
    <xdr:pic>
      <xdr:nvPicPr>
        <xdr:cNvPr id="56" name="図 55">
          <a:extLst>
            <a:ext uri="{FF2B5EF4-FFF2-40B4-BE49-F238E27FC236}">
              <a16:creationId xmlns:a16="http://schemas.microsoft.com/office/drawing/2014/main" id="{4E7C3126-0B62-4493-89E6-AD2477DFF9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617375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29</xdr:row>
      <xdr:rowOff>0</xdr:rowOff>
    </xdr:from>
    <xdr:ext cx="45720" cy="7620"/>
    <xdr:pic>
      <xdr:nvPicPr>
        <xdr:cNvPr id="57" name="図 56">
          <a:extLst>
            <a:ext uri="{FF2B5EF4-FFF2-40B4-BE49-F238E27FC236}">
              <a16:creationId xmlns:a16="http://schemas.microsoft.com/office/drawing/2014/main" id="{D2CFD870-3759-4F4C-9219-37ED77F895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1233973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47</xdr:row>
      <xdr:rowOff>0</xdr:rowOff>
    </xdr:from>
    <xdr:ext cx="45720" cy="7620"/>
    <xdr:pic>
      <xdr:nvPicPr>
        <xdr:cNvPr id="58" name="図 57">
          <a:extLst>
            <a:ext uri="{FF2B5EF4-FFF2-40B4-BE49-F238E27FC236}">
              <a16:creationId xmlns:a16="http://schemas.microsoft.com/office/drawing/2014/main" id="{AEA3E453-ADD2-42A7-8C64-B923F641F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0689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53</xdr:row>
      <xdr:rowOff>0</xdr:rowOff>
    </xdr:from>
    <xdr:ext cx="45720" cy="7620"/>
    <xdr:pic>
      <xdr:nvPicPr>
        <xdr:cNvPr id="59" name="図 58">
          <a:extLst>
            <a:ext uri="{FF2B5EF4-FFF2-40B4-BE49-F238E27FC236}">
              <a16:creationId xmlns:a16="http://schemas.microsoft.com/office/drawing/2014/main" id="{6DD7DCF5-0544-4E1A-B630-0854DD6BB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663042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58</xdr:row>
      <xdr:rowOff>0</xdr:rowOff>
    </xdr:from>
    <xdr:ext cx="45720" cy="7620"/>
    <xdr:pic>
      <xdr:nvPicPr>
        <xdr:cNvPr id="60" name="図 59">
          <a:extLst>
            <a:ext uri="{FF2B5EF4-FFF2-40B4-BE49-F238E27FC236}">
              <a16:creationId xmlns:a16="http://schemas.microsoft.com/office/drawing/2014/main" id="{51A6C239-A701-492B-9F69-EBDD54673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107024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62</xdr:row>
      <xdr:rowOff>0</xdr:rowOff>
    </xdr:from>
    <xdr:ext cx="45720" cy="7620"/>
    <xdr:pic>
      <xdr:nvPicPr>
        <xdr:cNvPr id="61" name="図 60">
          <a:extLst>
            <a:ext uri="{FF2B5EF4-FFF2-40B4-BE49-F238E27FC236}">
              <a16:creationId xmlns:a16="http://schemas.microsoft.com/office/drawing/2014/main" id="{52C3E77E-D8CE-4350-BBA6-BC860DD57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4996878"/>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35" name="図 34">
          <a:extLst>
            <a:ext uri="{FF2B5EF4-FFF2-40B4-BE49-F238E27FC236}">
              <a16:creationId xmlns:a16="http://schemas.microsoft.com/office/drawing/2014/main" id="{137CC7FA-74FC-4A04-B4ED-2727715BF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2" name="図 61">
          <a:extLst>
            <a:ext uri="{FF2B5EF4-FFF2-40B4-BE49-F238E27FC236}">
              <a16:creationId xmlns:a16="http://schemas.microsoft.com/office/drawing/2014/main" id="{4C979020-6F78-4D09-A475-315DC152C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3" name="図 62">
          <a:extLst>
            <a:ext uri="{FF2B5EF4-FFF2-40B4-BE49-F238E27FC236}">
              <a16:creationId xmlns:a16="http://schemas.microsoft.com/office/drawing/2014/main" id="{73FE766B-A692-4AC4-8BE0-FB1DC08DB2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4" name="図 63">
          <a:extLst>
            <a:ext uri="{FF2B5EF4-FFF2-40B4-BE49-F238E27FC236}">
              <a16:creationId xmlns:a16="http://schemas.microsoft.com/office/drawing/2014/main" id="{1F246A63-6116-4096-91D3-F4FB859B91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5" name="図 64">
          <a:extLst>
            <a:ext uri="{FF2B5EF4-FFF2-40B4-BE49-F238E27FC236}">
              <a16:creationId xmlns:a16="http://schemas.microsoft.com/office/drawing/2014/main" id="{CC12C8E7-31DB-4814-9321-B9C28571E4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7" name="図 66">
          <a:extLst>
            <a:ext uri="{FF2B5EF4-FFF2-40B4-BE49-F238E27FC236}">
              <a16:creationId xmlns:a16="http://schemas.microsoft.com/office/drawing/2014/main" id="{EE352F92-3108-42C2-B197-E8BB3D68B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75" name="図 74">
          <a:extLst>
            <a:ext uri="{FF2B5EF4-FFF2-40B4-BE49-F238E27FC236}">
              <a16:creationId xmlns:a16="http://schemas.microsoft.com/office/drawing/2014/main" id="{DAF6B4C6-EF79-43A3-B2F5-D95C56A163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53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76" name="図 75">
          <a:extLst>
            <a:ext uri="{FF2B5EF4-FFF2-40B4-BE49-F238E27FC236}">
              <a16:creationId xmlns:a16="http://schemas.microsoft.com/office/drawing/2014/main" id="{38517835-670D-4F19-B0B2-20BE04DC94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251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77" name="図 76">
          <a:extLst>
            <a:ext uri="{FF2B5EF4-FFF2-40B4-BE49-F238E27FC236}">
              <a16:creationId xmlns:a16="http://schemas.microsoft.com/office/drawing/2014/main" id="{B20F5CDC-4485-4657-9BDB-CF6F35F3BA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625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78" name="図 77">
          <a:extLst>
            <a:ext uri="{FF2B5EF4-FFF2-40B4-BE49-F238E27FC236}">
              <a16:creationId xmlns:a16="http://schemas.microsoft.com/office/drawing/2014/main" id="{5082DC80-C901-4B3C-B840-B56E81FE82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911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79" name="図 78">
          <a:extLst>
            <a:ext uri="{FF2B5EF4-FFF2-40B4-BE49-F238E27FC236}">
              <a16:creationId xmlns:a16="http://schemas.microsoft.com/office/drawing/2014/main" id="{218E4C63-3CE7-4CB3-A194-DDD6DA7ADB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282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80" name="図 79">
          <a:extLst>
            <a:ext uri="{FF2B5EF4-FFF2-40B4-BE49-F238E27FC236}">
              <a16:creationId xmlns:a16="http://schemas.microsoft.com/office/drawing/2014/main" id="{3A1E18A0-8174-4D42-B463-7CE85CA878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425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81" name="図 80">
          <a:extLst>
            <a:ext uri="{FF2B5EF4-FFF2-40B4-BE49-F238E27FC236}">
              <a16:creationId xmlns:a16="http://schemas.microsoft.com/office/drawing/2014/main" id="{962BD5C9-F0D9-4058-BDAA-9D8C3EF155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40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38</xdr:row>
      <xdr:rowOff>769470</xdr:rowOff>
    </xdr:from>
    <xdr:ext cx="45720" cy="7620"/>
    <xdr:pic>
      <xdr:nvPicPr>
        <xdr:cNvPr id="66" name="図 65">
          <a:extLst>
            <a:ext uri="{FF2B5EF4-FFF2-40B4-BE49-F238E27FC236}">
              <a16:creationId xmlns:a16="http://schemas.microsoft.com/office/drawing/2014/main" id="{E3E7495D-D134-4655-AC96-B4C97C0C05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1320143"/>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5</xdr:col>
      <xdr:colOff>266700</xdr:colOff>
      <xdr:row>8</xdr:row>
      <xdr:rowOff>38100</xdr:rowOff>
    </xdr:from>
    <xdr:to>
      <xdr:col>6</xdr:col>
      <xdr:colOff>495300</xdr:colOff>
      <xdr:row>11</xdr:row>
      <xdr:rowOff>114300</xdr:rowOff>
    </xdr:to>
    <xdr:sp macro="" textlink="">
      <xdr:nvSpPr>
        <xdr:cNvPr id="2" name="右矢印 1">
          <a:extLst>
            <a:ext uri="{FF2B5EF4-FFF2-40B4-BE49-F238E27FC236}">
              <a16:creationId xmlns:a16="http://schemas.microsoft.com/office/drawing/2014/main" id="{BBF2010C-D533-4680-A8EB-C148A050070A}"/>
            </a:ext>
          </a:extLst>
        </xdr:cNvPr>
        <xdr:cNvSpPr/>
      </xdr:nvSpPr>
      <xdr:spPr>
        <a:xfrm>
          <a:off x="3070860" y="2194560"/>
          <a:ext cx="845820" cy="899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9525</xdr:colOff>
      <xdr:row>6</xdr:row>
      <xdr:rowOff>133350</xdr:rowOff>
    </xdr:from>
    <xdr:to>
      <xdr:col>4</xdr:col>
      <xdr:colOff>657225</xdr:colOff>
      <xdr:row>15</xdr:row>
      <xdr:rowOff>57150</xdr:rowOff>
    </xdr:to>
    <xdr:sp macro="" textlink="">
      <xdr:nvSpPr>
        <xdr:cNvPr id="3" name="正方形/長方形 2">
          <a:extLst>
            <a:ext uri="{FF2B5EF4-FFF2-40B4-BE49-F238E27FC236}">
              <a16:creationId xmlns:a16="http://schemas.microsoft.com/office/drawing/2014/main" id="{8AA86D12-5FAC-4357-A04E-5416005134BE}"/>
            </a:ext>
          </a:extLst>
        </xdr:cNvPr>
        <xdr:cNvSpPr>
          <a:spLocks noChangeArrowheads="1"/>
        </xdr:cNvSpPr>
      </xdr:nvSpPr>
      <xdr:spPr bwMode="auto">
        <a:xfrm>
          <a:off x="344805" y="1741170"/>
          <a:ext cx="2461260" cy="2392680"/>
        </a:xfrm>
        <a:prstGeom prst="rect">
          <a:avLst/>
        </a:prstGeom>
        <a:noFill/>
        <a:ln w="63500" algn="ctr">
          <a:solidFill>
            <a:srgbClr val="0000FF"/>
          </a:solidFill>
          <a:round/>
          <a:headEnd/>
          <a:tailEnd/>
        </a:ln>
      </xdr:spPr>
    </xdr:sp>
    <xdr:clientData/>
  </xdr:twoCellAnchor>
  <xdr:twoCellAnchor editAs="oneCell">
    <xdr:from>
      <xdr:col>1</xdr:col>
      <xdr:colOff>22860</xdr:colOff>
      <xdr:row>6</xdr:row>
      <xdr:rowOff>160020</xdr:rowOff>
    </xdr:from>
    <xdr:to>
      <xdr:col>4</xdr:col>
      <xdr:colOff>592507</xdr:colOff>
      <xdr:row>15</xdr:row>
      <xdr:rowOff>30479</xdr:rowOff>
    </xdr:to>
    <xdr:pic>
      <xdr:nvPicPr>
        <xdr:cNvPr id="4" name="図 3">
          <a:extLst>
            <a:ext uri="{FF2B5EF4-FFF2-40B4-BE49-F238E27FC236}">
              <a16:creationId xmlns:a16="http://schemas.microsoft.com/office/drawing/2014/main" id="{8999FAA9-F539-4284-AE9A-176AADEA8F63}"/>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58140" y="1767840"/>
          <a:ext cx="2421307" cy="23393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94288" y="2672244"/>
          <a:ext cx="3476583" cy="452812"/>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98620" y="3023429"/>
          <a:ext cx="2370740" cy="805836"/>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75389" y="3125056"/>
          <a:ext cx="1765528" cy="704208"/>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59266</xdr:colOff>
      <xdr:row>26</xdr:row>
      <xdr:rowOff>45720</xdr:rowOff>
    </xdr:from>
    <xdr:to>
      <xdr:col>28</xdr:col>
      <xdr:colOff>126152</xdr:colOff>
      <xdr:row>53</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196921</xdr:colOff>
      <xdr:row>24</xdr:row>
      <xdr:rowOff>8562</xdr:rowOff>
    </xdr:from>
    <xdr:to>
      <xdr:col>23</xdr:col>
      <xdr:colOff>359596</xdr:colOff>
      <xdr:row>44</xdr:row>
      <xdr:rowOff>25685</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835775" y="4066854"/>
          <a:ext cx="2474360" cy="3501775"/>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77056</xdr:colOff>
      <xdr:row>24</xdr:row>
      <xdr:rowOff>17124</xdr:rowOff>
    </xdr:from>
    <xdr:to>
      <xdr:col>8</xdr:col>
      <xdr:colOff>342472</xdr:colOff>
      <xdr:row>34</xdr:row>
      <xdr:rowOff>59933</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2037708" y="4075416"/>
          <a:ext cx="2114764" cy="1815101"/>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91340</xdr:colOff>
      <xdr:row>24</xdr:row>
      <xdr:rowOff>69276</xdr:rowOff>
    </xdr:from>
    <xdr:to>
      <xdr:col>16</xdr:col>
      <xdr:colOff>72713</xdr:colOff>
      <xdr:row>29</xdr:row>
      <xdr:rowOff>3982</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835164" y="4140747"/>
          <a:ext cx="2969608" cy="734059"/>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355600</xdr:colOff>
      <xdr:row>7</xdr:row>
      <xdr:rowOff>182880</xdr:rowOff>
    </xdr:from>
    <xdr:to>
      <xdr:col>10</xdr:col>
      <xdr:colOff>143934</xdr:colOff>
      <xdr:row>25</xdr:row>
      <xdr:rowOff>25400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59667" y="1723813"/>
          <a:ext cx="1651000" cy="2577254"/>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111303</xdr:colOff>
      <xdr:row>6</xdr:row>
      <xdr:rowOff>231169</xdr:rowOff>
    </xdr:from>
    <xdr:to>
      <xdr:col>25</xdr:col>
      <xdr:colOff>136989</xdr:colOff>
      <xdr:row>23</xdr:row>
      <xdr:rowOff>0</xdr:rowOff>
    </xdr:to>
    <xdr:cxnSp macro="">
      <xdr:nvCxnSpPr>
        <xdr:cNvPr id="23" name="直線矢印コネクタ 22">
          <a:extLst>
            <a:ext uri="{FF2B5EF4-FFF2-40B4-BE49-F238E27FC236}">
              <a16:creationId xmlns:a16="http://schemas.microsoft.com/office/drawing/2014/main" id="{7A29144E-041C-9143-99EF-12ABB118F1F4}"/>
            </a:ext>
          </a:extLst>
        </xdr:cNvPr>
        <xdr:cNvCxnSpPr/>
      </xdr:nvCxnSpPr>
      <xdr:spPr>
        <a:xfrm flipV="1">
          <a:off x="8750157" y="1489753"/>
          <a:ext cx="3262045" cy="2149011"/>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393842</xdr:colOff>
      <xdr:row>6</xdr:row>
      <xdr:rowOff>214045</xdr:rowOff>
    </xdr:from>
    <xdr:to>
      <xdr:col>10</xdr:col>
      <xdr:colOff>94180</xdr:colOff>
      <xdr:row>23</xdr:row>
      <xdr:rowOff>0</xdr:rowOff>
    </xdr:to>
    <xdr:cxnSp macro="">
      <xdr:nvCxnSpPr>
        <xdr:cNvPr id="21" name="直線矢印コネクタ 20">
          <a:extLst>
            <a:ext uri="{FF2B5EF4-FFF2-40B4-BE49-F238E27FC236}">
              <a16:creationId xmlns:a16="http://schemas.microsoft.com/office/drawing/2014/main" id="{E84FB067-99CA-4696-946D-6E3B5F007F0C}"/>
            </a:ext>
          </a:extLst>
        </xdr:cNvPr>
        <xdr:cNvCxnSpPr/>
      </xdr:nvCxnSpPr>
      <xdr:spPr>
        <a:xfrm flipV="1">
          <a:off x="1892157" y="1472629"/>
          <a:ext cx="2936697" cy="2166135"/>
        </a:xfrm>
        <a:prstGeom prst="straightConnector1">
          <a:avLst/>
        </a:prstGeom>
        <a:ln>
          <a:solidFill>
            <a:schemeClr val="tx2">
              <a:lumMod val="60000"/>
              <a:lumOff val="40000"/>
            </a:schemeClr>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14</xdr:row>
      <xdr:rowOff>38881</xdr:rowOff>
    </xdr:from>
    <xdr:to>
      <xdr:col>2</xdr:col>
      <xdr:colOff>4089919</xdr:colOff>
      <xdr:row>32</xdr:row>
      <xdr:rowOff>131120</xdr:rowOff>
    </xdr:to>
    <xdr:pic>
      <xdr:nvPicPr>
        <xdr:cNvPr id="4" name="図 3">
          <a:extLst>
            <a:ext uri="{FF2B5EF4-FFF2-40B4-BE49-F238E27FC236}">
              <a16:creationId xmlns:a16="http://schemas.microsoft.com/office/drawing/2014/main" id="{344A7D86-C6FB-D041-710F-93D5A5DAAEE8}"/>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107163" y="6927983"/>
          <a:ext cx="4089919" cy="3280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53</xdr:row>
      <xdr:rowOff>0</xdr:rowOff>
    </xdr:from>
    <xdr:to>
      <xdr:col>2</xdr:col>
      <xdr:colOff>5548746</xdr:colOff>
      <xdr:row>55</xdr:row>
      <xdr:rowOff>80436</xdr:rowOff>
    </xdr:to>
    <xdr:pic>
      <xdr:nvPicPr>
        <xdr:cNvPr id="55" name="図 54">
          <a:extLst>
            <a:ext uri="{FF2B5EF4-FFF2-40B4-BE49-F238E27FC236}">
              <a16:creationId xmlns:a16="http://schemas.microsoft.com/office/drawing/2014/main" id="{F66B4881-EE05-734A-935A-E9F8AECA53F0}"/>
            </a:ext>
          </a:extLst>
        </xdr:cNvPr>
        <xdr:cNvPicPr>
          <a:picLocks noChangeAspect="1"/>
        </xdr:cNvPicPr>
      </xdr:nvPicPr>
      <xdr:blipFill>
        <a:blip xmlns:r="http://schemas.openxmlformats.org/officeDocument/2006/relationships" r:embed="rId1"/>
        <a:stretch>
          <a:fillRect/>
        </a:stretch>
      </xdr:blipFill>
      <xdr:spPr>
        <a:xfrm>
          <a:off x="2826327" y="15697200"/>
          <a:ext cx="5548746" cy="579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301255</xdr:colOff>
      <xdr:row>8</xdr:row>
      <xdr:rowOff>965791</xdr:rowOff>
    </xdr:from>
    <xdr:to>
      <xdr:col>13</xdr:col>
      <xdr:colOff>212650</xdr:colOff>
      <xdr:row>8</xdr:row>
      <xdr:rowOff>5156791</xdr:rowOff>
    </xdr:to>
    <xdr:grpSp>
      <xdr:nvGrpSpPr>
        <xdr:cNvPr id="5" name="グループ化 4">
          <a:extLst>
            <a:ext uri="{FF2B5EF4-FFF2-40B4-BE49-F238E27FC236}">
              <a16:creationId xmlns:a16="http://schemas.microsoft.com/office/drawing/2014/main" id="{416831EC-658E-F583-5ED5-B20A76CC1259}"/>
            </a:ext>
          </a:extLst>
        </xdr:cNvPr>
        <xdr:cNvGrpSpPr/>
      </xdr:nvGrpSpPr>
      <xdr:grpSpPr>
        <a:xfrm>
          <a:off x="921488" y="15071651"/>
          <a:ext cx="7354185" cy="4191000"/>
          <a:chOff x="505046" y="15036208"/>
          <a:chExt cx="9487707" cy="4191001"/>
        </a:xfrm>
      </xdr:grpSpPr>
      <xdr:pic>
        <xdr:nvPicPr>
          <xdr:cNvPr id="2" name="図 1">
            <a:extLst>
              <a:ext uri="{FF2B5EF4-FFF2-40B4-BE49-F238E27FC236}">
                <a16:creationId xmlns:a16="http://schemas.microsoft.com/office/drawing/2014/main" id="{A36F167B-1BDB-BFD5-5E2D-AA2A58BBEE7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05046" y="15036208"/>
            <a:ext cx="4759370" cy="4191001"/>
          </a:xfrm>
          <a:prstGeom prst="rect">
            <a:avLst/>
          </a:prstGeom>
        </xdr:spPr>
      </xdr:pic>
      <xdr:pic>
        <xdr:nvPicPr>
          <xdr:cNvPr id="3" name="図 2">
            <a:extLst>
              <a:ext uri="{FF2B5EF4-FFF2-40B4-BE49-F238E27FC236}">
                <a16:creationId xmlns:a16="http://schemas.microsoft.com/office/drawing/2014/main" id="{69B00F7D-242C-4277-AF75-DB64EF167E9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5440327" y="15169117"/>
            <a:ext cx="4552426" cy="1444256"/>
          </a:xfrm>
          <a:prstGeom prst="rect">
            <a:avLst/>
          </a:prstGeom>
        </xdr:spPr>
      </xdr:pic>
      <xdr:pic>
        <xdr:nvPicPr>
          <xdr:cNvPr id="4" name="図 3">
            <a:extLst>
              <a:ext uri="{FF2B5EF4-FFF2-40B4-BE49-F238E27FC236}">
                <a16:creationId xmlns:a16="http://schemas.microsoft.com/office/drawing/2014/main" id="{6D8278E5-A873-35A1-C7BC-C8EE3F864818}"/>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5475768" y="16569070"/>
            <a:ext cx="4501116" cy="2201155"/>
          </a:xfrm>
          <a:prstGeom prst="rect">
            <a:avLst/>
          </a:prstGeom>
        </xdr:spPr>
      </xdr:pic>
    </xdr:grp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12</v>
    <v>8</v>
    <v>0</v>
    <v>1</v>
  </rv>
</rvData>
</file>

<file path=xl/richData/rdrichvaluestructure.xml><?xml version="1.0" encoding="utf-8"?>
<rvStructures xmlns="http://schemas.microsoft.com/office/spreadsheetml/2017/richdata" count="1">
  <s t="_error">
    <k n="colOffset" t="i"/>
    <k n="errorType" t="i"/>
    <k n="rwOffset"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07841D-8FC2-43DF-96B5-3B91945092C3}" name="テーブル1" displayName="テーブル1" ref="C52:E53" totalsRowShown="0" headerRowDxfId="13" dataDxfId="11" headerRowBorderDxfId="12" tableBorderDxfId="10" totalsRowBorderDxfId="9" headerRowCellStyle="標準 2">
  <autoFilter ref="C52:E53" xr:uid="{9807841D-8FC2-43DF-96B5-3B91945092C3}"/>
  <tableColumns count="3">
    <tableColumn id="1" xr3:uid="{6E006F73-B265-4EE3-8391-E71F4B22D1F6}" name="　" dataDxfId="8"/>
    <tableColumn id="2" xr3:uid="{988D7C61-172E-45E7-B531-3776D2125DCE}" name="列1" dataDxfId="7"/>
    <tableColumn id="3" xr3:uid="{85CE4AB0-DF1D-4633-A7C5-2B9921906653}" name="列2" dataDxfId="6"/>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tori-tetsu.com/wp/wp-content/uploads/2024/10/327bb2394690ba7c24c28b2df60ea418.pdf" TargetMode="External"/><Relationship Id="rId13" Type="http://schemas.openxmlformats.org/officeDocument/2006/relationships/hyperlink" Target="https://www.shokukanken.com/post-19798/" TargetMode="External"/><Relationship Id="rId3" Type="http://schemas.openxmlformats.org/officeDocument/2006/relationships/hyperlink" Target="https://www.shokukanken.com/post-19949/" TargetMode="External"/><Relationship Id="rId7" Type="http://schemas.openxmlformats.org/officeDocument/2006/relationships/hyperlink" Target="https://www.pref.fukuoka.lg.jp/press-release/syokuchudoku20241023.html" TargetMode="External"/><Relationship Id="rId12" Type="http://schemas.openxmlformats.org/officeDocument/2006/relationships/hyperlink" Target="https://www.ntv.co.jp/gyoten/articles/324cheor73zp2zot6sh.html" TargetMode="External"/><Relationship Id="rId2" Type="http://schemas.openxmlformats.org/officeDocument/2006/relationships/hyperlink" Target="https://news.ksb.co.jp/ann/article/15481581" TargetMode="External"/><Relationship Id="rId1" Type="http://schemas.openxmlformats.org/officeDocument/2006/relationships/hyperlink" Target="https://www.sankei.com/article/20241026-PLEXBPX27ZPN7PHUWGZ5KKZA2I/" TargetMode="External"/><Relationship Id="rId6" Type="http://schemas.openxmlformats.org/officeDocument/2006/relationships/hyperlink" Target="https://nordot.app/1222104106156408874?c=1165586575134900434" TargetMode="External"/><Relationship Id="rId11" Type="http://schemas.openxmlformats.org/officeDocument/2006/relationships/hyperlink" Target="https://jcc.jp/news/21349481/" TargetMode="External"/><Relationship Id="rId5" Type="http://schemas.openxmlformats.org/officeDocument/2006/relationships/hyperlink" Target="https://www.jprime.jp/articles/-/33965?display=b" TargetMode="External"/><Relationship Id="rId10" Type="http://schemas.openxmlformats.org/officeDocument/2006/relationships/hyperlink" Target="https://www.shinmai.co.jp/news/article/CNTS2024102300179" TargetMode="External"/><Relationship Id="rId4" Type="http://schemas.openxmlformats.org/officeDocument/2006/relationships/hyperlink" Target="https://search.yamanashi-i.com/articles/20241024/51857/" TargetMode="External"/><Relationship Id="rId9" Type="http://schemas.openxmlformats.org/officeDocument/2006/relationships/hyperlink" Target="https://newspicks.com/news/10728362/"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news.yahoo.co.jp/articles/98e7e257c11b23ec8c7a87b936eb509f2c1b9025" TargetMode="External"/><Relationship Id="rId3" Type="http://schemas.openxmlformats.org/officeDocument/2006/relationships/hyperlink" Target="https://www.nikkei.com/article/DGXZQOFC173MI0X11C24A0000000/" TargetMode="External"/><Relationship Id="rId7" Type="http://schemas.openxmlformats.org/officeDocument/2006/relationships/hyperlink" Target="https://newsphere.jp/sustainability/20241022-2/" TargetMode="External"/><Relationship Id="rId2" Type="http://schemas.openxmlformats.org/officeDocument/2006/relationships/hyperlink" Target="https://gigazine.net/news/20241021-electronic-tongue/" TargetMode="External"/><Relationship Id="rId1" Type="http://schemas.openxmlformats.org/officeDocument/2006/relationships/hyperlink" Target="https://www.thaich.net/news/20241024yv.htm" TargetMode="External"/><Relationship Id="rId6" Type="http://schemas.openxmlformats.org/officeDocument/2006/relationships/hyperlink" Target="https://diamond-rm.net/flash_news/497482/" TargetMode="External"/><Relationship Id="rId5" Type="http://schemas.openxmlformats.org/officeDocument/2006/relationships/hyperlink" Target="https://www.vietnam.vn/ja/dieu-tra-nguyen-nhan-khien-46-cong-nhan-o-bac-giang-nhap-vien-cap-cuu/" TargetMode="External"/><Relationship Id="rId10" Type="http://schemas.openxmlformats.org/officeDocument/2006/relationships/printerSettings" Target="../printerSettings/printerSettings6.bin"/><Relationship Id="rId4" Type="http://schemas.openxmlformats.org/officeDocument/2006/relationships/hyperlink" Target="https://newspicks.com/news/10742620/?ref=user_4188816" TargetMode="External"/><Relationship Id="rId9" Type="http://schemas.openxmlformats.org/officeDocument/2006/relationships/hyperlink" Target="https://news.nifty.com/article/world/china/12181-3493645/"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ellness-news.co.jp/posts/241025-2/" TargetMode="External"/><Relationship Id="rId2" Type="http://schemas.openxmlformats.org/officeDocument/2006/relationships/hyperlink" Target="https://topics.smt.docomo.ne.jp/article/jiji/business/jiji-241024X051?fm=topics&amp;fm_topics_id=b825b0673d78a3449f7f0505a067f0d0" TargetMode="External"/><Relationship Id="rId1" Type="http://schemas.openxmlformats.org/officeDocument/2006/relationships/hyperlink" Target="https://wellness-news.co.jp/posts/20241025-5/" TargetMode="External"/><Relationship Id="rId6" Type="http://schemas.openxmlformats.org/officeDocument/2006/relationships/printerSettings" Target="../printerSettings/printerSettings10.bin"/><Relationship Id="rId5" Type="http://schemas.openxmlformats.org/officeDocument/2006/relationships/hyperlink" Target="https://newsdig.tbs.co.jp/articles/-/1504670?display=1" TargetMode="External"/><Relationship Id="rId4" Type="http://schemas.openxmlformats.org/officeDocument/2006/relationships/hyperlink" Target="https://netkeizai.com/articles/detail/12732"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E19"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84" t="s">
        <v>0</v>
      </c>
      <c r="B1" s="85"/>
      <c r="C1" s="85" t="s">
        <v>1</v>
      </c>
      <c r="D1" s="85"/>
      <c r="E1" s="85"/>
      <c r="F1" s="85"/>
      <c r="G1" s="85"/>
      <c r="H1" s="85"/>
      <c r="I1" s="61"/>
    </row>
    <row r="2" spans="1:9">
      <c r="A2" s="86" t="s">
        <v>2</v>
      </c>
      <c r="B2" s="87"/>
      <c r="C2" s="87"/>
      <c r="D2" s="87"/>
      <c r="E2" s="87"/>
      <c r="F2" s="87"/>
      <c r="G2" s="87"/>
      <c r="H2" s="87"/>
      <c r="I2" s="61"/>
    </row>
    <row r="3" spans="1:9" ht="15.75" customHeight="1">
      <c r="A3" s="585" t="s">
        <v>3</v>
      </c>
      <c r="B3" s="586"/>
      <c r="C3" s="586"/>
      <c r="D3" s="586"/>
      <c r="E3" s="586"/>
      <c r="F3" s="586"/>
      <c r="G3" s="586"/>
      <c r="H3" s="587"/>
      <c r="I3" s="61"/>
    </row>
    <row r="4" spans="1:9">
      <c r="A4" s="86" t="s">
        <v>4</v>
      </c>
      <c r="B4" s="87"/>
      <c r="C4" s="87"/>
      <c r="D4" s="87"/>
      <c r="E4" s="87"/>
      <c r="F4" s="87"/>
      <c r="G4" s="87"/>
      <c r="H4" s="87"/>
      <c r="I4" s="61"/>
    </row>
    <row r="5" spans="1:9">
      <c r="A5" s="86" t="s">
        <v>5</v>
      </c>
      <c r="B5" s="87"/>
      <c r="C5" s="87"/>
      <c r="D5" s="87"/>
      <c r="E5" s="87"/>
      <c r="F5" s="87"/>
      <c r="G5" s="87"/>
      <c r="H5" s="87"/>
      <c r="I5" s="61"/>
    </row>
    <row r="6" spans="1:9">
      <c r="A6" s="88" t="s">
        <v>2</v>
      </c>
      <c r="B6" s="89"/>
      <c r="C6" s="89"/>
      <c r="D6" s="89"/>
      <c r="E6" s="89"/>
      <c r="F6" s="89"/>
      <c r="G6" s="89"/>
      <c r="H6" s="89"/>
      <c r="I6" s="61"/>
    </row>
    <row r="7" spans="1:9">
      <c r="A7" s="88"/>
      <c r="B7" s="89"/>
      <c r="C7" s="89"/>
      <c r="D7" s="89"/>
      <c r="E7" s="89"/>
      <c r="F7" s="89"/>
      <c r="G7" s="89"/>
      <c r="H7" s="89"/>
      <c r="I7" s="61"/>
    </row>
    <row r="8" spans="1:9">
      <c r="A8" s="88" t="s">
        <v>6</v>
      </c>
      <c r="B8" s="89"/>
      <c r="C8" s="89"/>
      <c r="D8" s="89"/>
      <c r="E8" s="89"/>
      <c r="F8" s="89"/>
      <c r="G8" s="89"/>
      <c r="H8" s="89"/>
      <c r="I8" s="61"/>
    </row>
    <row r="9" spans="1:9">
      <c r="A9" s="90" t="s">
        <v>7</v>
      </c>
      <c r="B9" s="91"/>
      <c r="C9" s="91"/>
      <c r="D9" s="91"/>
      <c r="E9" s="91"/>
      <c r="F9" s="91"/>
      <c r="G9" s="91"/>
      <c r="H9" s="91"/>
      <c r="I9" s="61"/>
    </row>
    <row r="10" spans="1:9" ht="15" customHeight="1">
      <c r="A10" s="197" t="s">
        <v>8</v>
      </c>
      <c r="B10" s="102" t="str">
        <f>+'42　食中毒記事等 '!A2</f>
        <v xml:space="preserve">米マクドナルドの食中毒、感染者75人に広がる タマネギがO157に汚染か - 産経ニュース </v>
      </c>
      <c r="C10" s="102"/>
      <c r="D10" s="104"/>
      <c r="E10" s="102"/>
      <c r="F10" s="105"/>
      <c r="G10" s="103"/>
      <c r="H10" s="103"/>
      <c r="I10" s="61"/>
    </row>
    <row r="11" spans="1:9" ht="15" customHeight="1">
      <c r="A11" s="197" t="s">
        <v>9</v>
      </c>
      <c r="B11" s="102" t="str">
        <f>+'41　ノロウイルス関連情報 '!H72</f>
        <v>管理レベル「1」　</v>
      </c>
      <c r="C11" s="102"/>
      <c r="D11" s="102" t="s">
        <v>10</v>
      </c>
      <c r="E11" s="102"/>
      <c r="F11" s="104">
        <f>+'41　ノロウイルス関連情報 '!G73</f>
        <v>2.29</v>
      </c>
      <c r="G11" s="102" t="str">
        <f>+'41　ノロウイルス関連情報 '!H73</f>
        <v>　：先週より</v>
      </c>
      <c r="H11" s="225">
        <f>+'41　ノロウイルス関連情報 '!I73</f>
        <v>-0.35000000000000009</v>
      </c>
      <c r="I11" s="61"/>
    </row>
    <row r="12" spans="1:9" s="69" customFormat="1" ht="15" customHeight="1">
      <c r="A12" s="106" t="s">
        <v>11</v>
      </c>
      <c r="B12" s="591" t="str">
        <f>+'42 残留農薬など'!A2</f>
        <v>残留農薬基準値超過農産物の発生と対象農産物の自主回収について - JA横浜</v>
      </c>
      <c r="C12" s="591"/>
      <c r="D12" s="591"/>
      <c r="E12" s="591"/>
      <c r="F12" s="591"/>
      <c r="G12" s="591"/>
      <c r="H12" s="107"/>
      <c r="I12" s="68"/>
    </row>
    <row r="13" spans="1:9" ht="15" customHeight="1">
      <c r="A13" s="101" t="s">
        <v>12</v>
      </c>
      <c r="B13" s="591" t="str">
        <f>+'42　食品表示'!A2</f>
        <v xml:space="preserve">「健康被害、業者はすぐ報告を」 消費者庁、改正された食品表示基準を解説 旭川：北海道新聞デジタル 
</v>
      </c>
      <c r="C13" s="591"/>
      <c r="D13" s="591"/>
      <c r="E13" s="591"/>
      <c r="F13" s="591"/>
      <c r="G13" s="591"/>
      <c r="H13" s="103"/>
      <c r="I13" s="61"/>
    </row>
    <row r="14" spans="1:9" ht="15" customHeight="1">
      <c r="A14" s="101" t="s">
        <v>13</v>
      </c>
      <c r="B14" s="103" t="str">
        <f>+'42 海外情報'!A2</f>
        <v xml:space="preserve">タマネギ使用中止、米ファストフード業界に広がる－食中毒リスク警戒 - NewsPicks </v>
      </c>
      <c r="D14" s="103"/>
      <c r="E14" s="103"/>
      <c r="F14" s="103"/>
      <c r="G14" s="103"/>
      <c r="H14" s="103"/>
      <c r="I14" s="61"/>
    </row>
    <row r="15" spans="1:9" ht="15" customHeight="1">
      <c r="A15" s="108" t="s">
        <v>14</v>
      </c>
      <c r="B15" s="109" t="str">
        <f>+'42 海外情報'!A5</f>
        <v xml:space="preserve">バクザンの労働者46人が緊急病院に入院した理由を調査 - Vietnam.vn </v>
      </c>
      <c r="C15" s="588" t="s">
        <v>15</v>
      </c>
      <c r="D15" s="588"/>
      <c r="E15" s="588"/>
      <c r="F15" s="588"/>
      <c r="G15" s="588"/>
      <c r="H15" s="589"/>
      <c r="I15" s="61"/>
    </row>
    <row r="16" spans="1:9" ht="15" customHeight="1">
      <c r="A16" s="101" t="s">
        <v>16</v>
      </c>
      <c r="B16" s="102" t="str">
        <f>+'41　感染症情報'!B2</f>
        <v>2024年第41週（10月7日〜10月13日）</v>
      </c>
      <c r="C16" s="103"/>
      <c r="D16" s="102" t="s">
        <v>17</v>
      </c>
      <c r="E16" s="103"/>
      <c r="F16" s="103"/>
      <c r="G16" s="103"/>
      <c r="H16" s="103"/>
      <c r="I16" s="61"/>
    </row>
    <row r="17" spans="1:16" ht="15" customHeight="1">
      <c r="A17" s="101" t="s">
        <v>18</v>
      </c>
      <c r="B17" s="590" t="str">
        <f>+'41　感染症情報'!B2</f>
        <v>2024年第41週（10月7日〜10月13日）</v>
      </c>
      <c r="C17" s="590"/>
      <c r="D17" s="590"/>
      <c r="E17" s="590"/>
      <c r="F17" s="590"/>
      <c r="G17" s="590"/>
      <c r="H17" s="103"/>
      <c r="I17" s="61"/>
    </row>
    <row r="18" spans="1:16" ht="15" customHeight="1">
      <c r="A18" s="101" t="s">
        <v>19</v>
      </c>
      <c r="B18" s="165" t="e" cm="1" vm="1">
        <f t="array" aca="1" ref="B18" ca="1">+'42  衛生訓話'!A2:M2</f>
        <v>#VALUE!</v>
      </c>
      <c r="C18" s="103" t="str">
        <f>+'42  衛生訓話'!A2</f>
        <v>今週のお題(もう4年前からHACCPは食品安全のど真ん中　その1)</v>
      </c>
      <c r="D18" s="103"/>
      <c r="E18" s="103"/>
      <c r="F18" s="110"/>
      <c r="G18" s="103"/>
      <c r="H18" s="103"/>
      <c r="I18" s="61"/>
    </row>
    <row r="19" spans="1:16" ht="15" customHeight="1">
      <c r="A19" s="101" t="s">
        <v>20</v>
      </c>
      <c r="B19" s="165" t="s">
        <v>216</v>
      </c>
      <c r="C19" s="103"/>
      <c r="D19" s="103"/>
      <c r="E19" s="103"/>
      <c r="F19" s="103" t="s">
        <v>17</v>
      </c>
      <c r="G19" s="103"/>
      <c r="H19" s="103"/>
      <c r="I19" s="61"/>
      <c r="P19" t="s">
        <v>21</v>
      </c>
    </row>
    <row r="20" spans="1:16" ht="15" customHeight="1">
      <c r="A20" s="101" t="s">
        <v>17</v>
      </c>
      <c r="C20" s="103"/>
      <c r="D20" s="103"/>
      <c r="E20" s="103"/>
      <c r="F20" s="103"/>
      <c r="G20" s="103"/>
      <c r="H20" s="103"/>
      <c r="I20" s="61"/>
      <c r="L20" t="s">
        <v>15</v>
      </c>
    </row>
    <row r="21" spans="1:16">
      <c r="A21" s="90" t="s">
        <v>7</v>
      </c>
      <c r="B21" s="91"/>
      <c r="C21" s="91"/>
      <c r="D21" s="91"/>
      <c r="E21" s="91"/>
      <c r="F21" s="91"/>
      <c r="G21" s="91"/>
      <c r="H21" s="91"/>
      <c r="I21" s="61"/>
    </row>
    <row r="22" spans="1:16">
      <c r="A22" s="88" t="s">
        <v>17</v>
      </c>
      <c r="B22" s="89"/>
      <c r="C22" s="89"/>
      <c r="D22" s="89"/>
      <c r="E22" s="89"/>
      <c r="F22" s="89"/>
      <c r="G22" s="89"/>
      <c r="H22" s="89"/>
      <c r="I22" s="61"/>
    </row>
    <row r="23" spans="1:16">
      <c r="A23" s="62" t="s">
        <v>22</v>
      </c>
      <c r="I23" s="61"/>
    </row>
    <row r="24" spans="1:16">
      <c r="A24" s="61"/>
      <c r="I24" s="61"/>
    </row>
    <row r="25" spans="1:16">
      <c r="A25" s="61"/>
      <c r="I25" s="61"/>
    </row>
    <row r="26" spans="1:16">
      <c r="A26" s="61"/>
      <c r="I26" s="61"/>
    </row>
    <row r="27" spans="1:16">
      <c r="A27" s="61"/>
      <c r="I27" s="61"/>
    </row>
    <row r="28" spans="1:16">
      <c r="A28" s="61"/>
      <c r="I28" s="61"/>
    </row>
    <row r="29" spans="1:16">
      <c r="A29" s="61"/>
      <c r="I29" s="61"/>
    </row>
    <row r="30" spans="1:16">
      <c r="A30" s="61"/>
      <c r="H30" t="s">
        <v>23</v>
      </c>
      <c r="I30" s="61"/>
    </row>
    <row r="31" spans="1:16">
      <c r="A31" s="61"/>
      <c r="I31" s="61"/>
    </row>
    <row r="32" spans="1:16">
      <c r="A32" s="61"/>
      <c r="I32" s="61"/>
    </row>
    <row r="33" spans="1:9">
      <c r="A33" s="61"/>
      <c r="I33" s="61"/>
    </row>
    <row r="34" spans="1:9" ht="13.8" thickBot="1">
      <c r="A34" s="63"/>
      <c r="B34" s="64"/>
      <c r="C34" s="64"/>
      <c r="D34" s="64"/>
      <c r="E34" s="64"/>
      <c r="F34" s="64"/>
      <c r="G34" s="64"/>
      <c r="H34" s="64"/>
      <c r="I34" s="61"/>
    </row>
    <row r="35" spans="1:9" ht="13.8" thickTop="1"/>
    <row r="38" spans="1:9" ht="24.6">
      <c r="A38" s="71" t="s">
        <v>24</v>
      </c>
    </row>
    <row r="39" spans="1:9" ht="40.5" customHeight="1">
      <c r="A39" s="592" t="s">
        <v>25</v>
      </c>
      <c r="B39" s="592"/>
      <c r="C39" s="592"/>
      <c r="D39" s="592"/>
      <c r="E39" s="592"/>
      <c r="F39" s="592"/>
      <c r="G39" s="592"/>
    </row>
    <row r="40" spans="1:9" ht="30.75" customHeight="1">
      <c r="A40" s="584" t="s">
        <v>26</v>
      </c>
      <c r="B40" s="584"/>
      <c r="C40" s="584"/>
      <c r="D40" s="584"/>
      <c r="E40" s="584"/>
      <c r="F40" s="584"/>
      <c r="G40" s="584"/>
    </row>
    <row r="41" spans="1:9" ht="15">
      <c r="A41" s="72"/>
    </row>
    <row r="42" spans="1:9" ht="69.75" customHeight="1">
      <c r="A42" s="579" t="s">
        <v>27</v>
      </c>
      <c r="B42" s="579"/>
      <c r="C42" s="579"/>
      <c r="D42" s="579"/>
      <c r="E42" s="579"/>
      <c r="F42" s="579"/>
      <c r="G42" s="579"/>
    </row>
    <row r="43" spans="1:9" ht="35.25" customHeight="1">
      <c r="A43" s="584" t="s">
        <v>28</v>
      </c>
      <c r="B43" s="584"/>
      <c r="C43" s="584"/>
      <c r="D43" s="584"/>
      <c r="E43" s="584"/>
      <c r="F43" s="584"/>
      <c r="G43" s="584"/>
    </row>
    <row r="44" spans="1:9" ht="59.25" customHeight="1">
      <c r="A44" s="579" t="s">
        <v>29</v>
      </c>
      <c r="B44" s="579"/>
      <c r="C44" s="579"/>
      <c r="D44" s="579"/>
      <c r="E44" s="579"/>
      <c r="F44" s="579"/>
      <c r="G44" s="579"/>
    </row>
    <row r="45" spans="1:9" ht="15">
      <c r="A45" s="73"/>
    </row>
    <row r="46" spans="1:9" ht="27.75" customHeight="1">
      <c r="A46" s="581" t="s">
        <v>30</v>
      </c>
      <c r="B46" s="581"/>
      <c r="C46" s="581"/>
      <c r="D46" s="581"/>
      <c r="E46" s="581"/>
      <c r="F46" s="581"/>
      <c r="G46" s="581"/>
    </row>
    <row r="47" spans="1:9" ht="53.25" customHeight="1">
      <c r="A47" s="580" t="s">
        <v>31</v>
      </c>
      <c r="B47" s="579"/>
      <c r="C47" s="579"/>
      <c r="D47" s="579"/>
      <c r="E47" s="579"/>
      <c r="F47" s="579"/>
      <c r="G47" s="579"/>
    </row>
    <row r="48" spans="1:9" ht="15">
      <c r="A48" s="73"/>
    </row>
    <row r="49" spans="1:7" ht="32.25" customHeight="1">
      <c r="A49" s="581" t="s">
        <v>32</v>
      </c>
      <c r="B49" s="581"/>
      <c r="C49" s="581"/>
      <c r="D49" s="581"/>
      <c r="E49" s="581"/>
      <c r="F49" s="581"/>
      <c r="G49" s="581"/>
    </row>
    <row r="50" spans="1:7" ht="15">
      <c r="A50" s="72"/>
    </row>
    <row r="51" spans="1:7" ht="87" customHeight="1">
      <c r="A51" s="580" t="s">
        <v>33</v>
      </c>
      <c r="B51" s="579"/>
      <c r="C51" s="579"/>
      <c r="D51" s="579"/>
      <c r="E51" s="579"/>
      <c r="F51" s="579"/>
      <c r="G51" s="579"/>
    </row>
    <row r="52" spans="1:7" ht="15">
      <c r="A52" s="73"/>
    </row>
    <row r="53" spans="1:7" ht="32.25" customHeight="1">
      <c r="A53" s="581" t="s">
        <v>34</v>
      </c>
      <c r="B53" s="581"/>
      <c r="C53" s="581"/>
      <c r="D53" s="581"/>
      <c r="E53" s="581"/>
      <c r="F53" s="581"/>
      <c r="G53" s="581"/>
    </row>
    <row r="54" spans="1:7" ht="29.25" customHeight="1">
      <c r="A54" s="579" t="s">
        <v>35</v>
      </c>
      <c r="B54" s="579"/>
      <c r="C54" s="579"/>
      <c r="D54" s="579"/>
      <c r="E54" s="579"/>
      <c r="F54" s="579"/>
      <c r="G54" s="579"/>
    </row>
    <row r="55" spans="1:7" ht="15">
      <c r="A55" s="73"/>
    </row>
    <row r="56" spans="1:7" s="69" customFormat="1" ht="110.25" customHeight="1">
      <c r="A56" s="582" t="s">
        <v>36</v>
      </c>
      <c r="B56" s="583"/>
      <c r="C56" s="583"/>
      <c r="D56" s="583"/>
      <c r="E56" s="583"/>
      <c r="F56" s="583"/>
      <c r="G56" s="583"/>
    </row>
    <row r="57" spans="1:7" ht="34.5" customHeight="1">
      <c r="A57" s="584" t="s">
        <v>37</v>
      </c>
      <c r="B57" s="584"/>
      <c r="C57" s="584"/>
      <c r="D57" s="584"/>
      <c r="E57" s="584"/>
      <c r="F57" s="584"/>
      <c r="G57" s="584"/>
    </row>
    <row r="58" spans="1:7" ht="114" customHeight="1">
      <c r="A58" s="580" t="s">
        <v>38</v>
      </c>
      <c r="B58" s="579"/>
      <c r="C58" s="579"/>
      <c r="D58" s="579"/>
      <c r="E58" s="579"/>
      <c r="F58" s="579"/>
      <c r="G58" s="579"/>
    </row>
    <row r="59" spans="1:7" ht="109.5" customHeight="1">
      <c r="A59" s="579"/>
      <c r="B59" s="579"/>
      <c r="C59" s="579"/>
      <c r="D59" s="579"/>
      <c r="E59" s="579"/>
      <c r="F59" s="579"/>
      <c r="G59" s="579"/>
    </row>
    <row r="60" spans="1:7" ht="15">
      <c r="A60" s="73"/>
    </row>
    <row r="61" spans="1:7" s="70" customFormat="1" ht="57.75" customHeight="1">
      <c r="A61" s="579"/>
      <c r="B61" s="579"/>
      <c r="C61" s="579"/>
      <c r="D61" s="579"/>
      <c r="E61" s="579"/>
      <c r="F61" s="579"/>
      <c r="G61" s="579"/>
    </row>
  </sheetData>
  <mergeCells count="21">
    <mergeCell ref="A3:H3"/>
    <mergeCell ref="C15:H15"/>
    <mergeCell ref="B17:G17"/>
    <mergeCell ref="B12:G12"/>
    <mergeCell ref="A39:G39"/>
    <mergeCell ref="B13:G13"/>
    <mergeCell ref="A47:G47"/>
    <mergeCell ref="A46:G46"/>
    <mergeCell ref="A53:G53"/>
    <mergeCell ref="A40:G40"/>
    <mergeCell ref="A42:G42"/>
    <mergeCell ref="A44:G44"/>
    <mergeCell ref="A43:G43"/>
    <mergeCell ref="A59:G59"/>
    <mergeCell ref="A58:G58"/>
    <mergeCell ref="A61:G61"/>
    <mergeCell ref="A51:G51"/>
    <mergeCell ref="A49:G49"/>
    <mergeCell ref="A56:G56"/>
    <mergeCell ref="A54:G54"/>
    <mergeCell ref="A57:G57"/>
  </mergeCells>
  <phoneticPr fontId="32"/>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56D59-1E8E-4D06-8920-92D8533A60A1}">
  <dimension ref="A1:AB78"/>
  <sheetViews>
    <sheetView view="pageBreakPreview" zoomScale="85" zoomScaleNormal="100" zoomScaleSheetLayoutView="85" workbookViewId="0">
      <selection activeCell="W20" sqref="W20"/>
    </sheetView>
  </sheetViews>
  <sheetFormatPr defaultRowHeight="13.2"/>
  <cols>
    <col min="3" max="3" width="20.6640625" bestFit="1" customWidth="1"/>
    <col min="11" max="11" width="4.21875" customWidth="1"/>
    <col min="12" max="12" width="5.33203125" customWidth="1"/>
    <col min="13" max="15" width="8.88671875" customWidth="1"/>
    <col min="16" max="16" width="3.33203125" customWidth="1"/>
    <col min="17" max="17" width="9.33203125" customWidth="1"/>
  </cols>
  <sheetData>
    <row r="1" spans="1:28">
      <c r="A1" s="499"/>
      <c r="B1" s="499"/>
      <c r="C1" s="499"/>
      <c r="D1" s="499"/>
      <c r="E1" s="499"/>
      <c r="F1" s="499"/>
      <c r="G1" s="499"/>
      <c r="H1" s="499"/>
      <c r="I1" s="499"/>
      <c r="J1" s="499"/>
      <c r="K1" s="499"/>
      <c r="L1" s="499"/>
      <c r="M1" s="499"/>
      <c r="N1" s="499"/>
      <c r="O1" s="499"/>
      <c r="P1" s="499"/>
      <c r="Q1" s="499"/>
      <c r="R1" s="499"/>
      <c r="S1" s="499"/>
      <c r="T1" s="499"/>
      <c r="U1" s="499"/>
    </row>
    <row r="2" spans="1:28" ht="13.2" customHeight="1">
      <c r="A2" s="499"/>
      <c r="B2" s="508"/>
      <c r="C2" s="593"/>
      <c r="D2" s="594"/>
      <c r="E2" s="594"/>
      <c r="F2" s="594"/>
      <c r="G2" s="594"/>
      <c r="H2" s="594"/>
      <c r="I2" s="594"/>
      <c r="J2" s="594"/>
      <c r="K2" s="594"/>
      <c r="L2" s="594"/>
      <c r="M2" s="594"/>
      <c r="N2" s="594"/>
      <c r="O2" s="594"/>
      <c r="P2" s="594"/>
      <c r="Q2" s="594"/>
      <c r="R2" s="594"/>
      <c r="S2" s="594"/>
      <c r="T2" s="499"/>
      <c r="U2" s="499"/>
    </row>
    <row r="3" spans="1:28" ht="13.2" customHeight="1">
      <c r="A3" s="499"/>
      <c r="B3" s="509"/>
      <c r="C3" s="594"/>
      <c r="D3" s="594"/>
      <c r="E3" s="594"/>
      <c r="F3" s="594"/>
      <c r="G3" s="594"/>
      <c r="H3" s="594"/>
      <c r="I3" s="594"/>
      <c r="J3" s="594"/>
      <c r="K3" s="594"/>
      <c r="L3" s="594"/>
      <c r="M3" s="594"/>
      <c r="N3" s="594"/>
      <c r="O3" s="594"/>
      <c r="P3" s="594"/>
      <c r="Q3" s="594"/>
      <c r="R3" s="594"/>
      <c r="S3" s="594"/>
      <c r="T3" s="499"/>
      <c r="U3" s="499"/>
    </row>
    <row r="4" spans="1:28" ht="13.2" customHeight="1">
      <c r="A4" s="499"/>
      <c r="B4" s="509"/>
      <c r="C4" s="594"/>
      <c r="D4" s="594"/>
      <c r="E4" s="594"/>
      <c r="F4" s="594"/>
      <c r="G4" s="594"/>
      <c r="H4" s="594"/>
      <c r="I4" s="594"/>
      <c r="J4" s="594"/>
      <c r="K4" s="594"/>
      <c r="L4" s="594"/>
      <c r="M4" s="594"/>
      <c r="N4" s="594"/>
      <c r="O4" s="594"/>
      <c r="P4" s="594"/>
      <c r="Q4" s="594"/>
      <c r="R4" s="594"/>
      <c r="S4" s="594"/>
      <c r="T4" s="499"/>
      <c r="U4" s="499"/>
    </row>
    <row r="5" spans="1:28" ht="13.8" customHeight="1">
      <c r="A5" s="499"/>
      <c r="B5" s="499"/>
      <c r="C5" s="594"/>
      <c r="D5" s="594"/>
      <c r="E5" s="594"/>
      <c r="F5" s="594"/>
      <c r="G5" s="594"/>
      <c r="H5" s="594"/>
      <c r="I5" s="594"/>
      <c r="J5" s="594"/>
      <c r="K5" s="594"/>
      <c r="L5" s="594"/>
      <c r="M5" s="594"/>
      <c r="N5" s="594"/>
      <c r="O5" s="594"/>
      <c r="P5" s="594"/>
      <c r="Q5" s="594"/>
      <c r="R5" s="594"/>
      <c r="S5" s="594"/>
      <c r="T5" s="499"/>
      <c r="U5" s="499"/>
    </row>
    <row r="6" spans="1:28">
      <c r="A6" s="499"/>
      <c r="B6" s="499"/>
      <c r="C6" s="594"/>
      <c r="D6" s="594"/>
      <c r="E6" s="594"/>
      <c r="F6" s="594"/>
      <c r="G6" s="594"/>
      <c r="H6" s="594"/>
      <c r="I6" s="594"/>
      <c r="J6" s="594"/>
      <c r="K6" s="594"/>
      <c r="L6" s="594"/>
      <c r="M6" s="594"/>
      <c r="N6" s="594"/>
      <c r="O6" s="594"/>
      <c r="P6" s="594"/>
      <c r="Q6" s="594"/>
      <c r="R6" s="594"/>
      <c r="S6" s="594"/>
      <c r="T6" s="499"/>
      <c r="U6" s="499"/>
      <c r="V6" s="66"/>
      <c r="W6" s="66"/>
      <c r="X6" s="66"/>
      <c r="Y6" s="66"/>
      <c r="Z6" s="66"/>
      <c r="AA6" s="66"/>
      <c r="AB6" s="66"/>
    </row>
    <row r="7" spans="1:28">
      <c r="A7" s="499"/>
      <c r="B7" s="499"/>
      <c r="C7" s="594"/>
      <c r="D7" s="594"/>
      <c r="E7" s="594"/>
      <c r="F7" s="594"/>
      <c r="G7" s="594"/>
      <c r="H7" s="594"/>
      <c r="I7" s="594"/>
      <c r="J7" s="594"/>
      <c r="K7" s="594"/>
      <c r="L7" s="594"/>
      <c r="M7" s="594"/>
      <c r="N7" s="594"/>
      <c r="O7" s="594"/>
      <c r="P7" s="594"/>
      <c r="Q7" s="594"/>
      <c r="R7" s="594"/>
      <c r="S7" s="594"/>
      <c r="T7" s="499"/>
      <c r="U7" s="499"/>
      <c r="V7" s="66"/>
      <c r="W7" s="66"/>
      <c r="X7" s="66"/>
      <c r="Y7" s="66"/>
      <c r="Z7" s="66"/>
      <c r="AA7" s="66"/>
      <c r="AB7" s="66"/>
    </row>
    <row r="8" spans="1:28">
      <c r="A8" s="499"/>
      <c r="B8" s="499"/>
      <c r="C8" s="594"/>
      <c r="D8" s="594"/>
      <c r="E8" s="594"/>
      <c r="F8" s="594"/>
      <c r="G8" s="594"/>
      <c r="H8" s="594"/>
      <c r="I8" s="594"/>
      <c r="J8" s="594"/>
      <c r="K8" s="594"/>
      <c r="L8" s="594"/>
      <c r="M8" s="594"/>
      <c r="N8" s="594"/>
      <c r="O8" s="594"/>
      <c r="P8" s="594"/>
      <c r="Q8" s="594"/>
      <c r="R8" s="594"/>
      <c r="S8" s="594"/>
      <c r="T8" s="499"/>
      <c r="U8" s="499"/>
      <c r="V8" s="66"/>
      <c r="W8" s="66"/>
      <c r="X8" s="66"/>
      <c r="Y8" s="66"/>
      <c r="Z8" s="66"/>
      <c r="AA8" s="66"/>
    </row>
    <row r="9" spans="1:28">
      <c r="A9" s="499"/>
      <c r="B9" s="499"/>
      <c r="C9" s="499"/>
      <c r="D9" s="499"/>
      <c r="E9" s="499"/>
      <c r="F9" s="499"/>
      <c r="G9" s="499"/>
      <c r="H9" s="499"/>
      <c r="I9" s="499"/>
      <c r="J9" s="499"/>
      <c r="K9" s="499"/>
      <c r="L9" s="499"/>
      <c r="M9" s="499"/>
      <c r="N9" s="499"/>
      <c r="O9" s="499"/>
      <c r="P9" s="499"/>
      <c r="Q9" s="499"/>
      <c r="R9" s="499"/>
      <c r="S9" s="499"/>
      <c r="T9" s="499"/>
      <c r="U9" s="499"/>
      <c r="V9" s="66"/>
      <c r="W9" s="66"/>
      <c r="X9" s="66"/>
      <c r="Y9" s="66"/>
      <c r="Z9" s="66"/>
      <c r="AA9" s="66"/>
    </row>
    <row r="10" spans="1:28">
      <c r="A10" s="499"/>
      <c r="B10" s="499"/>
      <c r="C10" s="499"/>
      <c r="D10" s="499"/>
      <c r="E10" s="499"/>
      <c r="F10" s="499"/>
      <c r="G10" s="499"/>
      <c r="H10" s="499"/>
      <c r="I10" s="499"/>
      <c r="J10" s="499"/>
      <c r="K10" s="499"/>
      <c r="L10" s="499"/>
      <c r="M10" s="499"/>
      <c r="N10" s="499"/>
      <c r="O10" s="499"/>
      <c r="P10" s="499"/>
      <c r="Q10" s="499"/>
      <c r="R10" s="499"/>
      <c r="S10" s="499"/>
      <c r="T10" s="499"/>
      <c r="U10" s="499"/>
    </row>
    <row r="11" spans="1:28">
      <c r="A11" s="499"/>
      <c r="B11" s="499"/>
      <c r="C11" s="499"/>
      <c r="D11" s="499"/>
      <c r="E11" s="499"/>
      <c r="F11" s="499"/>
      <c r="G11" s="499"/>
      <c r="H11" s="499"/>
      <c r="I11" s="499"/>
      <c r="J11" s="499"/>
      <c r="K11" s="499"/>
      <c r="L11" s="499"/>
      <c r="M11" s="499"/>
      <c r="N11" s="499"/>
      <c r="O11" s="499"/>
      <c r="P11" s="499"/>
      <c r="Q11" s="499"/>
      <c r="R11" s="499"/>
      <c r="S11" s="499"/>
      <c r="T11" s="499"/>
      <c r="U11" s="499"/>
    </row>
    <row r="12" spans="1:28" ht="24.6">
      <c r="A12" s="499"/>
      <c r="B12" s="499"/>
      <c r="C12" s="499"/>
      <c r="D12" s="499"/>
      <c r="E12" s="499"/>
      <c r="F12" s="499"/>
      <c r="G12" s="510"/>
      <c r="H12" s="499"/>
      <c r="I12" s="499"/>
      <c r="J12" s="499"/>
      <c r="K12" s="499"/>
      <c r="L12" s="499"/>
      <c r="M12" s="499"/>
      <c r="N12" s="499"/>
      <c r="O12" s="499"/>
      <c r="P12" s="499"/>
      <c r="Q12" s="499"/>
      <c r="R12" s="499"/>
      <c r="S12" s="499"/>
      <c r="T12" s="499"/>
      <c r="U12" s="499"/>
    </row>
    <row r="13" spans="1:28">
      <c r="A13" s="499"/>
      <c r="B13" s="499"/>
      <c r="C13" s="499"/>
      <c r="D13" s="499"/>
      <c r="E13" s="499"/>
      <c r="F13" s="499"/>
      <c r="G13" s="499"/>
      <c r="H13" s="499"/>
      <c r="I13" s="499"/>
      <c r="J13" s="499"/>
      <c r="K13" s="499"/>
      <c r="L13" s="499"/>
      <c r="M13" s="499"/>
      <c r="N13" s="499"/>
      <c r="O13" s="499"/>
      <c r="P13" s="499"/>
      <c r="Q13" s="499"/>
      <c r="R13" s="499"/>
      <c r="S13" s="499"/>
      <c r="T13" s="499"/>
      <c r="U13" s="499"/>
    </row>
    <row r="14" spans="1:28">
      <c r="A14" s="499"/>
      <c r="B14" s="499"/>
      <c r="C14" s="499"/>
      <c r="D14" s="499"/>
      <c r="E14" s="499"/>
      <c r="F14" s="499"/>
      <c r="G14" s="499"/>
      <c r="H14" s="499"/>
      <c r="I14" s="499"/>
      <c r="J14" s="499"/>
      <c r="K14" s="499"/>
      <c r="L14" s="499"/>
      <c r="M14" s="499"/>
      <c r="N14" s="499"/>
      <c r="O14" s="499"/>
      <c r="P14" s="499"/>
      <c r="Q14" s="499"/>
      <c r="R14" s="499"/>
      <c r="S14" s="499"/>
      <c r="T14" s="499"/>
      <c r="U14" s="499"/>
    </row>
    <row r="15" spans="1:28">
      <c r="A15" s="499"/>
      <c r="B15" s="499"/>
      <c r="C15" s="499"/>
      <c r="D15" s="499"/>
      <c r="E15" s="499"/>
      <c r="F15" s="499"/>
      <c r="G15" s="499"/>
      <c r="H15" s="499"/>
      <c r="I15" s="499"/>
      <c r="J15" s="499"/>
      <c r="K15" s="499"/>
      <c r="L15" s="499"/>
      <c r="M15" s="499"/>
      <c r="N15" s="499"/>
      <c r="O15" s="499"/>
      <c r="P15" s="499"/>
      <c r="Q15" s="499"/>
      <c r="R15" s="499"/>
      <c r="S15" s="499"/>
      <c r="T15" s="499"/>
      <c r="U15" s="499"/>
    </row>
    <row r="16" spans="1:28">
      <c r="A16" s="499"/>
      <c r="B16" s="499"/>
      <c r="C16" s="499"/>
      <c r="D16" s="499"/>
      <c r="E16" s="499"/>
      <c r="F16" s="499"/>
      <c r="G16" s="499"/>
      <c r="H16" s="499"/>
      <c r="I16" s="499"/>
      <c r="J16" s="499"/>
      <c r="K16" s="499"/>
      <c r="L16" s="499"/>
      <c r="M16" s="499"/>
      <c r="N16" s="499"/>
      <c r="O16" s="499"/>
      <c r="P16" s="499"/>
      <c r="Q16" s="499"/>
      <c r="R16" s="499"/>
      <c r="S16" s="499"/>
      <c r="T16" s="499"/>
      <c r="U16" s="499"/>
    </row>
    <row r="17" spans="1:21">
      <c r="A17" s="499"/>
      <c r="B17" s="499"/>
      <c r="C17" s="499"/>
      <c r="D17" s="499"/>
      <c r="E17" s="499"/>
      <c r="F17" s="499"/>
      <c r="G17" s="499"/>
      <c r="H17" s="499"/>
      <c r="I17" s="499"/>
      <c r="J17" s="499"/>
      <c r="K17" s="499"/>
      <c r="L17" s="499"/>
      <c r="M17" s="499"/>
      <c r="N17" s="499"/>
      <c r="O17" s="499"/>
      <c r="P17" s="499"/>
      <c r="Q17" s="499"/>
      <c r="R17" s="499"/>
      <c r="S17" s="499"/>
      <c r="T17" s="499"/>
      <c r="U17" s="499"/>
    </row>
    <row r="18" spans="1:21">
      <c r="A18" s="499"/>
      <c r="B18" s="499"/>
      <c r="C18" s="499"/>
      <c r="D18" s="499"/>
      <c r="E18" s="499"/>
      <c r="F18" s="499"/>
      <c r="G18" s="499"/>
      <c r="H18" s="499"/>
      <c r="I18" s="499"/>
      <c r="J18" s="499"/>
      <c r="K18" s="499"/>
      <c r="L18" s="499"/>
      <c r="M18" s="499"/>
      <c r="N18" s="499"/>
      <c r="O18" s="499"/>
      <c r="P18" s="499"/>
      <c r="Q18" s="499"/>
      <c r="R18" s="499"/>
      <c r="S18" s="499"/>
      <c r="T18" s="499"/>
      <c r="U18" s="499"/>
    </row>
    <row r="19" spans="1:21">
      <c r="A19" s="499"/>
      <c r="B19" s="499"/>
      <c r="C19" s="499"/>
      <c r="D19" s="499"/>
      <c r="E19" s="499"/>
      <c r="F19" s="499"/>
      <c r="G19" s="499"/>
      <c r="H19" s="499"/>
      <c r="I19" s="499"/>
      <c r="J19" s="499"/>
      <c r="K19" s="499"/>
      <c r="L19" s="499"/>
      <c r="M19" s="499"/>
      <c r="N19" s="499"/>
      <c r="O19" s="499"/>
      <c r="P19" s="499"/>
      <c r="Q19" s="499"/>
      <c r="R19" s="499"/>
      <c r="S19" s="499"/>
      <c r="T19" s="499"/>
      <c r="U19" s="499"/>
    </row>
    <row r="20" spans="1:21">
      <c r="A20" s="499"/>
      <c r="B20" s="499"/>
      <c r="C20" s="499"/>
      <c r="D20" s="499"/>
      <c r="E20" s="499"/>
      <c r="F20" s="499"/>
      <c r="G20" s="499"/>
      <c r="H20" s="499"/>
      <c r="I20" s="499"/>
      <c r="J20" s="499"/>
      <c r="K20" s="499"/>
      <c r="L20" s="499"/>
      <c r="M20" s="499"/>
      <c r="N20" s="499"/>
      <c r="O20" s="499"/>
      <c r="P20" s="499"/>
      <c r="Q20" s="499"/>
      <c r="R20" s="499"/>
      <c r="S20" s="499"/>
      <c r="T20" s="499"/>
      <c r="U20" s="499"/>
    </row>
    <row r="21" spans="1:21">
      <c r="A21" s="499"/>
      <c r="B21" s="499"/>
      <c r="C21" s="499"/>
      <c r="D21" s="499"/>
      <c r="E21" s="499"/>
      <c r="F21" s="499"/>
      <c r="G21" s="499"/>
      <c r="H21" s="499"/>
      <c r="I21" s="499"/>
      <c r="J21" s="499"/>
      <c r="K21" s="499"/>
      <c r="L21" s="499"/>
      <c r="M21" s="499"/>
      <c r="N21" s="499"/>
      <c r="O21" s="499"/>
      <c r="P21" s="499"/>
      <c r="Q21" s="499"/>
      <c r="R21" s="499"/>
      <c r="S21" s="499"/>
      <c r="T21" s="499"/>
      <c r="U21" s="499"/>
    </row>
    <row r="22" spans="1:21">
      <c r="A22" s="499"/>
      <c r="B22" s="499"/>
      <c r="C22" s="499"/>
      <c r="D22" s="499"/>
      <c r="E22" s="499"/>
      <c r="F22" s="499"/>
      <c r="G22" s="499"/>
      <c r="H22" s="499"/>
      <c r="I22" s="499"/>
      <c r="J22" s="499"/>
      <c r="K22" s="499"/>
      <c r="L22" s="499"/>
      <c r="M22" s="499"/>
      <c r="N22" s="499"/>
      <c r="O22" s="499"/>
      <c r="P22" s="499"/>
      <c r="Q22" s="499"/>
      <c r="R22" s="499"/>
      <c r="S22" s="499"/>
      <c r="T22" s="499"/>
      <c r="U22" s="499"/>
    </row>
    <row r="23" spans="1:21">
      <c r="A23" s="499"/>
      <c r="B23" s="499"/>
      <c r="C23" s="499"/>
      <c r="D23" s="499"/>
      <c r="E23" s="499"/>
      <c r="F23" s="499"/>
      <c r="G23" s="499"/>
      <c r="H23" s="499"/>
      <c r="I23" s="499"/>
      <c r="J23" s="499"/>
      <c r="K23" s="499"/>
      <c r="L23" s="499"/>
      <c r="M23" s="499"/>
      <c r="N23" s="499"/>
      <c r="O23" s="499"/>
      <c r="P23" s="499"/>
      <c r="Q23" s="499"/>
      <c r="R23" s="499"/>
      <c r="S23" s="499"/>
      <c r="T23" s="499"/>
      <c r="U23" s="499"/>
    </row>
    <row r="24" spans="1:21">
      <c r="A24" s="499"/>
      <c r="B24" s="499"/>
      <c r="C24" s="499"/>
      <c r="D24" s="499"/>
      <c r="E24" s="499"/>
      <c r="F24" s="499"/>
      <c r="G24" s="499"/>
      <c r="H24" s="499"/>
      <c r="I24" s="499"/>
      <c r="J24" s="499"/>
      <c r="K24" s="499"/>
      <c r="L24" s="499"/>
      <c r="M24" s="499"/>
      <c r="N24" s="499"/>
      <c r="O24" s="499"/>
      <c r="P24" s="499"/>
      <c r="Q24" s="499"/>
      <c r="R24" s="499"/>
      <c r="S24" s="499"/>
      <c r="T24" s="499"/>
      <c r="U24" s="499"/>
    </row>
    <row r="25" spans="1:21">
      <c r="A25" s="499"/>
      <c r="B25" s="499"/>
      <c r="C25" s="499"/>
      <c r="D25" s="499"/>
      <c r="E25" s="499"/>
      <c r="F25" s="499"/>
      <c r="G25" s="499"/>
      <c r="H25" s="499"/>
      <c r="I25" s="499"/>
      <c r="J25" s="499"/>
      <c r="K25" s="499"/>
      <c r="L25" s="499"/>
      <c r="M25" s="499"/>
      <c r="N25" s="499"/>
      <c r="O25" s="499"/>
      <c r="P25" s="499"/>
      <c r="Q25" s="499"/>
      <c r="R25" s="499"/>
      <c r="S25" s="499"/>
      <c r="T25" s="499"/>
      <c r="U25" s="499"/>
    </row>
    <row r="26" spans="1:21">
      <c r="A26" s="499"/>
      <c r="B26" s="499"/>
      <c r="C26" s="499"/>
      <c r="D26" s="499"/>
      <c r="E26" s="499"/>
      <c r="F26" s="499"/>
      <c r="G26" s="499"/>
      <c r="H26" s="499"/>
      <c r="I26" s="499"/>
      <c r="J26" s="499"/>
      <c r="K26" s="499"/>
      <c r="L26" s="499"/>
      <c r="M26" s="499"/>
      <c r="N26" s="499"/>
      <c r="O26" s="499"/>
      <c r="P26" s="499"/>
      <c r="Q26" s="499"/>
      <c r="R26" s="499"/>
      <c r="S26" s="499"/>
      <c r="T26" s="499"/>
      <c r="U26" s="499"/>
    </row>
    <row r="27" spans="1:21">
      <c r="A27" s="499"/>
      <c r="B27" s="499"/>
      <c r="C27" s="499"/>
      <c r="D27" s="499"/>
      <c r="E27" s="499"/>
      <c r="F27" s="499"/>
      <c r="G27" s="499"/>
      <c r="H27" s="499"/>
      <c r="I27" s="499"/>
      <c r="J27" s="499"/>
      <c r="K27" s="499"/>
      <c r="L27" s="499"/>
      <c r="M27" s="499"/>
      <c r="N27" s="499"/>
      <c r="O27" s="499"/>
      <c r="P27" s="499"/>
      <c r="Q27" s="499"/>
      <c r="R27" s="499"/>
      <c r="S27" s="499"/>
      <c r="T27" s="499"/>
      <c r="U27" s="499"/>
    </row>
    <row r="28" spans="1:21">
      <c r="A28" s="499"/>
      <c r="B28" s="499"/>
      <c r="C28" s="499"/>
      <c r="D28" s="499"/>
      <c r="E28" s="499"/>
      <c r="F28" s="499"/>
      <c r="G28" s="499"/>
      <c r="H28" s="499"/>
      <c r="I28" s="499"/>
      <c r="J28" s="499"/>
      <c r="K28" s="499"/>
      <c r="L28" s="499"/>
      <c r="M28" s="499"/>
      <c r="N28" s="499"/>
      <c r="O28" s="499"/>
      <c r="P28" s="499"/>
      <c r="Q28" s="499"/>
      <c r="R28" s="499"/>
      <c r="S28" s="499"/>
      <c r="T28" s="499"/>
      <c r="U28" s="499"/>
    </row>
    <row r="29" spans="1:21">
      <c r="A29" s="499"/>
      <c r="B29" s="499"/>
      <c r="C29" s="499"/>
      <c r="D29" s="499"/>
      <c r="E29" s="499"/>
      <c r="F29" s="499"/>
      <c r="G29" s="499"/>
      <c r="H29" s="499"/>
      <c r="I29" s="499"/>
      <c r="J29" s="499"/>
      <c r="K29" s="499"/>
      <c r="L29" s="499"/>
      <c r="M29" s="499"/>
      <c r="N29" s="499"/>
      <c r="O29" s="499"/>
      <c r="P29" s="499"/>
      <c r="Q29" s="499"/>
      <c r="R29" s="499"/>
      <c r="S29" s="499"/>
      <c r="T29" s="499"/>
      <c r="U29" s="499"/>
    </row>
    <row r="30" spans="1:21">
      <c r="A30" s="499"/>
      <c r="B30" s="499"/>
      <c r="C30" s="499"/>
      <c r="D30" s="499"/>
      <c r="E30" s="499"/>
      <c r="F30" s="499"/>
      <c r="G30" s="499"/>
      <c r="H30" s="499"/>
      <c r="I30" s="499"/>
      <c r="J30" s="499"/>
      <c r="K30" s="499"/>
      <c r="L30" s="499"/>
      <c r="M30" s="499"/>
      <c r="N30" s="499"/>
      <c r="O30" s="499"/>
      <c r="P30" s="499"/>
      <c r="Q30" s="499"/>
      <c r="R30" s="499"/>
      <c r="S30" s="499"/>
      <c r="T30" s="499"/>
      <c r="U30" s="499"/>
    </row>
    <row r="31" spans="1:21">
      <c r="A31" s="499"/>
      <c r="B31" s="499"/>
      <c r="C31" s="499"/>
      <c r="D31" s="499"/>
      <c r="E31" s="499"/>
      <c r="F31" s="499"/>
      <c r="G31" s="499"/>
      <c r="H31" s="499"/>
      <c r="I31" s="499"/>
      <c r="J31" s="499"/>
      <c r="K31" s="499"/>
      <c r="L31" s="499"/>
      <c r="M31" s="499"/>
      <c r="N31" s="499"/>
      <c r="O31" s="499"/>
      <c r="P31" s="499"/>
      <c r="Q31" s="499"/>
      <c r="R31" s="499"/>
      <c r="S31" s="499"/>
      <c r="T31" s="499"/>
      <c r="U31" s="499"/>
    </row>
    <row r="32" spans="1:21">
      <c r="A32" s="499"/>
      <c r="B32" s="499"/>
      <c r="C32" s="499"/>
      <c r="D32" s="499"/>
      <c r="E32" s="499"/>
      <c r="F32" s="499"/>
      <c r="G32" s="499"/>
      <c r="H32" s="499"/>
      <c r="I32" s="499"/>
      <c r="J32" s="499"/>
      <c r="K32" s="499"/>
      <c r="L32" s="499"/>
      <c r="M32" s="499"/>
      <c r="N32" s="499"/>
      <c r="O32" s="499"/>
      <c r="P32" s="499"/>
      <c r="Q32" s="499"/>
      <c r="R32" s="499"/>
      <c r="S32" s="499"/>
      <c r="T32" s="499"/>
      <c r="U32" s="499"/>
    </row>
    <row r="33" spans="1:21">
      <c r="A33" s="499"/>
      <c r="B33" s="499"/>
      <c r="C33" s="499"/>
      <c r="D33" s="499"/>
      <c r="E33" s="499"/>
      <c r="F33" s="499"/>
      <c r="G33" s="499"/>
      <c r="H33" s="499"/>
      <c r="I33" s="499"/>
      <c r="J33" s="499"/>
      <c r="K33" s="499"/>
      <c r="L33" s="499"/>
      <c r="M33" s="499"/>
      <c r="N33" s="499"/>
      <c r="O33" s="499"/>
      <c r="P33" s="499"/>
      <c r="Q33" s="499"/>
      <c r="R33" s="499"/>
      <c r="S33" s="499"/>
      <c r="T33" s="499"/>
      <c r="U33" s="499"/>
    </row>
    <row r="34" spans="1:21">
      <c r="A34" s="499"/>
      <c r="B34" s="499"/>
      <c r="C34" s="499"/>
      <c r="D34" s="499"/>
      <c r="E34" s="499"/>
      <c r="F34" s="499"/>
      <c r="G34" s="499"/>
      <c r="H34" s="499"/>
      <c r="I34" s="499"/>
      <c r="J34" s="499"/>
      <c r="K34" s="499"/>
      <c r="L34" s="499"/>
      <c r="M34" s="499"/>
      <c r="N34" s="499"/>
      <c r="O34" s="499"/>
      <c r="P34" s="499"/>
      <c r="Q34" s="499"/>
      <c r="R34" s="499"/>
      <c r="S34" s="499"/>
      <c r="T34" s="499"/>
      <c r="U34" s="499"/>
    </row>
    <row r="35" spans="1:21">
      <c r="A35" s="499"/>
      <c r="B35" s="499"/>
      <c r="C35" s="499"/>
      <c r="D35" s="499"/>
      <c r="E35" s="499"/>
      <c r="F35" s="499"/>
      <c r="G35" s="499"/>
      <c r="H35" s="499"/>
      <c r="I35" s="499"/>
      <c r="J35" s="499"/>
      <c r="K35" s="499"/>
      <c r="L35" s="499"/>
      <c r="M35" s="499"/>
      <c r="N35" s="499"/>
      <c r="O35" s="499"/>
      <c r="P35" s="499"/>
      <c r="Q35" s="499"/>
      <c r="R35" s="499"/>
      <c r="S35" s="499"/>
      <c r="T35" s="499"/>
      <c r="U35" s="499"/>
    </row>
    <row r="36" spans="1:21">
      <c r="A36" s="499"/>
      <c r="B36" s="499"/>
      <c r="C36" s="499"/>
      <c r="D36" s="499"/>
      <c r="E36" s="499"/>
      <c r="F36" s="499"/>
      <c r="G36" s="499"/>
      <c r="H36" s="499"/>
      <c r="I36" s="499"/>
      <c r="J36" s="499"/>
      <c r="K36" s="499"/>
      <c r="L36" s="499"/>
      <c r="M36" s="499"/>
      <c r="N36" s="499"/>
      <c r="O36" s="499"/>
      <c r="P36" s="499"/>
      <c r="Q36" s="499"/>
      <c r="R36" s="499"/>
      <c r="S36" s="499"/>
      <c r="T36" s="499"/>
      <c r="U36" s="499"/>
    </row>
    <row r="37" spans="1:21" ht="13.2" customHeight="1">
      <c r="A37" s="499"/>
      <c r="B37" s="506"/>
      <c r="C37" s="506"/>
      <c r="D37" s="506"/>
      <c r="E37" s="506"/>
      <c r="F37" s="506"/>
      <c r="G37" s="506"/>
      <c r="H37" s="506"/>
      <c r="I37" s="506"/>
      <c r="J37" s="506"/>
      <c r="K37" s="506"/>
      <c r="L37" s="506"/>
      <c r="M37" s="506"/>
      <c r="N37" s="506"/>
      <c r="O37" s="506"/>
      <c r="P37" s="506"/>
      <c r="Q37" s="506"/>
      <c r="R37" s="506"/>
      <c r="S37" s="506"/>
      <c r="T37" s="506"/>
      <c r="U37" s="499"/>
    </row>
    <row r="38" spans="1:21" s="499" customFormat="1" ht="17.399999999999999" customHeight="1">
      <c r="B38" s="506"/>
      <c r="C38" s="506"/>
      <c r="D38" s="506"/>
      <c r="E38" s="506"/>
      <c r="F38" s="506"/>
      <c r="G38" s="506"/>
      <c r="H38" s="506"/>
      <c r="I38" s="506"/>
      <c r="J38" s="506"/>
      <c r="K38" s="506"/>
      <c r="L38" s="506"/>
      <c r="M38" s="506"/>
      <c r="N38" s="506"/>
      <c r="O38" s="506"/>
      <c r="P38" s="506"/>
      <c r="Q38" s="506"/>
      <c r="R38" s="506"/>
      <c r="S38" s="506"/>
      <c r="T38" s="506"/>
    </row>
    <row r="39" spans="1:21" s="503" customFormat="1" ht="17.399999999999999" customHeight="1">
      <c r="A39" s="499"/>
      <c r="B39" s="506"/>
      <c r="C39" s="506"/>
      <c r="D39" s="506"/>
      <c r="E39" s="506"/>
      <c r="F39" s="506"/>
      <c r="G39" s="506"/>
      <c r="H39" s="506"/>
      <c r="I39" s="506"/>
      <c r="J39" s="506"/>
      <c r="K39" s="506"/>
      <c r="L39" s="506"/>
      <c r="M39" s="506"/>
      <c r="N39" s="506"/>
      <c r="O39" s="506"/>
      <c r="P39" s="506"/>
      <c r="Q39" s="506"/>
      <c r="R39" s="506"/>
      <c r="S39" s="506"/>
      <c r="T39" s="506"/>
    </row>
    <row r="40" spans="1:21" s="503" customFormat="1" ht="17.399999999999999" customHeight="1">
      <c r="A40" s="499"/>
      <c r="B40" s="506"/>
      <c r="C40" s="506"/>
      <c r="D40" s="506"/>
      <c r="E40" s="506"/>
      <c r="F40" s="506"/>
      <c r="G40" s="506"/>
      <c r="H40" s="506"/>
      <c r="I40" s="506"/>
      <c r="J40" s="506"/>
      <c r="K40" s="506"/>
      <c r="L40" s="506"/>
      <c r="M40" s="506"/>
      <c r="N40" s="506"/>
      <c r="O40" s="506"/>
      <c r="P40" s="506"/>
      <c r="Q40" s="506"/>
      <c r="R40" s="506"/>
      <c r="S40" s="506"/>
      <c r="T40" s="506"/>
    </row>
    <row r="41" spans="1:21" s="501" customFormat="1" ht="24" customHeight="1">
      <c r="A41" s="499"/>
      <c r="B41" s="506"/>
      <c r="C41" s="506"/>
      <c r="D41" s="506"/>
      <c r="E41" s="506"/>
      <c r="F41" s="506"/>
      <c r="G41" s="506"/>
      <c r="H41" s="506"/>
      <c r="I41" s="506"/>
      <c r="J41" s="506"/>
      <c r="K41" s="506"/>
      <c r="L41" s="506"/>
      <c r="M41" s="506"/>
      <c r="N41" s="506"/>
      <c r="O41" s="506"/>
      <c r="P41" s="506"/>
      <c r="Q41" s="506"/>
      <c r="R41" s="506"/>
      <c r="S41" s="506"/>
      <c r="T41" s="506"/>
      <c r="U41" s="500"/>
    </row>
    <row r="42" spans="1:21" s="501" customFormat="1" ht="15" customHeight="1">
      <c r="A42" s="499"/>
      <c r="B42" s="506"/>
      <c r="C42" s="506"/>
      <c r="D42" s="506"/>
      <c r="E42" s="506"/>
      <c r="F42" s="506"/>
      <c r="G42" s="506"/>
      <c r="H42" s="506"/>
      <c r="I42" s="506"/>
      <c r="J42" s="506"/>
      <c r="K42" s="506"/>
      <c r="L42" s="506"/>
      <c r="M42" s="506"/>
      <c r="N42" s="506"/>
      <c r="O42" s="506"/>
      <c r="P42" s="506"/>
      <c r="Q42" s="506"/>
      <c r="R42" s="506"/>
      <c r="S42" s="506"/>
      <c r="T42" s="506"/>
      <c r="U42" s="500"/>
    </row>
    <row r="43" spans="1:21" s="501" customFormat="1" ht="31.8" customHeight="1">
      <c r="A43" s="499"/>
      <c r="B43" s="506"/>
      <c r="C43" s="506"/>
      <c r="D43" s="506"/>
      <c r="E43" s="506"/>
      <c r="F43" s="506"/>
      <c r="G43" s="506"/>
      <c r="H43" s="506"/>
      <c r="I43" s="506"/>
      <c r="J43" s="506"/>
      <c r="K43" s="506"/>
      <c r="L43" s="506"/>
      <c r="M43" s="506"/>
      <c r="N43" s="506"/>
      <c r="O43" s="506"/>
      <c r="P43" s="506"/>
      <c r="Q43" s="506"/>
      <c r="R43" s="506"/>
      <c r="S43" s="506"/>
      <c r="T43" s="506"/>
      <c r="U43" s="500"/>
    </row>
    <row r="44" spans="1:21" s="501" customFormat="1" ht="31.8" customHeight="1">
      <c r="A44" s="499"/>
      <c r="B44" s="506"/>
      <c r="C44" s="506"/>
      <c r="D44" s="506"/>
      <c r="E44" s="506"/>
      <c r="F44" s="506"/>
      <c r="G44" s="502"/>
      <c r="H44" s="502"/>
      <c r="I44" s="500"/>
      <c r="J44" s="500"/>
      <c r="K44" s="500"/>
      <c r="L44" s="500"/>
      <c r="M44" s="500"/>
      <c r="N44" s="500"/>
      <c r="O44" s="500"/>
      <c r="P44" s="500"/>
      <c r="Q44" s="500"/>
      <c r="R44" s="500"/>
      <c r="S44" s="500"/>
      <c r="T44" s="500"/>
      <c r="U44" s="500"/>
    </row>
    <row r="45" spans="1:21" s="501" customFormat="1" ht="31.8" customHeight="1">
      <c r="A45" s="499"/>
      <c r="B45" s="506"/>
      <c r="C45" s="506"/>
      <c r="D45" s="506"/>
      <c r="E45" s="506"/>
      <c r="F45" s="506"/>
      <c r="G45" s="502"/>
      <c r="H45" s="502"/>
      <c r="I45" s="500"/>
      <c r="J45" s="500"/>
      <c r="K45" s="500"/>
      <c r="L45" s="500"/>
      <c r="M45" s="500"/>
      <c r="N45" s="500"/>
      <c r="O45" s="500"/>
      <c r="P45" s="500"/>
      <c r="Q45" s="500"/>
      <c r="R45" s="500"/>
      <c r="S45" s="500"/>
      <c r="T45" s="500"/>
      <c r="U45" s="500"/>
    </row>
    <row r="46" spans="1:21" s="501" customFormat="1" ht="20.399999999999999" customHeight="1">
      <c r="A46" s="499"/>
      <c r="B46" s="506"/>
      <c r="C46" s="506"/>
      <c r="D46" s="506"/>
      <c r="E46" s="506"/>
      <c r="F46" s="506"/>
      <c r="G46" s="500"/>
      <c r="H46" s="500"/>
      <c r="I46" s="500"/>
      <c r="J46" s="500"/>
      <c r="K46" s="500"/>
      <c r="L46" s="500"/>
      <c r="M46" s="500"/>
      <c r="N46" s="500"/>
      <c r="O46" s="500"/>
      <c r="P46" s="500"/>
      <c r="Q46" s="500"/>
      <c r="R46" s="500"/>
      <c r="S46" s="500"/>
      <c r="T46" s="500"/>
      <c r="U46" s="500"/>
    </row>
    <row r="47" spans="1:21" s="501" customFormat="1" ht="20.399999999999999" customHeight="1">
      <c r="A47" s="499"/>
      <c r="B47" s="506"/>
      <c r="C47" s="506"/>
      <c r="D47" s="506"/>
      <c r="E47" s="506"/>
      <c r="F47" s="506"/>
      <c r="G47" s="500"/>
      <c r="H47" s="500"/>
      <c r="I47" s="500"/>
      <c r="J47" s="500"/>
      <c r="K47" s="500"/>
      <c r="L47" s="500"/>
      <c r="M47" s="500"/>
      <c r="N47" s="500"/>
      <c r="O47" s="500"/>
      <c r="P47" s="500"/>
      <c r="Q47" s="500"/>
      <c r="R47" s="500"/>
      <c r="S47" s="500"/>
      <c r="T47" s="500"/>
      <c r="U47" s="500"/>
    </row>
    <row r="48" spans="1:21" s="501" customFormat="1" ht="20.399999999999999" customHeight="1">
      <c r="A48" s="499"/>
      <c r="B48" s="506"/>
      <c r="C48" s="506"/>
      <c r="D48" s="506"/>
      <c r="E48" s="506"/>
      <c r="F48" s="506"/>
      <c r="G48" s="500"/>
      <c r="H48" s="500"/>
      <c r="I48" s="500"/>
      <c r="J48" s="500"/>
      <c r="K48" s="500"/>
      <c r="L48" s="500"/>
      <c r="M48" s="500"/>
      <c r="N48" s="500"/>
      <c r="O48" s="500"/>
      <c r="P48" s="500"/>
      <c r="Q48" s="500"/>
      <c r="R48" s="500"/>
      <c r="S48" s="500"/>
      <c r="T48" s="500"/>
      <c r="U48" s="500"/>
    </row>
    <row r="49" spans="1:21" s="501" customFormat="1" ht="16.2" customHeight="1">
      <c r="A49" s="499"/>
      <c r="B49" s="506"/>
      <c r="C49" s="506"/>
      <c r="D49" s="506"/>
      <c r="E49" s="506"/>
      <c r="F49" s="506"/>
      <c r="G49" s="500"/>
      <c r="H49" s="500"/>
      <c r="I49" s="500"/>
      <c r="J49" s="500"/>
      <c r="K49" s="500"/>
      <c r="L49" s="500"/>
      <c r="M49" s="500"/>
      <c r="N49" s="500"/>
      <c r="O49" s="500"/>
      <c r="P49" s="500"/>
      <c r="Q49" s="500"/>
      <c r="R49" s="500"/>
      <c r="S49" s="500"/>
      <c r="T49" s="500"/>
      <c r="U49" s="500"/>
    </row>
    <row r="50" spans="1:21" s="501" customFormat="1" ht="14.4" customHeight="1">
      <c r="A50" s="499"/>
      <c r="B50" s="506"/>
      <c r="C50" s="506"/>
      <c r="D50" s="506"/>
      <c r="E50" s="506"/>
      <c r="F50" s="506"/>
      <c r="G50" s="506"/>
      <c r="H50" s="506"/>
      <c r="I50" s="506"/>
      <c r="J50" s="506"/>
      <c r="K50" s="506"/>
      <c r="L50" s="506"/>
      <c r="M50" s="506"/>
      <c r="N50" s="506"/>
      <c r="O50" s="506"/>
      <c r="P50" s="506"/>
      <c r="Q50" s="500"/>
      <c r="R50" s="500"/>
      <c r="S50" s="500"/>
      <c r="T50" s="500"/>
      <c r="U50" s="500"/>
    </row>
    <row r="51" spans="1:21" s="501" customFormat="1" ht="26.4" customHeight="1">
      <c r="A51" s="499"/>
      <c r="B51" s="507"/>
      <c r="C51" s="507"/>
      <c r="D51" s="506"/>
      <c r="E51" s="506"/>
      <c r="F51" s="506"/>
      <c r="G51" s="506"/>
      <c r="H51" s="506"/>
      <c r="I51" s="506"/>
      <c r="J51" s="506"/>
      <c r="K51" s="506"/>
      <c r="L51" s="506"/>
      <c r="M51" s="506"/>
      <c r="N51" s="506"/>
      <c r="O51" s="506"/>
      <c r="P51" s="506"/>
      <c r="Q51" s="500"/>
      <c r="R51" s="500"/>
      <c r="S51" s="500"/>
      <c r="T51" s="500"/>
      <c r="U51" s="500"/>
    </row>
    <row r="52" spans="1:21" s="501" customFormat="1" ht="31.8" customHeight="1">
      <c r="A52" s="499"/>
      <c r="B52" s="506"/>
      <c r="C52" s="506"/>
      <c r="D52" s="506"/>
      <c r="E52" s="506"/>
      <c r="F52" s="506"/>
      <c r="G52" s="506"/>
      <c r="H52" s="506"/>
      <c r="I52" s="506"/>
      <c r="J52" s="506"/>
      <c r="K52" s="506"/>
      <c r="L52" s="506"/>
      <c r="M52" s="506"/>
      <c r="N52" s="506"/>
      <c r="O52" s="506"/>
      <c r="P52" s="506"/>
      <c r="Q52" s="500"/>
      <c r="R52" s="500"/>
      <c r="S52" s="500"/>
      <c r="T52" s="500"/>
      <c r="U52" s="500"/>
    </row>
    <row r="53" spans="1:21" s="501" customFormat="1" ht="16.8" customHeight="1">
      <c r="A53" s="499"/>
      <c r="B53" s="506"/>
      <c r="C53" s="506"/>
      <c r="D53" s="506"/>
      <c r="E53" s="506"/>
      <c r="F53" s="506"/>
      <c r="G53" s="506"/>
      <c r="H53" s="506"/>
      <c r="I53" s="506"/>
      <c r="J53" s="506"/>
      <c r="K53" s="506"/>
      <c r="L53" s="506"/>
      <c r="M53" s="506"/>
      <c r="N53" s="506"/>
      <c r="O53" s="506"/>
      <c r="P53" s="506"/>
      <c r="Q53" s="500"/>
      <c r="R53" s="500"/>
      <c r="S53" s="500"/>
      <c r="T53" s="500"/>
      <c r="U53" s="500"/>
    </row>
    <row r="54" spans="1:21" s="501" customFormat="1" ht="31.8" customHeight="1">
      <c r="A54" s="499"/>
      <c r="B54" s="506"/>
      <c r="C54" s="506"/>
      <c r="D54" s="506"/>
      <c r="E54" s="506"/>
      <c r="F54" s="506"/>
      <c r="G54" s="506"/>
      <c r="H54" s="506"/>
      <c r="I54" s="506"/>
      <c r="J54" s="506"/>
      <c r="K54" s="506"/>
      <c r="L54" s="506"/>
      <c r="M54" s="506"/>
      <c r="N54" s="506"/>
      <c r="O54" s="506"/>
      <c r="P54" s="506"/>
      <c r="Q54" s="500"/>
      <c r="R54" s="500"/>
      <c r="S54" s="500"/>
      <c r="T54" s="500"/>
      <c r="U54" s="500"/>
    </row>
    <row r="55" spans="1:21">
      <c r="A55" s="499"/>
      <c r="B55" s="500"/>
      <c r="C55" s="500"/>
      <c r="D55" s="506"/>
      <c r="E55" s="500"/>
      <c r="F55" s="500"/>
      <c r="G55" s="500"/>
      <c r="H55" s="500"/>
      <c r="I55" s="500"/>
      <c r="J55" s="500"/>
      <c r="K55" s="500"/>
      <c r="L55" s="500"/>
      <c r="M55" s="500"/>
      <c r="N55" s="500"/>
      <c r="O55" s="500"/>
      <c r="P55" s="500"/>
      <c r="Q55" s="500"/>
      <c r="R55" s="500"/>
      <c r="S55" s="500"/>
      <c r="T55" s="500"/>
      <c r="U55" s="500"/>
    </row>
    <row r="56" spans="1:21">
      <c r="A56" s="500"/>
      <c r="B56" s="500"/>
      <c r="C56" s="500"/>
      <c r="D56" s="500"/>
      <c r="E56" s="500"/>
      <c r="F56" s="500"/>
      <c r="G56" s="500"/>
      <c r="H56" s="500"/>
      <c r="I56" s="500"/>
      <c r="J56" s="500"/>
      <c r="K56" s="500"/>
      <c r="L56" s="500"/>
      <c r="M56" s="500"/>
      <c r="N56" s="500"/>
      <c r="O56" s="500"/>
      <c r="P56" s="500"/>
      <c r="Q56" s="500"/>
      <c r="R56" s="500"/>
      <c r="S56" s="500"/>
      <c r="T56" s="500"/>
      <c r="U56" s="500"/>
    </row>
    <row r="76" spans="4:4">
      <c r="D76" s="173"/>
    </row>
    <row r="78" spans="4:4">
      <c r="D78" t="s">
        <v>207</v>
      </c>
    </row>
  </sheetData>
  <sheetProtection formatCells="0" formatColumns="0" formatRows="0" insertColumns="0" insertRows="0" insertHyperlinks="0" deleteColumns="0" deleteRows="0" sort="0" autoFilter="0" pivotTables="0"/>
  <mergeCells count="1">
    <mergeCell ref="C2:S8"/>
  </mergeCells>
  <phoneticPr fontId="84"/>
  <pageMargins left="0.7" right="0.7" top="0.75" bottom="0.75" header="0.3" footer="0.3"/>
  <pageSetup paperSize="9" scale="2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98" zoomScaleNormal="98" zoomScaleSheetLayoutView="100" workbookViewId="0">
      <selection activeCell="N7" sqref="N7"/>
    </sheetView>
  </sheetViews>
  <sheetFormatPr defaultColWidth="9" defaultRowHeight="13.2"/>
  <cols>
    <col min="1" max="1" width="12.77734375" style="37" customWidth="1"/>
    <col min="2" max="2" width="5.109375" style="37" customWidth="1"/>
    <col min="3" max="3" width="3.77734375" style="37" customWidth="1"/>
    <col min="4" max="4" width="6.88671875" style="37" customWidth="1"/>
    <col min="5" max="5" width="13.109375" style="37" customWidth="1"/>
    <col min="6" max="6" width="13.109375" style="57" customWidth="1"/>
    <col min="7" max="7" width="11.33203125" style="37" customWidth="1"/>
    <col min="8" max="8" width="26.6640625" style="49" customWidth="1"/>
    <col min="9" max="9" width="13" style="42" customWidth="1"/>
    <col min="10" max="10" width="16.109375" style="42" customWidth="1"/>
    <col min="11" max="11" width="13.44140625" style="57" customWidth="1"/>
    <col min="12" max="12" width="22.44140625" style="57" customWidth="1"/>
    <col min="13" max="13" width="13.44140625" style="47" customWidth="1"/>
    <col min="14" max="14" width="22.44140625" style="37" customWidth="1"/>
    <col min="15" max="15" width="9" style="38"/>
    <col min="16" max="16384" width="9" style="37"/>
  </cols>
  <sheetData>
    <row r="1" spans="1:16" ht="26.25" customHeight="1" thickTop="1">
      <c r="A1" s="32" t="s">
        <v>39</v>
      </c>
      <c r="B1" s="33"/>
      <c r="C1" s="33"/>
      <c r="D1" s="34"/>
      <c r="E1" s="34"/>
      <c r="F1" s="35"/>
      <c r="G1" s="36"/>
      <c r="H1" s="198"/>
      <c r="I1" s="199" t="s">
        <v>40</v>
      </c>
      <c r="J1" s="200"/>
      <c r="K1" s="201"/>
      <c r="L1" s="202"/>
      <c r="M1" s="203"/>
    </row>
    <row r="2" spans="1:16" ht="17.399999999999999">
      <c r="A2" s="39"/>
      <c r="B2" s="113"/>
      <c r="C2" s="113"/>
      <c r="D2" s="113"/>
      <c r="E2" s="113"/>
      <c r="F2" s="113"/>
      <c r="G2" s="40"/>
      <c r="H2" s="204"/>
      <c r="I2" s="679" t="s">
        <v>205</v>
      </c>
      <c r="J2" s="679"/>
      <c r="K2" s="679"/>
      <c r="L2" s="679"/>
      <c r="M2" s="679"/>
      <c r="N2" s="97"/>
      <c r="P2" s="74"/>
    </row>
    <row r="3" spans="1:16" ht="17.399999999999999">
      <c r="A3" s="291" t="s">
        <v>41</v>
      </c>
      <c r="B3" s="114"/>
      <c r="D3" s="115"/>
      <c r="E3" s="115"/>
      <c r="F3" s="115"/>
      <c r="G3" s="41"/>
      <c r="H3" s="66"/>
      <c r="I3" s="207"/>
      <c r="J3" s="208"/>
      <c r="K3" s="209"/>
      <c r="L3" s="201"/>
      <c r="M3" s="210"/>
    </row>
    <row r="4" spans="1:16" ht="17.399999999999999">
      <c r="A4" s="43"/>
      <c r="B4" s="114"/>
      <c r="C4" s="57"/>
      <c r="D4" s="115"/>
      <c r="E4" s="115"/>
      <c r="F4" s="116"/>
      <c r="G4" s="44"/>
      <c r="H4" s="211"/>
      <c r="I4" s="211"/>
      <c r="J4" s="200"/>
      <c r="K4" s="209"/>
      <c r="L4" s="201"/>
      <c r="M4" s="210"/>
      <c r="N4" s="149"/>
    </row>
    <row r="5" spans="1:16">
      <c r="A5" s="117"/>
      <c r="D5" s="115"/>
      <c r="E5" s="45"/>
      <c r="F5" s="118"/>
      <c r="G5" s="46"/>
      <c r="H5"/>
      <c r="I5" s="212"/>
      <c r="J5" s="200"/>
      <c r="K5" s="209"/>
      <c r="L5" s="209"/>
      <c r="M5" s="210"/>
    </row>
    <row r="6" spans="1:16">
      <c r="A6" s="117"/>
      <c r="D6" s="115"/>
      <c r="E6" s="118"/>
      <c r="F6" s="118"/>
      <c r="G6" s="46"/>
      <c r="H6"/>
      <c r="I6" s="213"/>
      <c r="J6" s="200"/>
      <c r="K6" s="209"/>
      <c r="L6" s="209"/>
      <c r="M6" s="210"/>
    </row>
    <row r="7" spans="1:16">
      <c r="A7" s="117"/>
      <c r="D7" s="115"/>
      <c r="E7" s="118"/>
      <c r="F7" s="118"/>
      <c r="G7" s="46"/>
      <c r="H7" s="214"/>
      <c r="I7" s="212"/>
      <c r="J7" s="200"/>
      <c r="K7" s="209"/>
      <c r="L7" s="209"/>
      <c r="M7" s="210"/>
    </row>
    <row r="8" spans="1:16">
      <c r="A8" s="117"/>
      <c r="D8" s="115"/>
      <c r="E8" s="118"/>
      <c r="F8" s="118"/>
      <c r="G8" s="46"/>
      <c r="H8" s="205"/>
      <c r="I8" s="215"/>
      <c r="J8" s="215"/>
      <c r="K8" s="215"/>
      <c r="L8" s="209"/>
      <c r="M8" s="216"/>
    </row>
    <row r="9" spans="1:16">
      <c r="A9" s="117"/>
      <c r="D9" s="115"/>
      <c r="E9" s="118"/>
      <c r="F9" s="118"/>
      <c r="G9" s="46"/>
      <c r="H9" s="215"/>
      <c r="I9" s="215"/>
      <c r="J9" s="215"/>
      <c r="K9" s="215"/>
      <c r="L9" s="209"/>
      <c r="M9" s="216"/>
      <c r="N9" s="48"/>
    </row>
    <row r="10" spans="1:16">
      <c r="A10" s="117"/>
      <c r="D10" s="115"/>
      <c r="E10" s="118"/>
      <c r="F10" s="118"/>
      <c r="G10" s="46"/>
      <c r="H10" s="215"/>
      <c r="I10" s="215"/>
      <c r="J10" s="215"/>
      <c r="K10" s="215"/>
      <c r="L10" s="209"/>
      <c r="M10" s="216"/>
      <c r="N10" s="48" t="s">
        <v>42</v>
      </c>
    </row>
    <row r="11" spans="1:16">
      <c r="A11" s="117"/>
      <c r="D11" s="115"/>
      <c r="E11" s="118"/>
      <c r="F11" s="118"/>
      <c r="G11" s="46"/>
      <c r="H11" s="215"/>
      <c r="I11" s="215"/>
      <c r="J11" s="215"/>
      <c r="K11" s="215"/>
      <c r="L11" s="209"/>
      <c r="M11" s="216"/>
    </row>
    <row r="12" spans="1:16">
      <c r="A12" s="117"/>
      <c r="D12" s="115"/>
      <c r="E12" s="118"/>
      <c r="F12" s="118"/>
      <c r="G12" s="46"/>
      <c r="H12" s="215"/>
      <c r="I12" s="215"/>
      <c r="J12" s="215"/>
      <c r="K12" s="215"/>
      <c r="L12" s="209"/>
      <c r="M12" s="216"/>
      <c r="N12" s="48" t="s">
        <v>43</v>
      </c>
      <c r="O12" s="164"/>
    </row>
    <row r="13" spans="1:16">
      <c r="A13" s="117"/>
      <c r="D13" s="115"/>
      <c r="E13" s="118"/>
      <c r="F13" s="118"/>
      <c r="G13" s="46"/>
      <c r="H13" s="215"/>
      <c r="I13" s="215"/>
      <c r="J13" s="215"/>
      <c r="K13" s="215"/>
      <c r="L13" s="209"/>
      <c r="M13" s="216"/>
    </row>
    <row r="14" spans="1:16">
      <c r="A14" s="117"/>
      <c r="D14" s="115"/>
      <c r="E14" s="118"/>
      <c r="F14" s="118"/>
      <c r="G14" s="46"/>
      <c r="H14" s="215"/>
      <c r="I14" s="215"/>
      <c r="J14" s="215"/>
      <c r="K14" s="215"/>
      <c r="L14" s="209"/>
      <c r="M14" s="216"/>
      <c r="N14" s="183" t="s">
        <v>44</v>
      </c>
    </row>
    <row r="15" spans="1:16">
      <c r="A15" s="117"/>
      <c r="D15" s="115"/>
      <c r="E15" s="115" t="s">
        <v>17</v>
      </c>
      <c r="F15" s="116"/>
      <c r="G15" s="41"/>
      <c r="H15" s="214"/>
      <c r="I15" s="212"/>
      <c r="J15" s="205"/>
      <c r="K15" s="209"/>
      <c r="L15" s="209"/>
      <c r="M15" s="216"/>
    </row>
    <row r="16" spans="1:16">
      <c r="A16" s="117"/>
      <c r="D16" s="115"/>
      <c r="E16" s="115"/>
      <c r="F16" s="116"/>
      <c r="G16" s="41"/>
      <c r="H16" s="200"/>
      <c r="I16" s="212"/>
      <c r="J16" s="200"/>
      <c r="K16" s="209"/>
      <c r="L16" s="209"/>
      <c r="M16" s="216"/>
      <c r="N16" s="150" t="s">
        <v>45</v>
      </c>
    </row>
    <row r="17" spans="1:19" ht="20.25" customHeight="1" thickBot="1">
      <c r="A17" s="595" t="s">
        <v>217</v>
      </c>
      <c r="B17" s="596"/>
      <c r="C17" s="596"/>
      <c r="D17" s="120"/>
      <c r="E17" s="121"/>
      <c r="F17" s="597" t="s">
        <v>218</v>
      </c>
      <c r="G17" s="598"/>
      <c r="H17" s="214"/>
      <c r="I17" s="212"/>
      <c r="J17" s="205"/>
      <c r="K17" s="209"/>
      <c r="L17" s="206"/>
      <c r="M17" s="210"/>
      <c r="N17" s="119" t="s">
        <v>46</v>
      </c>
    </row>
    <row r="18" spans="1:19" ht="39" customHeight="1" thickTop="1">
      <c r="A18" s="599" t="s">
        <v>47</v>
      </c>
      <c r="B18" s="600"/>
      <c r="C18" s="601"/>
      <c r="D18" s="122" t="s">
        <v>48</v>
      </c>
      <c r="E18" s="123"/>
      <c r="F18" s="602" t="s">
        <v>49</v>
      </c>
      <c r="G18" s="603"/>
      <c r="H18" s="200"/>
      <c r="I18" s="212"/>
      <c r="J18" s="200"/>
      <c r="K18" s="209"/>
      <c r="L18" s="209"/>
      <c r="M18" s="210"/>
      <c r="Q18" s="37" t="s">
        <v>3</v>
      </c>
      <c r="S18" s="37" t="s">
        <v>17</v>
      </c>
    </row>
    <row r="19" spans="1:19" ht="30" customHeight="1">
      <c r="A19" s="604" t="s">
        <v>206</v>
      </c>
      <c r="B19" s="604"/>
      <c r="C19" s="604"/>
      <c r="D19" s="604"/>
      <c r="E19" s="604"/>
      <c r="F19" s="604"/>
      <c r="G19" s="604"/>
      <c r="H19" s="217"/>
      <c r="I19" s="218" t="s">
        <v>50</v>
      </c>
      <c r="J19" s="218"/>
      <c r="K19" s="218"/>
      <c r="L19" s="206"/>
      <c r="M19" s="210"/>
    </row>
    <row r="20" spans="1:19" ht="17.399999999999999">
      <c r="E20" s="124" t="s">
        <v>51</v>
      </c>
      <c r="F20" s="125" t="s">
        <v>52</v>
      </c>
      <c r="H20" s="166" t="s">
        <v>41</v>
      </c>
      <c r="I20" s="212"/>
      <c r="J20" s="200" t="s">
        <v>17</v>
      </c>
      <c r="K20" s="219" t="s">
        <v>17</v>
      </c>
      <c r="L20" s="209"/>
      <c r="M20" s="210"/>
    </row>
    <row r="21" spans="1:19" ht="16.8" thickBot="1">
      <c r="A21" s="126"/>
      <c r="B21" s="605">
        <v>45592</v>
      </c>
      <c r="C21" s="606"/>
      <c r="D21" s="307" t="s">
        <v>53</v>
      </c>
      <c r="E21" s="607" t="s">
        <v>54</v>
      </c>
      <c r="F21" s="608"/>
      <c r="G21" s="42" t="s">
        <v>55</v>
      </c>
      <c r="H21" s="615" t="s">
        <v>219</v>
      </c>
      <c r="I21" s="616"/>
      <c r="J21" s="616"/>
      <c r="K21" s="616"/>
      <c r="L21" s="616"/>
      <c r="M21" s="220">
        <v>7</v>
      </c>
      <c r="N21" s="222"/>
    </row>
    <row r="22" spans="1:19" ht="36" customHeight="1" thickTop="1" thickBot="1">
      <c r="A22" s="308" t="s">
        <v>56</v>
      </c>
      <c r="B22" s="617" t="s">
        <v>57</v>
      </c>
      <c r="C22" s="618"/>
      <c r="D22" s="619"/>
      <c r="E22" s="309" t="s">
        <v>220</v>
      </c>
      <c r="F22" s="309" t="s">
        <v>221</v>
      </c>
      <c r="G22" s="310" t="s">
        <v>58</v>
      </c>
      <c r="H22" s="620" t="s">
        <v>59</v>
      </c>
      <c r="I22" s="621"/>
      <c r="J22" s="621"/>
      <c r="K22" s="621"/>
      <c r="L22" s="622"/>
      <c r="M22" s="221" t="s">
        <v>60</v>
      </c>
      <c r="N22" s="223" t="s">
        <v>61</v>
      </c>
      <c r="R22" s="37" t="s">
        <v>3</v>
      </c>
    </row>
    <row r="23" spans="1:19" ht="85.2" customHeight="1" thickBot="1">
      <c r="A23" s="234" t="s">
        <v>62</v>
      </c>
      <c r="B23" s="609" t="str">
        <f>IF(G23&gt;5,"☆☆☆☆",IF(AND(G23&gt;=2.39,G23&lt;5),"☆☆☆",IF(AND(G23&gt;=1.39,G23&lt;2.4),"☆☆",IF(AND(G23&gt;0,G23&lt;1.4),"☆",IF(AND(G23&gt;=-1.39,G23&lt;0),"★",IF(AND(G23&gt;=-2.39,G23&lt;-1.4),"★★",IF(AND(G23&gt;=-3.39,G23&lt;-2.4),"★★★")))))))</f>
        <v>★</v>
      </c>
      <c r="C23" s="610"/>
      <c r="D23" s="611"/>
      <c r="E23" s="192">
        <v>0.85</v>
      </c>
      <c r="F23" s="192">
        <v>0.69</v>
      </c>
      <c r="G23" s="168">
        <f>F23-E23</f>
        <v>-0.16000000000000003</v>
      </c>
      <c r="H23" s="623"/>
      <c r="I23" s="624"/>
      <c r="J23" s="624"/>
      <c r="K23" s="624"/>
      <c r="L23" s="625"/>
      <c r="M23" s="459"/>
      <c r="N23" s="460"/>
      <c r="O23" s="157" t="s">
        <v>63</v>
      </c>
    </row>
    <row r="24" spans="1:19" ht="76.2" customHeight="1" thickBot="1">
      <c r="A24" s="127" t="s">
        <v>64</v>
      </c>
      <c r="B24" s="609" t="str">
        <f>IF(G24&gt;5,"☆☆☆☆",IF(AND(G24&gt;=2.39,G24&lt;5),"☆☆☆",IF(AND(G24&gt;=1.39,G24&lt;2.4),"☆☆",IF(AND(G24&gt;0,G24&lt;1.4),"☆",IF(AND(G24&gt;=-1.39,G24&lt;0),"★",IF(AND(G24&gt;=-2.39,G24&lt;-1.4),"★★",IF(AND(G24&gt;=-3.39,G24&lt;-2.4),"★★★")))))))</f>
        <v>★</v>
      </c>
      <c r="C24" s="610"/>
      <c r="D24" s="611"/>
      <c r="E24" s="192">
        <v>1.49</v>
      </c>
      <c r="F24" s="192">
        <v>1.41</v>
      </c>
      <c r="G24" s="168">
        <f t="shared" ref="G24:G70" si="0">F24-E24</f>
        <v>-8.0000000000000071E-2</v>
      </c>
      <c r="H24" s="626"/>
      <c r="I24" s="627"/>
      <c r="J24" s="627"/>
      <c r="K24" s="627"/>
      <c r="L24" s="628"/>
      <c r="M24" s="311"/>
      <c r="N24" s="312"/>
      <c r="O24" s="157" t="s">
        <v>64</v>
      </c>
      <c r="Q24" s="37" t="s">
        <v>3</v>
      </c>
    </row>
    <row r="25" spans="1:19" ht="81" customHeight="1" thickBot="1">
      <c r="A25" s="313" t="s">
        <v>65</v>
      </c>
      <c r="B25" s="609" t="str">
        <f t="shared" ref="B25:B68" si="1">IF(G25&gt;5,"☆☆☆☆",IF(AND(G25&gt;=2.39,G25&lt;5),"☆☆☆",IF(AND(G25&gt;=1.39,G25&lt;2.4),"☆☆",IF(AND(G25&gt;0,G25&lt;1.4),"☆",IF(AND(G25&gt;=-1.39,G25&lt;0),"★",IF(AND(G25&gt;=-2.39,G25&lt;-1.4),"★★",IF(AND(G25&gt;=-3.39,G25&lt;-2.4),"★★★")))))))</f>
        <v>★</v>
      </c>
      <c r="C25" s="610"/>
      <c r="D25" s="611"/>
      <c r="E25" s="192">
        <v>2.73</v>
      </c>
      <c r="F25" s="192">
        <v>2.48</v>
      </c>
      <c r="G25" s="168">
        <f t="shared" si="0"/>
        <v>-0.25</v>
      </c>
      <c r="H25" s="612"/>
      <c r="I25" s="613"/>
      <c r="J25" s="613"/>
      <c r="K25" s="613"/>
      <c r="L25" s="614"/>
      <c r="M25" s="469"/>
      <c r="N25" s="312"/>
      <c r="O25" s="157" t="s">
        <v>65</v>
      </c>
    </row>
    <row r="26" spans="1:19" ht="83.25" customHeight="1" thickBot="1">
      <c r="A26" s="313" t="s">
        <v>66</v>
      </c>
      <c r="B26" s="609" t="str">
        <f t="shared" si="1"/>
        <v>★</v>
      </c>
      <c r="C26" s="610"/>
      <c r="D26" s="611"/>
      <c r="E26" s="192">
        <v>1.6</v>
      </c>
      <c r="F26" s="192">
        <v>1.33</v>
      </c>
      <c r="G26" s="168">
        <f t="shared" si="0"/>
        <v>-0.27</v>
      </c>
      <c r="H26" s="612"/>
      <c r="I26" s="613"/>
      <c r="J26" s="613"/>
      <c r="K26" s="613"/>
      <c r="L26" s="614"/>
      <c r="M26" s="311"/>
      <c r="N26" s="312"/>
      <c r="O26" s="157" t="s">
        <v>66</v>
      </c>
    </row>
    <row r="27" spans="1:19" ht="78.599999999999994" customHeight="1" thickBot="1">
      <c r="A27" s="313" t="s">
        <v>67</v>
      </c>
      <c r="B27" s="609" t="str">
        <f t="shared" si="1"/>
        <v>★</v>
      </c>
      <c r="C27" s="610"/>
      <c r="D27" s="611"/>
      <c r="E27" s="192">
        <v>1.67</v>
      </c>
      <c r="F27" s="192">
        <v>1.03</v>
      </c>
      <c r="G27" s="168">
        <f t="shared" si="0"/>
        <v>-0.6399999999999999</v>
      </c>
      <c r="H27" s="612"/>
      <c r="I27" s="613"/>
      <c r="J27" s="613"/>
      <c r="K27" s="613"/>
      <c r="L27" s="614"/>
      <c r="M27" s="311"/>
      <c r="N27" s="314"/>
      <c r="O27" s="157" t="s">
        <v>67</v>
      </c>
    </row>
    <row r="28" spans="1:19" ht="87" customHeight="1" thickBot="1">
      <c r="A28" s="313" t="s">
        <v>68</v>
      </c>
      <c r="B28" s="609" t="str">
        <f t="shared" si="1"/>
        <v>★</v>
      </c>
      <c r="C28" s="610"/>
      <c r="D28" s="611"/>
      <c r="E28" s="192">
        <v>1.46</v>
      </c>
      <c r="F28" s="192">
        <v>1.43</v>
      </c>
      <c r="G28" s="168">
        <f t="shared" si="0"/>
        <v>-3.0000000000000027E-2</v>
      </c>
      <c r="H28" s="612"/>
      <c r="I28" s="613"/>
      <c r="J28" s="613"/>
      <c r="K28" s="613"/>
      <c r="L28" s="614"/>
      <c r="M28" s="311"/>
      <c r="N28" s="312"/>
      <c r="O28" s="157" t="s">
        <v>68</v>
      </c>
    </row>
    <row r="29" spans="1:19" ht="81" customHeight="1" thickBot="1">
      <c r="A29" s="313" t="s">
        <v>69</v>
      </c>
      <c r="B29" s="609" t="str">
        <f t="shared" si="1"/>
        <v>★</v>
      </c>
      <c r="C29" s="610"/>
      <c r="D29" s="611"/>
      <c r="E29" s="192">
        <v>2.29</v>
      </c>
      <c r="F29" s="192">
        <v>1.49</v>
      </c>
      <c r="G29" s="168">
        <f t="shared" si="0"/>
        <v>-0.8</v>
      </c>
      <c r="H29" s="612"/>
      <c r="I29" s="613"/>
      <c r="J29" s="613"/>
      <c r="K29" s="613"/>
      <c r="L29" s="614"/>
      <c r="M29" s="311"/>
      <c r="N29" s="312"/>
      <c r="O29" s="157" t="s">
        <v>69</v>
      </c>
    </row>
    <row r="30" spans="1:19" ht="73.5" customHeight="1" thickBot="1">
      <c r="A30" s="313" t="s">
        <v>70</v>
      </c>
      <c r="B30" s="609" t="str">
        <f t="shared" si="1"/>
        <v>★</v>
      </c>
      <c r="C30" s="610"/>
      <c r="D30" s="611"/>
      <c r="E30" s="192">
        <v>2.13</v>
      </c>
      <c r="F30" s="192">
        <v>1.84</v>
      </c>
      <c r="G30" s="168">
        <f t="shared" si="0"/>
        <v>-0.28999999999999981</v>
      </c>
      <c r="H30" s="612"/>
      <c r="I30" s="613"/>
      <c r="J30" s="613"/>
      <c r="K30" s="613"/>
      <c r="L30" s="614"/>
      <c r="M30" s="282"/>
      <c r="N30" s="312"/>
      <c r="O30" s="157" t="s">
        <v>70</v>
      </c>
    </row>
    <row r="31" spans="1:19" ht="75.75" customHeight="1" thickBot="1">
      <c r="A31" s="313" t="s">
        <v>71</v>
      </c>
      <c r="B31" s="609" t="str">
        <f t="shared" si="1"/>
        <v>★</v>
      </c>
      <c r="C31" s="610"/>
      <c r="D31" s="611"/>
      <c r="E31" s="192">
        <v>1.58</v>
      </c>
      <c r="F31" s="192">
        <v>1.25</v>
      </c>
      <c r="G31" s="168">
        <f t="shared" si="0"/>
        <v>-0.33000000000000007</v>
      </c>
      <c r="H31" s="612"/>
      <c r="I31" s="613"/>
      <c r="J31" s="613"/>
      <c r="K31" s="613"/>
      <c r="L31" s="614"/>
      <c r="M31" s="311"/>
      <c r="N31" s="312"/>
      <c r="O31" s="157" t="s">
        <v>71</v>
      </c>
    </row>
    <row r="32" spans="1:19" ht="75" customHeight="1" thickBot="1">
      <c r="A32" s="315" t="s">
        <v>72</v>
      </c>
      <c r="B32" s="609" t="str">
        <f t="shared" si="1"/>
        <v>☆</v>
      </c>
      <c r="C32" s="610"/>
      <c r="D32" s="611"/>
      <c r="E32" s="192">
        <v>2.68</v>
      </c>
      <c r="F32" s="192">
        <v>2.94</v>
      </c>
      <c r="G32" s="168">
        <f t="shared" si="0"/>
        <v>0.25999999999999979</v>
      </c>
      <c r="H32" s="612"/>
      <c r="I32" s="613"/>
      <c r="J32" s="613"/>
      <c r="K32" s="613"/>
      <c r="L32" s="614"/>
      <c r="M32" s="311"/>
      <c r="N32" s="316"/>
      <c r="O32" s="157" t="s">
        <v>72</v>
      </c>
    </row>
    <row r="33" spans="1:16" ht="74.400000000000006" customHeight="1" thickBot="1">
      <c r="A33" s="317" t="s">
        <v>73</v>
      </c>
      <c r="B33" s="609" t="str">
        <f t="shared" si="1"/>
        <v>★</v>
      </c>
      <c r="C33" s="610"/>
      <c r="D33" s="611"/>
      <c r="E33" s="192">
        <v>2.84</v>
      </c>
      <c r="F33" s="192">
        <v>2.57</v>
      </c>
      <c r="G33" s="168">
        <f t="shared" si="0"/>
        <v>-0.27</v>
      </c>
      <c r="H33" s="612"/>
      <c r="I33" s="613"/>
      <c r="J33" s="613"/>
      <c r="K33" s="613"/>
      <c r="L33" s="614"/>
      <c r="M33" s="311"/>
      <c r="N33" s="312"/>
      <c r="O33" s="157" t="s">
        <v>73</v>
      </c>
    </row>
    <row r="34" spans="1:16" ht="93" customHeight="1" thickBot="1">
      <c r="A34" s="127" t="s">
        <v>74</v>
      </c>
      <c r="B34" s="609" t="str">
        <f t="shared" si="1"/>
        <v>★</v>
      </c>
      <c r="C34" s="610"/>
      <c r="D34" s="611"/>
      <c r="E34" s="76">
        <v>3.09</v>
      </c>
      <c r="F34" s="192">
        <v>2.2599999999999998</v>
      </c>
      <c r="G34" s="168">
        <f t="shared" si="0"/>
        <v>-0.83000000000000007</v>
      </c>
      <c r="H34" s="629"/>
      <c r="I34" s="630"/>
      <c r="J34" s="630"/>
      <c r="K34" s="630"/>
      <c r="L34" s="631"/>
      <c r="M34" s="284"/>
      <c r="N34" s="318"/>
      <c r="O34" s="157" t="s">
        <v>74</v>
      </c>
    </row>
    <row r="35" spans="1:16" ht="78.599999999999994" customHeight="1" thickBot="1">
      <c r="A35" s="319" t="s">
        <v>75</v>
      </c>
      <c r="B35" s="609" t="str">
        <f t="shared" si="1"/>
        <v>★</v>
      </c>
      <c r="C35" s="610"/>
      <c r="D35" s="611"/>
      <c r="E35" s="192">
        <v>2.65</v>
      </c>
      <c r="F35" s="192">
        <v>2.5299999999999998</v>
      </c>
      <c r="G35" s="168">
        <f t="shared" si="0"/>
        <v>-0.12000000000000011</v>
      </c>
      <c r="H35" s="629"/>
      <c r="I35" s="630"/>
      <c r="J35" s="630"/>
      <c r="K35" s="630"/>
      <c r="L35" s="631"/>
      <c r="M35" s="320"/>
      <c r="N35" s="470"/>
      <c r="O35" s="157" t="s">
        <v>75</v>
      </c>
    </row>
    <row r="36" spans="1:16" ht="92.4" customHeight="1" thickBot="1">
      <c r="A36" s="321" t="s">
        <v>76</v>
      </c>
      <c r="B36" s="609" t="str">
        <f t="shared" si="1"/>
        <v>★</v>
      </c>
      <c r="C36" s="610"/>
      <c r="D36" s="611"/>
      <c r="E36" s="192">
        <v>2.34</v>
      </c>
      <c r="F36" s="192">
        <v>1.87</v>
      </c>
      <c r="G36" s="168">
        <f t="shared" si="0"/>
        <v>-0.46999999999999975</v>
      </c>
      <c r="H36" s="612"/>
      <c r="I36" s="613"/>
      <c r="J36" s="613"/>
      <c r="K36" s="613"/>
      <c r="L36" s="614"/>
      <c r="M36" s="320"/>
      <c r="N36" s="314"/>
      <c r="O36" s="157" t="s">
        <v>76</v>
      </c>
    </row>
    <row r="37" spans="1:16" ht="87.75" customHeight="1" thickBot="1">
      <c r="A37" s="313" t="s">
        <v>77</v>
      </c>
      <c r="B37" s="609" t="str">
        <f t="shared" si="1"/>
        <v>☆</v>
      </c>
      <c r="C37" s="610"/>
      <c r="D37" s="611"/>
      <c r="E37" s="192">
        <v>0.89</v>
      </c>
      <c r="F37" s="192">
        <v>1.22</v>
      </c>
      <c r="G37" s="168">
        <f t="shared" si="0"/>
        <v>0.32999999999999996</v>
      </c>
      <c r="H37" s="612"/>
      <c r="I37" s="613"/>
      <c r="J37" s="613"/>
      <c r="K37" s="613"/>
      <c r="L37" s="614"/>
      <c r="M37" s="311"/>
      <c r="N37" s="312"/>
      <c r="O37" s="157" t="s">
        <v>77</v>
      </c>
    </row>
    <row r="38" spans="1:16" ht="75.75" customHeight="1" thickBot="1">
      <c r="A38" s="313" t="s">
        <v>78</v>
      </c>
      <c r="B38" s="609" t="str">
        <f t="shared" si="1"/>
        <v>★</v>
      </c>
      <c r="C38" s="610"/>
      <c r="D38" s="611"/>
      <c r="E38" s="192">
        <v>2.82</v>
      </c>
      <c r="F38" s="192">
        <v>2.79</v>
      </c>
      <c r="G38" s="168">
        <f t="shared" si="0"/>
        <v>-2.9999999999999805E-2</v>
      </c>
      <c r="H38" s="612"/>
      <c r="I38" s="613"/>
      <c r="J38" s="613"/>
      <c r="K38" s="613"/>
      <c r="L38" s="614"/>
      <c r="M38" s="311"/>
      <c r="N38" s="312"/>
      <c r="O38" s="157" t="s">
        <v>78</v>
      </c>
    </row>
    <row r="39" spans="1:16" ht="90" customHeight="1" thickBot="1">
      <c r="A39" s="313" t="s">
        <v>79</v>
      </c>
      <c r="B39" s="609" t="str">
        <f t="shared" ref="B39" si="2">IF(G39&gt;5,"☆☆☆☆",IF(AND(G39&gt;=2.39,G39&lt;5),"☆☆☆",IF(AND(G39&gt;=1.39,G39&lt;2.4),"☆☆",IF(AND(G39&gt;0,G39&lt;1.4),"☆",IF(AND(G39&gt;=-1.39,G39&lt;0),"★",IF(AND(G39&gt;=-2.39,G39&lt;-1.4),"★★",IF(AND(G39&gt;=-3.39,G39&lt;-2.4),"★★★")))))))</f>
        <v>★</v>
      </c>
      <c r="C39" s="610"/>
      <c r="D39" s="611"/>
      <c r="E39" s="76">
        <v>5.24</v>
      </c>
      <c r="F39" s="76">
        <v>3.93</v>
      </c>
      <c r="G39" s="168">
        <f t="shared" si="0"/>
        <v>-1.31</v>
      </c>
      <c r="H39" s="612"/>
      <c r="I39" s="613"/>
      <c r="J39" s="613"/>
      <c r="K39" s="613"/>
      <c r="L39" s="614"/>
      <c r="M39" s="320"/>
      <c r="N39" s="314"/>
      <c r="O39" s="157" t="s">
        <v>79</v>
      </c>
    </row>
    <row r="40" spans="1:16" ht="78.75" customHeight="1" thickBot="1">
      <c r="A40" s="313" t="s">
        <v>80</v>
      </c>
      <c r="B40" s="609" t="str">
        <f t="shared" si="1"/>
        <v>★</v>
      </c>
      <c r="C40" s="610"/>
      <c r="D40" s="611"/>
      <c r="E40" s="76">
        <v>5.12</v>
      </c>
      <c r="F40" s="76">
        <v>4.96</v>
      </c>
      <c r="G40" s="168">
        <f t="shared" si="0"/>
        <v>-0.16000000000000014</v>
      </c>
      <c r="H40" s="612"/>
      <c r="I40" s="613"/>
      <c r="J40" s="613"/>
      <c r="K40" s="613"/>
      <c r="L40" s="614"/>
      <c r="M40" s="311"/>
      <c r="N40" s="312"/>
      <c r="O40" s="157" t="s">
        <v>80</v>
      </c>
    </row>
    <row r="41" spans="1:16" ht="66" customHeight="1" thickBot="1">
      <c r="A41" s="313" t="s">
        <v>81</v>
      </c>
      <c r="B41" s="609" t="str">
        <f t="shared" si="1"/>
        <v>★</v>
      </c>
      <c r="C41" s="610"/>
      <c r="D41" s="611"/>
      <c r="E41" s="192">
        <v>2.33</v>
      </c>
      <c r="F41" s="192">
        <v>1.79</v>
      </c>
      <c r="G41" s="168">
        <f t="shared" si="0"/>
        <v>-0.54</v>
      </c>
      <c r="H41" s="200"/>
      <c r="I41" s="207"/>
      <c r="J41" s="207"/>
      <c r="K41" s="209"/>
      <c r="L41" s="209"/>
      <c r="M41" s="311"/>
      <c r="N41" s="312"/>
      <c r="O41" s="157" t="s">
        <v>81</v>
      </c>
    </row>
    <row r="42" spans="1:16" ht="77.25" customHeight="1" thickBot="1">
      <c r="A42" s="313" t="s">
        <v>82</v>
      </c>
      <c r="B42" s="609" t="str">
        <f t="shared" si="1"/>
        <v>★</v>
      </c>
      <c r="C42" s="610"/>
      <c r="D42" s="611"/>
      <c r="E42" s="192">
        <v>1.6</v>
      </c>
      <c r="F42" s="192">
        <v>1.3</v>
      </c>
      <c r="G42" s="168">
        <f t="shared" si="0"/>
        <v>-0.30000000000000004</v>
      </c>
      <c r="H42" s="612"/>
      <c r="I42" s="613"/>
      <c r="J42" s="613"/>
      <c r="K42" s="613"/>
      <c r="L42" s="614"/>
      <c r="M42" s="320"/>
      <c r="N42" s="312"/>
      <c r="O42" s="157" t="s">
        <v>82</v>
      </c>
      <c r="P42" s="37" t="s">
        <v>41</v>
      </c>
    </row>
    <row r="43" spans="1:16" ht="93" customHeight="1" thickBot="1">
      <c r="A43" s="313" t="s">
        <v>83</v>
      </c>
      <c r="B43" s="609" t="str">
        <f t="shared" si="1"/>
        <v>★</v>
      </c>
      <c r="C43" s="610"/>
      <c r="D43" s="611"/>
      <c r="E43" s="192">
        <v>1.77</v>
      </c>
      <c r="F43" s="192">
        <v>1.6</v>
      </c>
      <c r="G43" s="168">
        <f t="shared" si="0"/>
        <v>-0.16999999999999993</v>
      </c>
      <c r="H43" s="612"/>
      <c r="I43" s="613"/>
      <c r="J43" s="613"/>
      <c r="K43" s="613"/>
      <c r="L43" s="614"/>
      <c r="M43" s="320"/>
      <c r="N43" s="312"/>
      <c r="O43" s="157" t="s">
        <v>83</v>
      </c>
    </row>
    <row r="44" spans="1:16" ht="77.25" customHeight="1" thickBot="1">
      <c r="A44" s="322" t="s">
        <v>208</v>
      </c>
      <c r="B44" s="609" t="str">
        <f t="shared" ref="B44:B45" si="3">IF(G44&gt;5,"☆☆☆☆",IF(AND(G44&gt;=2.39,G44&lt;5),"☆☆☆",IF(AND(G44&gt;=1.39,G44&lt;2.4),"☆☆",IF(AND(G44&gt;0,G44&lt;1.4),"☆",IF(AND(G44&gt;=-1.39,G44&lt;0),"★",IF(AND(G44&gt;=-2.39,G44&lt;-1.4),"★★",IF(AND(G44&gt;=-3.39,G44&lt;-2.4),"★★★")))))))</f>
        <v>☆</v>
      </c>
      <c r="C44" s="610"/>
      <c r="D44" s="611"/>
      <c r="E44" s="192">
        <v>1.91</v>
      </c>
      <c r="F44" s="192">
        <v>2.0299999999999998</v>
      </c>
      <c r="G44" s="168">
        <f t="shared" si="0"/>
        <v>0.11999999999999988</v>
      </c>
      <c r="H44" s="632"/>
      <c r="I44" s="633"/>
      <c r="J44" s="633"/>
      <c r="K44" s="633"/>
      <c r="L44" s="633"/>
      <c r="M44" s="320"/>
      <c r="N44" s="312"/>
      <c r="O44" s="37" t="s">
        <v>208</v>
      </c>
    </row>
    <row r="45" spans="1:16" ht="81.75" customHeight="1" thickBot="1">
      <c r="A45" s="313" t="s">
        <v>84</v>
      </c>
      <c r="B45" s="609" t="str">
        <f t="shared" si="3"/>
        <v>★</v>
      </c>
      <c r="C45" s="610"/>
      <c r="D45" s="611"/>
      <c r="E45" s="192">
        <v>2.4900000000000002</v>
      </c>
      <c r="F45" s="192">
        <v>1.78</v>
      </c>
      <c r="G45" s="168">
        <f t="shared" si="0"/>
        <v>-0.71000000000000019</v>
      </c>
      <c r="H45" s="634"/>
      <c r="I45" s="635"/>
      <c r="J45" s="635"/>
      <c r="K45" s="635"/>
      <c r="L45" s="636"/>
      <c r="M45" s="311"/>
      <c r="N45" s="316"/>
      <c r="O45" s="157" t="s">
        <v>84</v>
      </c>
    </row>
    <row r="46" spans="1:16" ht="81" customHeight="1" thickBot="1">
      <c r="A46" s="313" t="s">
        <v>85</v>
      </c>
      <c r="B46" s="609" t="str">
        <f t="shared" si="1"/>
        <v>★</v>
      </c>
      <c r="C46" s="610"/>
      <c r="D46" s="611"/>
      <c r="E46" s="76">
        <v>3.58</v>
      </c>
      <c r="F46" s="192">
        <v>2.89</v>
      </c>
      <c r="G46" s="168">
        <f t="shared" si="0"/>
        <v>-0.69</v>
      </c>
      <c r="H46" s="612"/>
      <c r="I46" s="613"/>
      <c r="J46" s="613"/>
      <c r="K46" s="613"/>
      <c r="L46" s="614"/>
      <c r="M46" s="311"/>
      <c r="N46" s="312"/>
      <c r="O46" s="157" t="s">
        <v>85</v>
      </c>
    </row>
    <row r="47" spans="1:16" ht="88.2" customHeight="1" thickBot="1">
      <c r="A47" s="313" t="s">
        <v>86</v>
      </c>
      <c r="B47" s="609" t="str">
        <f t="shared" si="1"/>
        <v>☆</v>
      </c>
      <c r="C47" s="610"/>
      <c r="D47" s="611"/>
      <c r="E47" s="192">
        <v>1.17</v>
      </c>
      <c r="F47" s="192">
        <v>1.64</v>
      </c>
      <c r="G47" s="168">
        <f t="shared" si="0"/>
        <v>0.47</v>
      </c>
      <c r="H47" s="612"/>
      <c r="I47" s="613"/>
      <c r="J47" s="613"/>
      <c r="K47" s="613"/>
      <c r="L47" s="614"/>
      <c r="M47" s="311"/>
      <c r="N47" s="312"/>
      <c r="O47" s="157" t="s">
        <v>86</v>
      </c>
    </row>
    <row r="48" spans="1:16" ht="78.75" customHeight="1" thickBot="1">
      <c r="A48" s="313" t="s">
        <v>87</v>
      </c>
      <c r="B48" s="609" t="str">
        <f t="shared" si="1"/>
        <v>★</v>
      </c>
      <c r="C48" s="610"/>
      <c r="D48" s="611"/>
      <c r="E48" s="192">
        <v>1.7</v>
      </c>
      <c r="F48" s="192">
        <v>1.32</v>
      </c>
      <c r="G48" s="168">
        <f t="shared" si="0"/>
        <v>-0.37999999999999989</v>
      </c>
      <c r="H48" s="637"/>
      <c r="I48" s="638"/>
      <c r="J48" s="638"/>
      <c r="K48" s="638"/>
      <c r="L48" s="639"/>
      <c r="M48" s="311"/>
      <c r="N48" s="312"/>
      <c r="O48" s="157" t="s">
        <v>87</v>
      </c>
    </row>
    <row r="49" spans="1:15" ht="74.25" customHeight="1" thickBot="1">
      <c r="A49" s="313" t="s">
        <v>88</v>
      </c>
      <c r="B49" s="609" t="str">
        <f t="shared" si="1"/>
        <v>★</v>
      </c>
      <c r="C49" s="610"/>
      <c r="D49" s="611"/>
      <c r="E49" s="192">
        <v>2.94</v>
      </c>
      <c r="F49" s="192">
        <v>2.73</v>
      </c>
      <c r="G49" s="168">
        <f t="shared" si="0"/>
        <v>-0.20999999999999996</v>
      </c>
      <c r="H49" s="612"/>
      <c r="I49" s="613"/>
      <c r="J49" s="613"/>
      <c r="K49" s="613"/>
      <c r="L49" s="614"/>
      <c r="M49" s="311"/>
      <c r="N49" s="312"/>
      <c r="O49" s="157" t="s">
        <v>88</v>
      </c>
    </row>
    <row r="50" spans="1:15" ht="73.2" customHeight="1" thickBot="1">
      <c r="A50" s="313" t="s">
        <v>89</v>
      </c>
      <c r="B50" s="609" t="str">
        <f t="shared" si="1"/>
        <v>★</v>
      </c>
      <c r="C50" s="610"/>
      <c r="D50" s="611"/>
      <c r="E50" s="76">
        <v>3.49</v>
      </c>
      <c r="F50" s="76">
        <v>3.18</v>
      </c>
      <c r="G50" s="168">
        <f t="shared" si="0"/>
        <v>-0.31000000000000005</v>
      </c>
      <c r="H50" s="637"/>
      <c r="I50" s="638"/>
      <c r="J50" s="638"/>
      <c r="K50" s="638"/>
      <c r="L50" s="639"/>
      <c r="M50" s="311"/>
      <c r="N50" s="323"/>
      <c r="O50" s="157" t="s">
        <v>89</v>
      </c>
    </row>
    <row r="51" spans="1:15" ht="73.5" customHeight="1" thickBot="1">
      <c r="A51" s="313" t="s">
        <v>90</v>
      </c>
      <c r="B51" s="609" t="str">
        <f t="shared" si="1"/>
        <v>★</v>
      </c>
      <c r="C51" s="610"/>
      <c r="D51" s="611"/>
      <c r="E51" s="192">
        <v>2.79</v>
      </c>
      <c r="F51" s="192">
        <v>2.71</v>
      </c>
      <c r="G51" s="168">
        <f t="shared" si="0"/>
        <v>-8.0000000000000071E-2</v>
      </c>
      <c r="H51" s="612"/>
      <c r="I51" s="613"/>
      <c r="J51" s="613"/>
      <c r="K51" s="613"/>
      <c r="L51" s="614"/>
      <c r="M51" s="311"/>
      <c r="N51" s="312"/>
      <c r="O51" s="157" t="s">
        <v>90</v>
      </c>
    </row>
    <row r="52" spans="1:15" ht="91.95" customHeight="1" thickBot="1">
      <c r="A52" s="313" t="s">
        <v>91</v>
      </c>
      <c r="B52" s="609" t="str">
        <f t="shared" si="1"/>
        <v>★</v>
      </c>
      <c r="C52" s="610"/>
      <c r="D52" s="611"/>
      <c r="E52" s="192">
        <v>2.1</v>
      </c>
      <c r="F52" s="192">
        <v>1.62</v>
      </c>
      <c r="G52" s="168">
        <f t="shared" si="0"/>
        <v>-0.48</v>
      </c>
      <c r="H52" s="612"/>
      <c r="I52" s="613"/>
      <c r="J52" s="613"/>
      <c r="K52" s="613"/>
      <c r="L52" s="614"/>
      <c r="M52" s="311"/>
      <c r="N52" s="312"/>
      <c r="O52" s="157" t="s">
        <v>91</v>
      </c>
    </row>
    <row r="53" spans="1:15" ht="77.25" customHeight="1" thickBot="1">
      <c r="A53" s="313" t="s">
        <v>92</v>
      </c>
      <c r="B53" s="609" t="str">
        <f t="shared" si="1"/>
        <v>☆</v>
      </c>
      <c r="C53" s="610"/>
      <c r="D53" s="611"/>
      <c r="E53" s="76">
        <v>3.42</v>
      </c>
      <c r="F53" s="76">
        <v>3.84</v>
      </c>
      <c r="G53" s="168">
        <f t="shared" si="0"/>
        <v>0.41999999999999993</v>
      </c>
      <c r="H53" s="612"/>
      <c r="I53" s="613"/>
      <c r="J53" s="613"/>
      <c r="K53" s="613"/>
      <c r="L53" s="614"/>
      <c r="M53" s="285"/>
      <c r="N53" s="312"/>
      <c r="O53" s="157" t="s">
        <v>92</v>
      </c>
    </row>
    <row r="54" spans="1:15" ht="78" customHeight="1" thickBot="1">
      <c r="A54" s="313" t="s">
        <v>93</v>
      </c>
      <c r="B54" s="609" t="str">
        <f t="shared" si="1"/>
        <v>★</v>
      </c>
      <c r="C54" s="610"/>
      <c r="D54" s="611"/>
      <c r="E54" s="192">
        <v>2.96</v>
      </c>
      <c r="F54" s="192">
        <v>2.83</v>
      </c>
      <c r="G54" s="168">
        <f t="shared" si="0"/>
        <v>-0.12999999999999989</v>
      </c>
      <c r="H54" s="612"/>
      <c r="I54" s="613"/>
      <c r="J54" s="613"/>
      <c r="K54" s="613"/>
      <c r="L54" s="614"/>
      <c r="M54" s="311"/>
      <c r="N54" s="312"/>
      <c r="O54" s="157" t="s">
        <v>93</v>
      </c>
    </row>
    <row r="55" spans="1:15" ht="69" customHeight="1" thickBot="1">
      <c r="A55" s="313" t="s">
        <v>94</v>
      </c>
      <c r="B55" s="609" t="str">
        <f t="shared" si="1"/>
        <v>★</v>
      </c>
      <c r="C55" s="610"/>
      <c r="D55" s="611"/>
      <c r="E55" s="192">
        <v>2.81</v>
      </c>
      <c r="F55" s="192">
        <v>2.0699999999999998</v>
      </c>
      <c r="G55" s="168">
        <f t="shared" si="0"/>
        <v>-0.74000000000000021</v>
      </c>
      <c r="H55" s="612"/>
      <c r="I55" s="613"/>
      <c r="J55" s="613"/>
      <c r="K55" s="613"/>
      <c r="L55" s="614"/>
      <c r="M55" s="311"/>
      <c r="N55" s="312"/>
      <c r="O55" s="157" t="s">
        <v>94</v>
      </c>
    </row>
    <row r="56" spans="1:15" ht="77.400000000000006" customHeight="1" thickBot="1">
      <c r="A56" s="313" t="s">
        <v>95</v>
      </c>
      <c r="B56" s="609" t="str">
        <f t="shared" si="1"/>
        <v>☆</v>
      </c>
      <c r="C56" s="610"/>
      <c r="D56" s="611"/>
      <c r="E56" s="192">
        <v>2.44</v>
      </c>
      <c r="F56" s="192">
        <v>2.52</v>
      </c>
      <c r="G56" s="168">
        <f t="shared" si="0"/>
        <v>8.0000000000000071E-2</v>
      </c>
      <c r="H56" s="612" t="s">
        <v>41</v>
      </c>
      <c r="I56" s="613"/>
      <c r="J56" s="613"/>
      <c r="K56" s="613"/>
      <c r="L56" s="614"/>
      <c r="M56" s="311"/>
      <c r="N56" s="312"/>
      <c r="O56" s="157" t="s">
        <v>95</v>
      </c>
    </row>
    <row r="57" spans="1:15" ht="63.75" customHeight="1" thickBot="1">
      <c r="A57" s="313" t="s">
        <v>96</v>
      </c>
      <c r="B57" s="609" t="str">
        <f t="shared" si="1"/>
        <v>★</v>
      </c>
      <c r="C57" s="610"/>
      <c r="D57" s="611"/>
      <c r="E57" s="192">
        <v>2.84</v>
      </c>
      <c r="F57" s="192">
        <v>2.56</v>
      </c>
      <c r="G57" s="168">
        <f t="shared" si="0"/>
        <v>-0.2799999999999998</v>
      </c>
      <c r="H57" s="637"/>
      <c r="I57" s="638"/>
      <c r="J57" s="638"/>
      <c r="K57" s="638"/>
      <c r="L57" s="639"/>
      <c r="M57" s="311"/>
      <c r="N57" s="312"/>
      <c r="O57" s="157" t="s">
        <v>96</v>
      </c>
    </row>
    <row r="58" spans="1:15" ht="69.75" customHeight="1" thickBot="1">
      <c r="A58" s="313" t="s">
        <v>97</v>
      </c>
      <c r="B58" s="609" t="str">
        <f t="shared" si="1"/>
        <v>★</v>
      </c>
      <c r="C58" s="610"/>
      <c r="D58" s="611"/>
      <c r="E58" s="76">
        <v>5.13</v>
      </c>
      <c r="F58" s="76">
        <v>4.83</v>
      </c>
      <c r="G58" s="168">
        <f t="shared" si="0"/>
        <v>-0.29999999999999982</v>
      </c>
      <c r="H58" s="612"/>
      <c r="I58" s="613"/>
      <c r="J58" s="613"/>
      <c r="K58" s="613"/>
      <c r="L58" s="614"/>
      <c r="M58" s="311"/>
      <c r="N58" s="312"/>
      <c r="O58" s="157" t="s">
        <v>97</v>
      </c>
    </row>
    <row r="59" spans="1:15" ht="76.2" customHeight="1" thickBot="1">
      <c r="A59" s="313" t="s">
        <v>98</v>
      </c>
      <c r="B59" s="609" t="str">
        <f t="shared" si="1"/>
        <v>★</v>
      </c>
      <c r="C59" s="610"/>
      <c r="D59" s="611"/>
      <c r="E59" s="76">
        <v>3.29</v>
      </c>
      <c r="F59" s="192">
        <v>2.86</v>
      </c>
      <c r="G59" s="168">
        <f t="shared" si="0"/>
        <v>-0.43000000000000016</v>
      </c>
      <c r="H59" s="612"/>
      <c r="I59" s="613"/>
      <c r="J59" s="613"/>
      <c r="K59" s="613"/>
      <c r="L59" s="614"/>
      <c r="M59" s="311"/>
      <c r="N59" s="312"/>
      <c r="O59" s="157" t="s">
        <v>98</v>
      </c>
    </row>
    <row r="60" spans="1:15" ht="73.95" customHeight="1" thickBot="1">
      <c r="A60" s="313" t="s">
        <v>99</v>
      </c>
      <c r="B60" s="609" t="str">
        <f t="shared" si="1"/>
        <v>★</v>
      </c>
      <c r="C60" s="610"/>
      <c r="D60" s="611"/>
      <c r="E60" s="76">
        <v>3.36</v>
      </c>
      <c r="F60" s="76">
        <v>3.03</v>
      </c>
      <c r="G60" s="168">
        <f t="shared" si="0"/>
        <v>-0.33000000000000007</v>
      </c>
      <c r="H60" s="612"/>
      <c r="I60" s="613"/>
      <c r="J60" s="613"/>
      <c r="K60" s="613"/>
      <c r="L60" s="614"/>
      <c r="M60" s="311"/>
      <c r="N60" s="312"/>
      <c r="O60" s="157" t="s">
        <v>99</v>
      </c>
    </row>
    <row r="61" spans="1:15" ht="81" customHeight="1" thickBot="1">
      <c r="A61" s="313" t="s">
        <v>100</v>
      </c>
      <c r="B61" s="609" t="str">
        <f t="shared" si="1"/>
        <v>★</v>
      </c>
      <c r="C61" s="610"/>
      <c r="D61" s="611"/>
      <c r="E61" s="192">
        <v>1.56</v>
      </c>
      <c r="F61" s="192">
        <v>1.32</v>
      </c>
      <c r="G61" s="168">
        <f t="shared" si="0"/>
        <v>-0.24</v>
      </c>
      <c r="H61" s="612"/>
      <c r="I61" s="613"/>
      <c r="J61" s="613"/>
      <c r="K61" s="613"/>
      <c r="L61" s="614"/>
      <c r="M61" s="311"/>
      <c r="N61" s="312"/>
      <c r="O61" s="157" t="s">
        <v>100</v>
      </c>
    </row>
    <row r="62" spans="1:15" ht="96" customHeight="1" thickBot="1">
      <c r="A62" s="313" t="s">
        <v>101</v>
      </c>
      <c r="B62" s="609" t="str">
        <f t="shared" si="1"/>
        <v>★</v>
      </c>
      <c r="C62" s="610"/>
      <c r="D62" s="611"/>
      <c r="E62" s="76">
        <v>3.54</v>
      </c>
      <c r="F62" s="76">
        <v>3.28</v>
      </c>
      <c r="G62" s="168">
        <f t="shared" si="0"/>
        <v>-0.26000000000000023</v>
      </c>
      <c r="H62" s="612"/>
      <c r="I62" s="613"/>
      <c r="J62" s="613"/>
      <c r="K62" s="613"/>
      <c r="L62" s="614"/>
      <c r="M62" s="511"/>
      <c r="N62" s="312"/>
      <c r="O62" s="157" t="s">
        <v>101</v>
      </c>
    </row>
    <row r="63" spans="1:15" ht="87" customHeight="1" thickBot="1">
      <c r="A63" s="313" t="s">
        <v>102</v>
      </c>
      <c r="B63" s="609" t="str">
        <f t="shared" si="1"/>
        <v>★</v>
      </c>
      <c r="C63" s="610"/>
      <c r="D63" s="611"/>
      <c r="E63" s="192">
        <v>2.2599999999999998</v>
      </c>
      <c r="F63" s="192">
        <v>1.22</v>
      </c>
      <c r="G63" s="168">
        <f t="shared" si="0"/>
        <v>-1.0399999999999998</v>
      </c>
      <c r="H63" s="612"/>
      <c r="I63" s="613"/>
      <c r="J63" s="613"/>
      <c r="K63" s="613"/>
      <c r="L63" s="614"/>
      <c r="M63" s="255"/>
      <c r="N63" s="312"/>
      <c r="O63" s="157" t="s">
        <v>102</v>
      </c>
    </row>
    <row r="64" spans="1:15" ht="73.2" customHeight="1" thickBot="1">
      <c r="A64" s="313" t="s">
        <v>103</v>
      </c>
      <c r="B64" s="609" t="str">
        <f t="shared" si="1"/>
        <v>★</v>
      </c>
      <c r="C64" s="610"/>
      <c r="D64" s="611"/>
      <c r="E64" s="192">
        <v>1.5</v>
      </c>
      <c r="F64" s="192">
        <v>1.23</v>
      </c>
      <c r="G64" s="168">
        <f t="shared" si="0"/>
        <v>-0.27</v>
      </c>
      <c r="H64" s="680"/>
      <c r="I64" s="681"/>
      <c r="J64" s="681"/>
      <c r="K64" s="681"/>
      <c r="L64" s="682"/>
      <c r="M64" s="311"/>
      <c r="N64" s="312"/>
      <c r="O64" s="157" t="s">
        <v>103</v>
      </c>
    </row>
    <row r="65" spans="1:18" ht="80.25" customHeight="1" thickBot="1">
      <c r="A65" s="313" t="s">
        <v>104</v>
      </c>
      <c r="B65" s="609" t="str">
        <f t="shared" si="1"/>
        <v>★</v>
      </c>
      <c r="C65" s="610"/>
      <c r="D65" s="611"/>
      <c r="E65" s="76">
        <v>4.78</v>
      </c>
      <c r="F65" s="76">
        <v>3.58</v>
      </c>
      <c r="G65" s="168">
        <f t="shared" si="0"/>
        <v>-1.2000000000000002</v>
      </c>
      <c r="H65" s="637"/>
      <c r="I65" s="638"/>
      <c r="J65" s="638"/>
      <c r="K65" s="638"/>
      <c r="L65" s="639"/>
      <c r="M65" s="496"/>
      <c r="N65" s="312"/>
      <c r="O65" s="157" t="s">
        <v>104</v>
      </c>
    </row>
    <row r="66" spans="1:18" ht="88.5" customHeight="1" thickBot="1">
      <c r="A66" s="313" t="s">
        <v>105</v>
      </c>
      <c r="B66" s="609" t="str">
        <f t="shared" si="1"/>
        <v>★★</v>
      </c>
      <c r="C66" s="610"/>
      <c r="D66" s="611"/>
      <c r="E66" s="232">
        <v>8.5</v>
      </c>
      <c r="F66" s="232">
        <v>6.47</v>
      </c>
      <c r="G66" s="168">
        <f t="shared" si="0"/>
        <v>-2.0300000000000002</v>
      </c>
      <c r="H66" s="637"/>
      <c r="I66" s="638"/>
      <c r="J66" s="638"/>
      <c r="K66" s="638"/>
      <c r="L66" s="639"/>
      <c r="M66" s="512"/>
      <c r="N66" s="323"/>
      <c r="O66" s="157" t="s">
        <v>105</v>
      </c>
    </row>
    <row r="67" spans="1:18" ht="78.75" customHeight="1" thickBot="1">
      <c r="A67" s="313" t="s">
        <v>106</v>
      </c>
      <c r="B67" s="609" t="str">
        <f t="shared" ref="B67" si="4">IF(G67&gt;5,"☆☆☆☆",IF(AND(G67&gt;=2.39,G67&lt;5),"☆☆☆",IF(AND(G67&gt;=1.39,G67&lt;2.4),"☆☆",IF(AND(G67&gt;0,G67&lt;1.4),"☆",IF(AND(G67&gt;=-1.39,G67&lt;0),"★",IF(AND(G67&gt;=-2.39,G67&lt;-1.4),"★★",IF(AND(G67&gt;=-3.39,G67&lt;-2.4),"★★★")))))))</f>
        <v>★</v>
      </c>
      <c r="C67" s="610"/>
      <c r="D67" s="611"/>
      <c r="E67" s="76">
        <v>4.6399999999999997</v>
      </c>
      <c r="F67" s="76">
        <v>4</v>
      </c>
      <c r="G67" s="168">
        <f t="shared" si="0"/>
        <v>-0.63999999999999968</v>
      </c>
      <c r="H67" s="612"/>
      <c r="I67" s="613"/>
      <c r="J67" s="613"/>
      <c r="K67" s="613"/>
      <c r="L67" s="614"/>
      <c r="M67" s="311"/>
      <c r="N67" s="312"/>
      <c r="O67" s="157" t="s">
        <v>106</v>
      </c>
    </row>
    <row r="68" spans="1:18" ht="73.95" customHeight="1" thickBot="1">
      <c r="A68" s="321" t="s">
        <v>107</v>
      </c>
      <c r="B68" s="609" t="str">
        <f t="shared" si="1"/>
        <v>★</v>
      </c>
      <c r="C68" s="610"/>
      <c r="D68" s="611"/>
      <c r="E68" s="76">
        <v>3.82</v>
      </c>
      <c r="F68" s="76">
        <v>3.04</v>
      </c>
      <c r="G68" s="168">
        <f t="shared" si="0"/>
        <v>-0.7799999999999998</v>
      </c>
      <c r="H68" s="612"/>
      <c r="I68" s="613"/>
      <c r="J68" s="613"/>
      <c r="K68" s="613"/>
      <c r="L68" s="614"/>
      <c r="M68" s="311"/>
      <c r="N68" s="312"/>
      <c r="O68" s="157" t="s">
        <v>107</v>
      </c>
    </row>
    <row r="69" spans="1:18" ht="72.75" customHeight="1" thickBot="1">
      <c r="A69" s="315" t="s">
        <v>108</v>
      </c>
      <c r="B69" s="609" t="str">
        <f t="shared" ref="B69:B70" si="5">IF(G69&gt;5,"☆☆☆☆",IF(AND(G69&gt;=2.39,G69&lt;5),"☆☆☆",IF(AND(G69&gt;=1.39,G69&lt;2.4),"☆☆",IF(AND(G69&gt;0,G69&lt;1.4),"☆",IF(AND(G69&gt;=-1.39,G69&lt;0),"★",IF(AND(G69&gt;=-2.39,G69&lt;-1.4),"★★",IF(AND(G69&gt;=-3.39,G69&lt;-2.4),"★★★")))))))</f>
        <v>☆</v>
      </c>
      <c r="C69" s="610"/>
      <c r="D69" s="611"/>
      <c r="E69" s="238">
        <v>1.44</v>
      </c>
      <c r="F69" s="238">
        <v>1.72</v>
      </c>
      <c r="G69" s="168">
        <f t="shared" si="0"/>
        <v>0.28000000000000003</v>
      </c>
      <c r="H69" s="637" t="s">
        <v>41</v>
      </c>
      <c r="I69" s="638"/>
      <c r="J69" s="638"/>
      <c r="K69" s="638"/>
      <c r="L69" s="639"/>
      <c r="M69" s="311"/>
      <c r="N69" s="312"/>
      <c r="O69" s="157" t="s">
        <v>108</v>
      </c>
    </row>
    <row r="70" spans="1:18" ht="58.5" customHeight="1" thickBot="1">
      <c r="A70" s="324" t="s">
        <v>109</v>
      </c>
      <c r="B70" s="609" t="str">
        <f t="shared" si="5"/>
        <v>★</v>
      </c>
      <c r="C70" s="610"/>
      <c r="D70" s="611"/>
      <c r="E70" s="504">
        <v>2.64</v>
      </c>
      <c r="F70" s="504">
        <v>2.29</v>
      </c>
      <c r="G70" s="168">
        <f t="shared" si="0"/>
        <v>-0.35000000000000009</v>
      </c>
      <c r="H70" s="612"/>
      <c r="I70" s="613"/>
      <c r="J70" s="613"/>
      <c r="K70" s="613"/>
      <c r="L70" s="614"/>
      <c r="M70" s="325"/>
      <c r="N70" s="312"/>
      <c r="O70" s="157"/>
    </row>
    <row r="71" spans="1:18" ht="42.75" customHeight="1" thickBot="1">
      <c r="A71" s="128"/>
      <c r="B71" s="128"/>
      <c r="C71" s="128"/>
      <c r="D71" s="128"/>
      <c r="E71" s="670"/>
      <c r="F71" s="670"/>
      <c r="G71" s="670"/>
      <c r="H71" s="670"/>
      <c r="I71" s="670"/>
      <c r="J71" s="670"/>
      <c r="K71" s="670"/>
      <c r="L71" s="670"/>
      <c r="M71" s="38">
        <f>COUNTIF(E24:E70,"&gt;=10")</f>
        <v>0</v>
      </c>
      <c r="N71" s="38">
        <f>COUNTIF(F24:F70,"&gt;=10")</f>
        <v>0</v>
      </c>
      <c r="O71" s="38" t="s">
        <v>3</v>
      </c>
    </row>
    <row r="72" spans="1:18" ht="36.75" customHeight="1" thickBot="1">
      <c r="A72" s="326" t="s">
        <v>17</v>
      </c>
      <c r="B72" s="327"/>
      <c r="C72" s="328"/>
      <c r="D72" s="328"/>
      <c r="E72" s="671" t="s">
        <v>110</v>
      </c>
      <c r="F72" s="671"/>
      <c r="G72" s="671"/>
      <c r="H72" s="672" t="s">
        <v>111</v>
      </c>
      <c r="I72" s="673"/>
      <c r="J72" s="327"/>
      <c r="K72" s="329"/>
      <c r="L72" s="329"/>
      <c r="M72" s="330"/>
      <c r="N72" s="331"/>
    </row>
    <row r="73" spans="1:18" ht="36.75" customHeight="1" thickBot="1">
      <c r="A73" s="50"/>
      <c r="B73" s="129"/>
      <c r="C73" s="676" t="s">
        <v>112</v>
      </c>
      <c r="D73" s="677"/>
      <c r="E73" s="677"/>
      <c r="F73" s="678"/>
      <c r="G73" s="332">
        <f>+F70</f>
        <v>2.29</v>
      </c>
      <c r="H73" s="333" t="s">
        <v>113</v>
      </c>
      <c r="I73" s="674">
        <f>+G70</f>
        <v>-0.35000000000000009</v>
      </c>
      <c r="J73" s="675"/>
      <c r="K73" s="130"/>
      <c r="L73" s="130"/>
      <c r="M73" s="131"/>
      <c r="N73" s="51"/>
    </row>
    <row r="74" spans="1:18" ht="36.75" customHeight="1" thickBot="1">
      <c r="A74" s="50"/>
      <c r="B74" s="129"/>
      <c r="C74" s="640" t="s">
        <v>114</v>
      </c>
      <c r="D74" s="641"/>
      <c r="E74" s="641"/>
      <c r="F74" s="642"/>
      <c r="G74" s="334">
        <f>+F35</f>
        <v>2.5299999999999998</v>
      </c>
      <c r="H74" s="335" t="s">
        <v>115</v>
      </c>
      <c r="I74" s="643">
        <f>+G35</f>
        <v>-0.12000000000000011</v>
      </c>
      <c r="J74" s="644"/>
      <c r="K74" s="130"/>
      <c r="L74" s="130"/>
      <c r="M74" s="131"/>
      <c r="N74" s="51"/>
      <c r="R74" s="336" t="s">
        <v>17</v>
      </c>
    </row>
    <row r="75" spans="1:18" ht="36.75" customHeight="1" thickBot="1">
      <c r="A75" s="50"/>
      <c r="B75" s="129"/>
      <c r="C75" s="645" t="s">
        <v>116</v>
      </c>
      <c r="D75" s="646"/>
      <c r="E75" s="646"/>
      <c r="F75" s="337" t="str">
        <f>VLOOKUP(G75,F:P,10,0)</f>
        <v>大分県</v>
      </c>
      <c r="G75" s="338">
        <f>MAX(F23:F69)</f>
        <v>6.47</v>
      </c>
      <c r="H75" s="647" t="s">
        <v>117</v>
      </c>
      <c r="I75" s="648"/>
      <c r="J75" s="648"/>
      <c r="K75" s="339">
        <f>+N71</f>
        <v>0</v>
      </c>
      <c r="L75" s="340" t="s">
        <v>118</v>
      </c>
      <c r="M75" s="341">
        <f>N71-M71</f>
        <v>0</v>
      </c>
      <c r="N75" s="51"/>
      <c r="R75" s="147"/>
    </row>
    <row r="76" spans="1:18" ht="36.75" customHeight="1" thickBot="1">
      <c r="A76" s="52"/>
      <c r="B76" s="53"/>
      <c r="C76" s="53"/>
      <c r="D76" s="53"/>
      <c r="E76" s="53"/>
      <c r="F76" s="53"/>
      <c r="G76" s="53"/>
      <c r="H76" s="53"/>
      <c r="I76" s="53"/>
      <c r="J76" s="53"/>
      <c r="K76" s="54"/>
      <c r="L76" s="54"/>
      <c r="M76" s="55"/>
      <c r="N76" s="56"/>
      <c r="R76" s="147"/>
    </row>
    <row r="77" spans="1:18" ht="30.75" customHeight="1">
      <c r="A77" s="67"/>
      <c r="B77" s="67"/>
      <c r="C77" s="67"/>
      <c r="D77" s="67"/>
      <c r="E77" s="67"/>
      <c r="F77" s="67"/>
      <c r="G77" s="67"/>
      <c r="H77" s="67"/>
      <c r="I77" s="67"/>
      <c r="J77" s="67"/>
      <c r="K77" s="132"/>
      <c r="L77" s="132"/>
      <c r="M77" s="133"/>
      <c r="N77" s="134"/>
      <c r="R77" s="148"/>
    </row>
    <row r="78" spans="1:18" ht="30.75" customHeight="1" thickBot="1">
      <c r="A78" s="135"/>
      <c r="B78" s="135"/>
      <c r="C78" s="135"/>
      <c r="D78" s="135"/>
      <c r="E78" s="135"/>
      <c r="F78" s="135"/>
      <c r="G78" s="135"/>
      <c r="H78" s="135"/>
      <c r="I78" s="135"/>
      <c r="J78" s="135"/>
      <c r="K78" s="136"/>
      <c r="L78" s="136"/>
      <c r="M78" s="256"/>
      <c r="N78" s="135"/>
    </row>
    <row r="79" spans="1:18" ht="24.75" customHeight="1" thickTop="1">
      <c r="A79" s="649">
        <v>1</v>
      </c>
      <c r="B79" s="652" t="s">
        <v>119</v>
      </c>
      <c r="C79" s="653"/>
      <c r="D79" s="653"/>
      <c r="E79" s="653"/>
      <c r="F79" s="654"/>
      <c r="G79" s="661" t="s">
        <v>120</v>
      </c>
      <c r="H79" s="662"/>
      <c r="I79" s="662"/>
      <c r="J79" s="662"/>
      <c r="K79" s="662"/>
      <c r="L79" s="662"/>
      <c r="M79" s="662"/>
      <c r="N79" s="663"/>
    </row>
    <row r="80" spans="1:18" ht="24.75" customHeight="1">
      <c r="A80" s="650"/>
      <c r="B80" s="655"/>
      <c r="C80" s="656"/>
      <c r="D80" s="656"/>
      <c r="E80" s="656"/>
      <c r="F80" s="657"/>
      <c r="G80" s="664"/>
      <c r="H80" s="665"/>
      <c r="I80" s="665"/>
      <c r="J80" s="665"/>
      <c r="K80" s="665"/>
      <c r="L80" s="665"/>
      <c r="M80" s="665"/>
      <c r="N80" s="666"/>
      <c r="O80" s="137" t="s">
        <v>3</v>
      </c>
      <c r="P80" s="137"/>
    </row>
    <row r="81" spans="1:16" ht="24.75" customHeight="1">
      <c r="A81" s="650"/>
      <c r="B81" s="655"/>
      <c r="C81" s="656"/>
      <c r="D81" s="656"/>
      <c r="E81" s="656"/>
      <c r="F81" s="657"/>
      <c r="G81" s="664"/>
      <c r="H81" s="665"/>
      <c r="I81" s="665"/>
      <c r="J81" s="665"/>
      <c r="K81" s="665"/>
      <c r="L81" s="665"/>
      <c r="M81" s="665"/>
      <c r="N81" s="666"/>
      <c r="O81" s="137" t="s">
        <v>17</v>
      </c>
      <c r="P81" s="137" t="s">
        <v>121</v>
      </c>
    </row>
    <row r="82" spans="1:16" ht="24.75" customHeight="1">
      <c r="A82" s="650"/>
      <c r="B82" s="655"/>
      <c r="C82" s="656"/>
      <c r="D82" s="656"/>
      <c r="E82" s="656"/>
      <c r="F82" s="657"/>
      <c r="G82" s="664"/>
      <c r="H82" s="665"/>
      <c r="I82" s="665"/>
      <c r="J82" s="665"/>
      <c r="K82" s="665"/>
      <c r="L82" s="665"/>
      <c r="M82" s="665"/>
      <c r="N82" s="666"/>
      <c r="O82" s="138"/>
      <c r="P82" s="137"/>
    </row>
    <row r="83" spans="1:16" ht="46.2" customHeight="1" thickBot="1">
      <c r="A83" s="651"/>
      <c r="B83" s="658"/>
      <c r="C83" s="659"/>
      <c r="D83" s="659"/>
      <c r="E83" s="659"/>
      <c r="F83" s="660"/>
      <c r="G83" s="667"/>
      <c r="H83" s="668"/>
      <c r="I83" s="668"/>
      <c r="J83" s="668"/>
      <c r="K83" s="668"/>
      <c r="L83" s="668"/>
      <c r="M83" s="668"/>
      <c r="N83" s="669"/>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H59:L59"/>
    <mergeCell ref="H60:L60"/>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2:L42"/>
    <mergeCell ref="B42:D42"/>
    <mergeCell ref="B49:D49"/>
    <mergeCell ref="H49:L49"/>
    <mergeCell ref="B39:D39"/>
    <mergeCell ref="H39:L39"/>
    <mergeCell ref="H35:L35"/>
    <mergeCell ref="B36:D36"/>
    <mergeCell ref="H36:L36"/>
    <mergeCell ref="B43:D43"/>
    <mergeCell ref="H43:L43"/>
    <mergeCell ref="H44:L44"/>
    <mergeCell ref="B35:D35"/>
    <mergeCell ref="B44:D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4"/>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5C136-61F5-42A6-865F-484367B6D940}">
  <sheetPr>
    <pageSetUpPr fitToPage="1"/>
  </sheetPr>
  <dimension ref="A1:P37"/>
  <sheetViews>
    <sheetView view="pageBreakPreview" zoomScale="95" zoomScaleNormal="100" zoomScaleSheetLayoutView="95" workbookViewId="0">
      <selection activeCell="P13" sqref="P13"/>
    </sheetView>
  </sheetViews>
  <sheetFormatPr defaultColWidth="9" defaultRowHeight="13.2"/>
  <cols>
    <col min="1" max="1" width="4.88671875" style="257" customWidth="1"/>
    <col min="2" max="8" width="9" style="257"/>
    <col min="9" max="9" width="6" style="257" customWidth="1"/>
    <col min="10" max="10" width="9" style="257"/>
    <col min="11" max="11" width="5.88671875" style="257" customWidth="1"/>
    <col min="12" max="12" width="34.77734375" style="257" customWidth="1"/>
    <col min="13" max="13" width="6.33203125" style="257" customWidth="1"/>
    <col min="14" max="14" width="3.44140625" style="257" customWidth="1"/>
    <col min="15" max="16384" width="9" style="257"/>
  </cols>
  <sheetData>
    <row r="1" spans="1:14" ht="23.4">
      <c r="A1" s="686" t="s">
        <v>122</v>
      </c>
      <c r="B1" s="686"/>
      <c r="C1" s="686"/>
      <c r="D1" s="686"/>
      <c r="E1" s="686"/>
      <c r="F1" s="686"/>
      <c r="G1" s="686"/>
      <c r="H1" s="686"/>
      <c r="I1" s="686"/>
      <c r="J1" s="687"/>
      <c r="K1" s="687"/>
      <c r="L1" s="687"/>
      <c r="M1" s="687"/>
    </row>
    <row r="2" spans="1:14" s="1" customFormat="1" ht="26.25" customHeight="1">
      <c r="A2" s="688" t="s">
        <v>430</v>
      </c>
      <c r="B2" s="688"/>
      <c r="C2" s="688"/>
      <c r="D2" s="688"/>
      <c r="E2" s="688"/>
      <c r="F2" s="688"/>
      <c r="G2" s="688"/>
      <c r="H2" s="688"/>
      <c r="I2" s="688"/>
      <c r="J2" s="688"/>
      <c r="K2" s="688"/>
      <c r="L2" s="688"/>
      <c r="M2" s="688"/>
    </row>
    <row r="3" spans="1:14" s="1" customFormat="1" ht="26.25" customHeight="1">
      <c r="A3" s="689" t="s">
        <v>212</v>
      </c>
      <c r="B3" s="689"/>
      <c r="C3" s="689"/>
      <c r="D3" s="689"/>
      <c r="E3" s="689"/>
      <c r="F3" s="689"/>
      <c r="G3" s="689"/>
      <c r="H3" s="689"/>
      <c r="I3" s="689"/>
      <c r="J3" s="689"/>
      <c r="K3" s="689"/>
      <c r="L3" s="688"/>
      <c r="M3" s="688"/>
    </row>
    <row r="4" spans="1:14" s="1" customFormat="1" ht="22.2" customHeight="1">
      <c r="A4" s="690" t="s">
        <v>431</v>
      </c>
      <c r="B4" s="690"/>
      <c r="C4" s="690"/>
      <c r="D4" s="690"/>
      <c r="E4" s="690"/>
      <c r="F4" s="690"/>
      <c r="G4" s="690"/>
      <c r="H4" s="690"/>
      <c r="I4" s="690"/>
      <c r="J4" s="690"/>
      <c r="K4" s="690"/>
      <c r="L4" s="691"/>
      <c r="M4" s="691"/>
    </row>
    <row r="5" spans="1:14" ht="22.2" customHeight="1">
      <c r="A5" s="575"/>
      <c r="B5" s="692" t="s">
        <v>429</v>
      </c>
      <c r="C5" s="692"/>
      <c r="D5" s="692"/>
      <c r="E5" s="692"/>
      <c r="F5" s="692"/>
      <c r="G5" s="692"/>
      <c r="H5" s="692"/>
      <c r="I5" s="692"/>
      <c r="J5" s="692"/>
      <c r="K5" s="692"/>
      <c r="L5" s="692"/>
      <c r="M5" s="576"/>
      <c r="N5" s="522"/>
    </row>
    <row r="6" spans="1:14" ht="7.2" customHeight="1">
      <c r="A6" s="523"/>
      <c r="B6" s="524"/>
      <c r="C6" s="524"/>
      <c r="D6" s="524"/>
      <c r="E6" s="524"/>
      <c r="F6" s="524"/>
      <c r="G6" s="524"/>
      <c r="H6" s="524"/>
      <c r="I6" s="524"/>
      <c r="J6" s="524"/>
      <c r="K6" s="524"/>
      <c r="L6" s="524"/>
      <c r="M6" s="525"/>
      <c r="N6" s="522"/>
    </row>
    <row r="7" spans="1:14" ht="21.75" customHeight="1">
      <c r="A7" s="526"/>
      <c r="B7" s="693"/>
      <c r="C7" s="694"/>
      <c r="D7" s="694"/>
      <c r="E7" s="694"/>
      <c r="F7" s="526"/>
      <c r="G7" s="526" t="s">
        <v>17</v>
      </c>
      <c r="H7" s="685" t="s">
        <v>432</v>
      </c>
      <c r="I7" s="685"/>
      <c r="J7" s="685"/>
      <c r="K7" s="685"/>
      <c r="L7" s="685"/>
      <c r="M7" s="526"/>
      <c r="N7" s="522"/>
    </row>
    <row r="8" spans="1:14" ht="21.75" customHeight="1">
      <c r="A8" s="526"/>
      <c r="B8" s="694"/>
      <c r="C8" s="694"/>
      <c r="D8" s="694"/>
      <c r="E8" s="694"/>
      <c r="F8" s="526"/>
      <c r="G8" s="526"/>
      <c r="H8" s="685"/>
      <c r="I8" s="685"/>
      <c r="J8" s="685"/>
      <c r="K8" s="685"/>
      <c r="L8" s="685"/>
      <c r="M8" s="526"/>
      <c r="N8" s="522"/>
    </row>
    <row r="9" spans="1:14" ht="21.75" customHeight="1">
      <c r="A9" s="526"/>
      <c r="B9" s="694"/>
      <c r="C9" s="694"/>
      <c r="D9" s="694"/>
      <c r="E9" s="694"/>
      <c r="F9" s="526"/>
      <c r="G9" s="526"/>
      <c r="H9" s="685"/>
      <c r="I9" s="685"/>
      <c r="J9" s="685"/>
      <c r="K9" s="685"/>
      <c r="L9" s="685"/>
      <c r="M9" s="526"/>
    </row>
    <row r="10" spans="1:14" ht="21.75" customHeight="1">
      <c r="A10" s="526"/>
      <c r="B10" s="694"/>
      <c r="C10" s="694"/>
      <c r="D10" s="694"/>
      <c r="E10" s="694"/>
      <c r="F10" s="526"/>
      <c r="G10" s="526"/>
      <c r="H10" s="685"/>
      <c r="I10" s="685"/>
      <c r="J10" s="685"/>
      <c r="K10" s="685"/>
      <c r="L10" s="685"/>
      <c r="M10" s="526"/>
    </row>
    <row r="11" spans="1:14" ht="21.75" customHeight="1">
      <c r="A11" s="526"/>
      <c r="B11" s="694"/>
      <c r="C11" s="694"/>
      <c r="D11" s="694"/>
      <c r="E11" s="694"/>
      <c r="F11" s="526"/>
      <c r="G11" s="526"/>
      <c r="H11" s="685"/>
      <c r="I11" s="685"/>
      <c r="J11" s="685"/>
      <c r="K11" s="685"/>
      <c r="L11" s="685"/>
      <c r="M11" s="526"/>
    </row>
    <row r="12" spans="1:14" ht="21.75" customHeight="1">
      <c r="A12" s="526"/>
      <c r="B12" s="694"/>
      <c r="C12" s="694"/>
      <c r="D12" s="694"/>
      <c r="E12" s="694"/>
      <c r="F12" s="527"/>
      <c r="G12" s="527"/>
      <c r="H12" s="685"/>
      <c r="I12" s="685"/>
      <c r="J12" s="685"/>
      <c r="K12" s="685"/>
      <c r="L12" s="685"/>
      <c r="M12" s="526"/>
    </row>
    <row r="13" spans="1:14" ht="21.75" customHeight="1">
      <c r="A13" s="526"/>
      <c r="B13" s="694"/>
      <c r="C13" s="694"/>
      <c r="D13" s="694"/>
      <c r="E13" s="694"/>
      <c r="F13" s="528"/>
      <c r="G13" s="528"/>
      <c r="H13" s="685"/>
      <c r="I13" s="685"/>
      <c r="J13" s="685"/>
      <c r="K13" s="685"/>
      <c r="L13" s="685"/>
      <c r="M13" s="526"/>
    </row>
    <row r="14" spans="1:14" ht="21.75" customHeight="1">
      <c r="A14" s="526"/>
      <c r="B14" s="695"/>
      <c r="C14" s="695"/>
      <c r="D14" s="695"/>
      <c r="E14" s="695"/>
      <c r="F14" s="528"/>
      <c r="G14" s="528"/>
      <c r="H14" s="685"/>
      <c r="I14" s="685"/>
      <c r="J14" s="685"/>
      <c r="K14" s="685"/>
      <c r="L14" s="685"/>
      <c r="M14" s="526"/>
    </row>
    <row r="15" spans="1:14" ht="21.75" customHeight="1">
      <c r="A15" s="526"/>
      <c r="B15" s="695"/>
      <c r="C15" s="695"/>
      <c r="D15" s="695"/>
      <c r="E15" s="695"/>
      <c r="F15" s="527"/>
      <c r="G15" s="527"/>
      <c r="H15" s="685"/>
      <c r="I15" s="685"/>
      <c r="J15" s="685"/>
      <c r="K15" s="685"/>
      <c r="L15" s="685"/>
      <c r="M15" s="526"/>
    </row>
    <row r="16" spans="1:14" ht="29.4" customHeight="1">
      <c r="A16" s="529"/>
      <c r="B16" s="530" t="s">
        <v>17</v>
      </c>
      <c r="C16" s="526"/>
      <c r="D16" s="526"/>
      <c r="E16" s="526"/>
      <c r="F16" s="526"/>
      <c r="G16" s="526"/>
      <c r="H16" s="685"/>
      <c r="I16" s="685"/>
      <c r="J16" s="685"/>
      <c r="K16" s="685"/>
      <c r="L16" s="685"/>
      <c r="M16" s="526"/>
    </row>
    <row r="17" spans="1:16" ht="14.4" customHeight="1">
      <c r="A17" s="529"/>
      <c r="B17" s="530"/>
      <c r="C17" s="526"/>
      <c r="D17" s="526"/>
      <c r="E17" s="526"/>
      <c r="F17" s="526"/>
      <c r="G17" s="526"/>
      <c r="H17" s="526"/>
      <c r="I17" s="526"/>
      <c r="J17" s="526"/>
      <c r="K17" s="526"/>
      <c r="L17" s="526"/>
      <c r="M17" s="526"/>
    </row>
    <row r="18" spans="1:16" ht="21.75" customHeight="1">
      <c r="A18" s="577"/>
      <c r="B18" s="683" t="s">
        <v>433</v>
      </c>
      <c r="C18" s="684"/>
      <c r="D18" s="684"/>
      <c r="E18" s="684"/>
      <c r="F18" s="684"/>
      <c r="G18" s="684"/>
      <c r="H18" s="684"/>
      <c r="I18" s="684"/>
      <c r="J18" s="684"/>
      <c r="K18" s="684"/>
      <c r="L18" s="684"/>
      <c r="M18" s="684"/>
    </row>
    <row r="19" spans="1:16" ht="37.5" customHeight="1">
      <c r="A19" s="577"/>
      <c r="B19" s="684"/>
      <c r="C19" s="684"/>
      <c r="D19" s="684"/>
      <c r="E19" s="684"/>
      <c r="F19" s="684"/>
      <c r="G19" s="684"/>
      <c r="H19" s="684"/>
      <c r="I19" s="684"/>
      <c r="J19" s="684"/>
      <c r="K19" s="684"/>
      <c r="L19" s="684"/>
      <c r="M19" s="684"/>
      <c r="P19" s="578"/>
    </row>
    <row r="20" spans="1:16" ht="37.5" customHeight="1">
      <c r="A20" s="577"/>
      <c r="B20" s="684"/>
      <c r="C20" s="684"/>
      <c r="D20" s="684"/>
      <c r="E20" s="684"/>
      <c r="F20" s="684"/>
      <c r="G20" s="684"/>
      <c r="H20" s="684"/>
      <c r="I20" s="684"/>
      <c r="J20" s="684"/>
      <c r="K20" s="684"/>
      <c r="L20" s="684"/>
      <c r="M20" s="684"/>
    </row>
    <row r="21" spans="1:16" ht="37.5" customHeight="1">
      <c r="A21" s="577"/>
      <c r="B21" s="684"/>
      <c r="C21" s="684"/>
      <c r="D21" s="684"/>
      <c r="E21" s="684"/>
      <c r="F21" s="684"/>
      <c r="G21" s="684"/>
      <c r="H21" s="684"/>
      <c r="I21" s="684"/>
      <c r="J21" s="684"/>
      <c r="K21" s="684"/>
      <c r="L21" s="684"/>
      <c r="M21" s="684"/>
    </row>
    <row r="22" spans="1:16">
      <c r="G22" s="69"/>
      <c r="H22" s="69"/>
      <c r="I22" s="69"/>
      <c r="J22" s="69"/>
      <c r="K22" s="69"/>
      <c r="L22" s="69"/>
      <c r="M22" s="69"/>
    </row>
    <row r="23" spans="1:16">
      <c r="G23" s="69"/>
      <c r="H23" s="69"/>
      <c r="I23" s="69"/>
      <c r="J23" s="69"/>
      <c r="K23" s="69"/>
      <c r="L23" s="69"/>
      <c r="M23" s="69"/>
    </row>
    <row r="24" spans="1:16">
      <c r="G24" s="69"/>
      <c r="H24" s="69"/>
      <c r="I24" s="69"/>
      <c r="J24" s="69"/>
      <c r="K24" s="69"/>
      <c r="L24" s="69"/>
      <c r="M24" s="69"/>
    </row>
    <row r="25" spans="1:16">
      <c r="G25" s="69"/>
      <c r="H25" s="69"/>
      <c r="I25" s="69"/>
      <c r="J25" s="69"/>
      <c r="K25" s="69"/>
      <c r="L25" s="69"/>
      <c r="M25" s="69"/>
    </row>
    <row r="26" spans="1:16">
      <c r="G26" s="69"/>
      <c r="H26" s="69"/>
      <c r="I26" s="69"/>
      <c r="J26" s="69"/>
      <c r="K26" s="69"/>
      <c r="L26" s="69"/>
      <c r="M26" s="69"/>
    </row>
    <row r="27" spans="1:16">
      <c r="G27" s="69"/>
      <c r="H27" s="69"/>
      <c r="I27" s="69"/>
      <c r="J27" s="69"/>
      <c r="K27" s="69"/>
      <c r="L27" s="69"/>
      <c r="M27" s="69"/>
    </row>
    <row r="28" spans="1:16">
      <c r="G28" s="69"/>
      <c r="H28" s="69"/>
      <c r="I28" s="69"/>
      <c r="J28" s="69"/>
      <c r="K28" s="69"/>
      <c r="L28" s="69"/>
      <c r="M28" s="69"/>
    </row>
    <row r="29" spans="1:16">
      <c r="G29" s="69"/>
      <c r="H29" s="69"/>
      <c r="I29" s="69"/>
      <c r="J29" s="69"/>
      <c r="K29" s="69"/>
      <c r="L29" s="69"/>
      <c r="M29" s="69"/>
    </row>
    <row r="30" spans="1:16">
      <c r="G30" s="69"/>
      <c r="H30" s="69"/>
      <c r="I30" s="69"/>
      <c r="J30" s="69"/>
      <c r="K30" s="69"/>
      <c r="L30" s="69"/>
      <c r="M30" s="69"/>
    </row>
    <row r="31" spans="1:16">
      <c r="G31" s="69"/>
      <c r="H31" s="69"/>
      <c r="I31" s="69"/>
      <c r="J31" s="69"/>
      <c r="K31" s="69"/>
      <c r="L31" s="69"/>
      <c r="M31" s="69"/>
    </row>
    <row r="32" spans="1:16">
      <c r="G32" s="69"/>
      <c r="H32" s="69"/>
      <c r="I32" s="69"/>
      <c r="J32" s="69"/>
      <c r="K32" s="69"/>
      <c r="L32" s="69"/>
      <c r="M32" s="69"/>
    </row>
    <row r="33" spans="7:13">
      <c r="G33" s="69"/>
      <c r="H33" s="69"/>
      <c r="I33" s="69"/>
      <c r="J33" s="69"/>
      <c r="K33" s="69"/>
      <c r="L33" s="69"/>
      <c r="M33" s="69"/>
    </row>
    <row r="34" spans="7:13">
      <c r="G34" s="69"/>
      <c r="H34" s="69"/>
      <c r="I34" s="69"/>
      <c r="J34" s="69"/>
      <c r="K34" s="69"/>
      <c r="L34" s="69"/>
      <c r="M34" s="69"/>
    </row>
    <row r="35" spans="7:13">
      <c r="G35" s="69"/>
      <c r="H35" s="69"/>
      <c r="I35" s="69"/>
      <c r="J35" s="69"/>
      <c r="K35" s="69"/>
      <c r="L35" s="69"/>
      <c r="M35" s="69"/>
    </row>
    <row r="36" spans="7:13">
      <c r="G36" s="69"/>
      <c r="H36" s="69"/>
      <c r="I36" s="69"/>
      <c r="J36" s="69"/>
      <c r="K36" s="69"/>
      <c r="L36" s="69"/>
      <c r="M36" s="69"/>
    </row>
    <row r="37" spans="7:13">
      <c r="G37" s="69"/>
      <c r="H37" s="69"/>
      <c r="I37" s="69"/>
      <c r="J37" s="69"/>
      <c r="K37" s="69"/>
      <c r="L37" s="69"/>
      <c r="M37" s="69"/>
    </row>
  </sheetData>
  <mergeCells count="8">
    <mergeCell ref="B18:M21"/>
    <mergeCell ref="H7:L16"/>
    <mergeCell ref="A1:M1"/>
    <mergeCell ref="A2:M2"/>
    <mergeCell ref="A3:M3"/>
    <mergeCell ref="A4:M4"/>
    <mergeCell ref="B5:L5"/>
    <mergeCell ref="B7:E15"/>
  </mergeCells>
  <phoneticPr fontId="84"/>
  <pageMargins left="0.74803149606299213" right="0.74803149606299213" top="0.98425196850393704" bottom="0.98425196850393704" header="0.51181102362204722" footer="0.51181102362204722"/>
  <pageSetup paperSize="9" scale="9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54"/>
  <sheetViews>
    <sheetView showGridLines="0" view="pageBreakPreview" zoomScale="82" zoomScaleNormal="100" zoomScaleSheetLayoutView="82" workbookViewId="0">
      <selection activeCell="B56" sqref="B56"/>
    </sheetView>
  </sheetViews>
  <sheetFormatPr defaultColWidth="9" defaultRowHeight="31.2" customHeight="1"/>
  <cols>
    <col min="1" max="1" width="165.33203125" style="163" customWidth="1"/>
    <col min="2" max="2" width="11.21875" style="161" customWidth="1"/>
    <col min="3" max="3" width="22" style="161" customWidth="1"/>
    <col min="4" max="4" width="20.109375" style="162" customWidth="1"/>
    <col min="5" max="16384" width="9" style="1"/>
  </cols>
  <sheetData>
    <row r="1" spans="1:4" s="28" customFormat="1" ht="31.2" customHeight="1" thickBot="1">
      <c r="A1" s="342" t="s">
        <v>222</v>
      </c>
      <c r="B1" s="303" t="s">
        <v>123</v>
      </c>
      <c r="C1" s="99" t="s">
        <v>124</v>
      </c>
      <c r="D1" s="304" t="s">
        <v>125</v>
      </c>
    </row>
    <row r="2" spans="1:4" s="28" customFormat="1" ht="45.6" customHeight="1" thickTop="1">
      <c r="A2" s="258" t="s">
        <v>370</v>
      </c>
      <c r="B2" s="241"/>
      <c r="C2" s="226"/>
      <c r="D2" s="172"/>
    </row>
    <row r="3" spans="1:4" s="28" customFormat="1" ht="105.6" customHeight="1">
      <c r="A3" s="461" t="s">
        <v>372</v>
      </c>
      <c r="B3" s="292" t="s">
        <v>373</v>
      </c>
      <c r="C3" s="227" t="s">
        <v>371</v>
      </c>
      <c r="D3" s="245">
        <v>45591</v>
      </c>
    </row>
    <row r="4" spans="1:4" s="28" customFormat="1" ht="31.2" customHeight="1" thickBot="1">
      <c r="A4" s="297" t="s">
        <v>374</v>
      </c>
      <c r="B4" s="240"/>
      <c r="C4" s="227"/>
      <c r="D4" s="171"/>
    </row>
    <row r="5" spans="1:4" s="28" customFormat="1" ht="51" customHeight="1" thickTop="1">
      <c r="A5" s="471" t="s">
        <v>375</v>
      </c>
      <c r="B5" s="241"/>
      <c r="C5" s="226"/>
      <c r="D5" s="172"/>
    </row>
    <row r="6" spans="1:4" s="28" customFormat="1" ht="56.4" customHeight="1">
      <c r="A6" s="461" t="s">
        <v>377</v>
      </c>
      <c r="B6" s="292" t="s">
        <v>378</v>
      </c>
      <c r="C6" s="227" t="s">
        <v>376</v>
      </c>
      <c r="D6" s="245">
        <v>45590</v>
      </c>
    </row>
    <row r="7" spans="1:4" s="28" customFormat="1" ht="41.4" customHeight="1" thickBot="1">
      <c r="A7" s="297" t="s">
        <v>379</v>
      </c>
      <c r="B7" s="240"/>
      <c r="C7" s="227"/>
      <c r="D7" s="171"/>
    </row>
    <row r="8" spans="1:4" s="28" customFormat="1" ht="45.6" customHeight="1" thickTop="1">
      <c r="A8" s="574" t="s">
        <v>380</v>
      </c>
      <c r="B8" s="241"/>
      <c r="C8" s="226"/>
      <c r="D8" s="172"/>
    </row>
    <row r="9" spans="1:4" s="28" customFormat="1" ht="250.2" customHeight="1">
      <c r="A9" s="461" t="s">
        <v>381</v>
      </c>
      <c r="B9" s="479" t="s">
        <v>378</v>
      </c>
      <c r="C9" s="227" t="s">
        <v>383</v>
      </c>
      <c r="D9" s="245">
        <v>45590</v>
      </c>
    </row>
    <row r="10" spans="1:4" s="28" customFormat="1" ht="35.4" customHeight="1" thickBot="1">
      <c r="A10" s="297" t="s">
        <v>382</v>
      </c>
      <c r="B10" s="240"/>
      <c r="C10" s="227"/>
      <c r="D10" s="171"/>
    </row>
    <row r="11" spans="1:4" s="28" customFormat="1" ht="42" customHeight="1" thickTop="1">
      <c r="A11" s="258" t="s">
        <v>394</v>
      </c>
      <c r="B11" s="241"/>
      <c r="C11" s="226"/>
      <c r="D11" s="172"/>
    </row>
    <row r="12" spans="1:4" s="28" customFormat="1" ht="119.4" customHeight="1">
      <c r="A12" s="461" t="s">
        <v>395</v>
      </c>
      <c r="B12" s="479" t="s">
        <v>384</v>
      </c>
      <c r="C12" s="490" t="s">
        <v>397</v>
      </c>
      <c r="D12" s="245">
        <v>45590</v>
      </c>
    </row>
    <row r="13" spans="1:4" s="28" customFormat="1" ht="39" customHeight="1" thickBot="1">
      <c r="A13" s="297" t="s">
        <v>396</v>
      </c>
      <c r="B13" s="240"/>
      <c r="C13" s="227"/>
      <c r="D13" s="171"/>
    </row>
    <row r="14" spans="1:4" s="28" customFormat="1" ht="44.4" customHeight="1" thickTop="1">
      <c r="A14" s="258" t="s">
        <v>386</v>
      </c>
      <c r="B14" s="241"/>
      <c r="C14" s="226"/>
      <c r="D14" s="172"/>
    </row>
    <row r="15" spans="1:4" s="28" customFormat="1" ht="81" customHeight="1">
      <c r="A15" s="461" t="s">
        <v>387</v>
      </c>
      <c r="B15" s="479" t="s">
        <v>384</v>
      </c>
      <c r="C15" s="490" t="s">
        <v>385</v>
      </c>
      <c r="D15" s="245">
        <v>45589</v>
      </c>
    </row>
    <row r="16" spans="1:4" s="28" customFormat="1" ht="31.2" customHeight="1" thickBot="1">
      <c r="A16" s="297" t="s">
        <v>388</v>
      </c>
      <c r="B16" s="240"/>
      <c r="C16" s="227"/>
      <c r="D16" s="171"/>
    </row>
    <row r="17" spans="1:19" s="28" customFormat="1" ht="40.950000000000003" customHeight="1">
      <c r="A17" s="491" t="s">
        <v>389</v>
      </c>
      <c r="B17" s="237"/>
      <c r="C17" s="704" t="s">
        <v>393</v>
      </c>
      <c r="D17" s="702">
        <v>45590</v>
      </c>
      <c r="S17" s="244"/>
    </row>
    <row r="18" spans="1:19" s="28" customFormat="1" ht="294.60000000000002" customHeight="1">
      <c r="A18" s="480" t="s">
        <v>391</v>
      </c>
      <c r="B18" s="293" t="s">
        <v>390</v>
      </c>
      <c r="C18" s="704"/>
      <c r="D18" s="702"/>
      <c r="S18" s="244"/>
    </row>
    <row r="19" spans="1:19" s="28" customFormat="1" ht="30.6" customHeight="1" thickBot="1">
      <c r="A19" s="298" t="s">
        <v>392</v>
      </c>
      <c r="B19" s="98"/>
      <c r="C19" s="705"/>
      <c r="D19" s="703"/>
    </row>
    <row r="20" spans="1:19" s="28" customFormat="1" ht="40.950000000000003" customHeight="1" thickTop="1">
      <c r="A20" s="343" t="s">
        <v>398</v>
      </c>
      <c r="B20" s="706" t="s">
        <v>402</v>
      </c>
      <c r="C20" s="709" t="s">
        <v>399</v>
      </c>
      <c r="D20" s="172"/>
    </row>
    <row r="21" spans="1:19" s="28" customFormat="1" ht="122.4" customHeight="1">
      <c r="A21" s="299" t="s">
        <v>400</v>
      </c>
      <c r="B21" s="704"/>
      <c r="C21" s="710"/>
      <c r="D21" s="245">
        <v>45588</v>
      </c>
    </row>
    <row r="22" spans="1:19" s="28" customFormat="1" ht="31.2" customHeight="1" thickBot="1">
      <c r="A22" s="300" t="s">
        <v>401</v>
      </c>
      <c r="B22" s="705"/>
      <c r="C22" s="711"/>
      <c r="D22" s="171"/>
    </row>
    <row r="23" spans="1:19" s="28" customFormat="1" ht="43.95" customHeight="1" thickTop="1">
      <c r="A23" s="343" t="s">
        <v>403</v>
      </c>
      <c r="B23" s="700" t="s">
        <v>405</v>
      </c>
      <c r="C23" s="698" t="s">
        <v>406</v>
      </c>
      <c r="D23" s="696">
        <v>45587</v>
      </c>
    </row>
    <row r="24" spans="1:19" s="28" customFormat="1" ht="231" customHeight="1">
      <c r="A24" s="533" t="s">
        <v>404</v>
      </c>
      <c r="B24" s="701"/>
      <c r="C24" s="699"/>
      <c r="D24" s="697"/>
    </row>
    <row r="25" spans="1:19" s="28" customFormat="1" ht="31.2" hidden="1" customHeight="1" thickBot="1">
      <c r="A25" s="173"/>
      <c r="B25" s="701"/>
      <c r="C25" s="699"/>
      <c r="D25" s="697"/>
    </row>
    <row r="26" spans="1:19" s="28" customFormat="1" ht="31.2" customHeight="1" thickBot="1">
      <c r="A26" s="537" t="s">
        <v>407</v>
      </c>
      <c r="B26" s="534"/>
      <c r="C26" s="535"/>
      <c r="D26" s="536"/>
    </row>
    <row r="27" spans="1:19" s="28" customFormat="1" ht="40.950000000000003" customHeight="1" thickTop="1">
      <c r="A27" s="344" t="s">
        <v>408</v>
      </c>
      <c r="B27" s="170"/>
      <c r="C27" s="707" t="s">
        <v>410</v>
      </c>
      <c r="D27" s="172"/>
    </row>
    <row r="28" spans="1:19" s="28" customFormat="1" ht="204" customHeight="1">
      <c r="A28" s="296" t="s">
        <v>412</v>
      </c>
      <c r="B28" s="237" t="s">
        <v>411</v>
      </c>
      <c r="C28" s="710"/>
      <c r="D28" s="245">
        <v>45588</v>
      </c>
    </row>
    <row r="29" spans="1:19" s="28" customFormat="1" ht="31.2" customHeight="1" thickBot="1">
      <c r="A29" s="298" t="s">
        <v>409</v>
      </c>
      <c r="B29" s="169"/>
      <c r="C29" s="711"/>
      <c r="D29" s="171"/>
    </row>
    <row r="30" spans="1:19" ht="54.6" customHeight="1" thickTop="1">
      <c r="A30" s="345" t="s">
        <v>413</v>
      </c>
      <c r="B30" s="170"/>
      <c r="C30" s="707" t="s">
        <v>414</v>
      </c>
      <c r="D30" s="172"/>
    </row>
    <row r="31" spans="1:19" ht="78.599999999999994" customHeight="1">
      <c r="A31" s="290" t="s">
        <v>415</v>
      </c>
      <c r="B31" s="254" t="s">
        <v>378</v>
      </c>
      <c r="C31" s="708"/>
      <c r="D31" s="245">
        <v>45588</v>
      </c>
    </row>
    <row r="32" spans="1:19" ht="37.200000000000003" customHeight="1" thickBot="1">
      <c r="A32" s="302" t="s">
        <v>416</v>
      </c>
      <c r="B32" s="260"/>
      <c r="C32" s="259"/>
      <c r="D32" s="171"/>
    </row>
    <row r="33" spans="1:4" ht="42" customHeight="1" thickTop="1">
      <c r="A33" s="345" t="s">
        <v>417</v>
      </c>
      <c r="B33" s="170"/>
      <c r="C33" s="707" t="s">
        <v>419</v>
      </c>
      <c r="D33" s="172"/>
    </row>
    <row r="34" spans="1:4" ht="78" customHeight="1">
      <c r="A34" s="301" t="s">
        <v>418</v>
      </c>
      <c r="B34" s="254" t="s">
        <v>420</v>
      </c>
      <c r="C34" s="708"/>
      <c r="D34" s="245">
        <v>45587</v>
      </c>
    </row>
    <row r="35" spans="1:4" ht="36.6" customHeight="1" thickBot="1">
      <c r="A35" s="302" t="s">
        <v>421</v>
      </c>
      <c r="B35" s="260"/>
      <c r="C35" s="259"/>
      <c r="D35" s="171"/>
    </row>
    <row r="36" spans="1:4" ht="31.2" customHeight="1" thickTop="1">
      <c r="A36" s="345" t="s">
        <v>422</v>
      </c>
      <c r="B36" s="170"/>
      <c r="C36" s="707" t="s">
        <v>425</v>
      </c>
      <c r="D36" s="172"/>
    </row>
    <row r="37" spans="1:4" ht="188.4" customHeight="1">
      <c r="A37" s="301" t="s">
        <v>423</v>
      </c>
      <c r="B37" s="281" t="s">
        <v>215</v>
      </c>
      <c r="C37" s="708"/>
      <c r="D37" s="245">
        <v>45587</v>
      </c>
    </row>
    <row r="38" spans="1:4" ht="31.2" customHeight="1" thickBot="1">
      <c r="A38" s="302" t="s">
        <v>424</v>
      </c>
      <c r="B38" s="260"/>
      <c r="C38" s="259"/>
      <c r="D38" s="171"/>
    </row>
    <row r="39" spans="1:4" ht="44.4" customHeight="1" thickTop="1">
      <c r="A39" s="345" t="s">
        <v>426</v>
      </c>
      <c r="B39" s="170"/>
      <c r="C39" s="707" t="s">
        <v>383</v>
      </c>
      <c r="D39" s="172"/>
    </row>
    <row r="40" spans="1:4" ht="188.4" customHeight="1">
      <c r="A40" s="301" t="s">
        <v>427</v>
      </c>
      <c r="B40" s="281" t="s">
        <v>214</v>
      </c>
      <c r="C40" s="708"/>
      <c r="D40" s="245">
        <v>45586</v>
      </c>
    </row>
    <row r="41" spans="1:4" ht="31.2" customHeight="1" thickBot="1">
      <c r="A41" s="302" t="s">
        <v>428</v>
      </c>
      <c r="B41" s="260"/>
      <c r="C41" s="259"/>
      <c r="D41" s="171"/>
    </row>
    <row r="42" spans="1:4" ht="40.200000000000003" hidden="1" customHeight="1" thickTop="1">
      <c r="A42" s="345"/>
      <c r="B42" s="170"/>
      <c r="C42" s="707"/>
      <c r="D42" s="172"/>
    </row>
    <row r="43" spans="1:4" ht="152.4" hidden="1" customHeight="1">
      <c r="A43" s="301"/>
      <c r="B43" s="281"/>
      <c r="C43" s="708"/>
      <c r="D43" s="245"/>
    </row>
    <row r="44" spans="1:4" ht="31.2" hidden="1" customHeight="1" thickBot="1">
      <c r="A44" s="302"/>
      <c r="B44" s="260"/>
      <c r="C44" s="259"/>
      <c r="D44" s="171"/>
    </row>
    <row r="45" spans="1:4" ht="36.6" hidden="1" customHeight="1" thickTop="1">
      <c r="A45" s="345"/>
      <c r="B45" s="170"/>
      <c r="C45" s="707"/>
      <c r="D45" s="172"/>
    </row>
    <row r="46" spans="1:4" ht="342" hidden="1" customHeight="1">
      <c r="A46" s="301"/>
      <c r="B46" s="254"/>
      <c r="C46" s="708"/>
      <c r="D46" s="245"/>
    </row>
    <row r="47" spans="1:4" ht="36.6" hidden="1" customHeight="1" thickBot="1">
      <c r="A47" s="302"/>
      <c r="B47" s="260"/>
      <c r="C47" s="259"/>
      <c r="D47" s="171"/>
    </row>
    <row r="48" spans="1:4" ht="48.6" hidden="1" customHeight="1" thickTop="1">
      <c r="A48" s="345"/>
      <c r="B48" s="170"/>
      <c r="C48" s="707"/>
      <c r="D48" s="172"/>
    </row>
    <row r="49" spans="1:4" ht="185.4" hidden="1" customHeight="1">
      <c r="A49" s="458"/>
      <c r="B49" s="254"/>
      <c r="C49" s="708"/>
      <c r="D49" s="245"/>
    </row>
    <row r="50" spans="1:4" ht="31.2" hidden="1" customHeight="1" thickBot="1">
      <c r="A50" s="302"/>
      <c r="B50" s="260"/>
      <c r="C50" s="259"/>
      <c r="D50" s="171"/>
    </row>
    <row r="51" spans="1:4" ht="36" hidden="1" customHeight="1" thickTop="1">
      <c r="A51" s="472"/>
      <c r="B51" s="170"/>
      <c r="C51" s="707"/>
      <c r="D51" s="172"/>
    </row>
    <row r="52" spans="1:4" ht="161.4" hidden="1" customHeight="1">
      <c r="A52" s="458"/>
      <c r="B52" s="254"/>
      <c r="C52" s="708"/>
      <c r="D52" s="245"/>
    </row>
    <row r="53" spans="1:4" ht="31.2" hidden="1" customHeight="1" thickBot="1">
      <c r="A53" s="302"/>
      <c r="B53" s="260"/>
      <c r="C53" s="259"/>
      <c r="D53" s="171"/>
    </row>
    <row r="54" spans="1:4" ht="31.2" customHeight="1" thickTop="1"/>
  </sheetData>
  <mergeCells count="16">
    <mergeCell ref="C51:C52"/>
    <mergeCell ref="C48:C49"/>
    <mergeCell ref="C20:C22"/>
    <mergeCell ref="C27:C29"/>
    <mergeCell ref="C45:C46"/>
    <mergeCell ref="C39:C40"/>
    <mergeCell ref="C36:C37"/>
    <mergeCell ref="C42:C43"/>
    <mergeCell ref="C30:C31"/>
    <mergeCell ref="C33:C34"/>
    <mergeCell ref="D23:D25"/>
    <mergeCell ref="C23:C25"/>
    <mergeCell ref="B23:B25"/>
    <mergeCell ref="D17:D19"/>
    <mergeCell ref="C17:C19"/>
    <mergeCell ref="B20:B22"/>
  </mergeCells>
  <phoneticPr fontId="15"/>
  <hyperlinks>
    <hyperlink ref="A4" r:id="rId1" xr:uid="{5AA9B563-4E58-4FFA-AA96-3540579A001C}"/>
    <hyperlink ref="A7" r:id="rId2" xr:uid="{5EC5229E-E6DE-4C27-B850-8556919E8A92}"/>
    <hyperlink ref="A10" r:id="rId3" xr:uid="{D5AA14C8-4D40-4B75-9310-2783F8104AE4}"/>
    <hyperlink ref="A16" r:id="rId4" xr:uid="{DD627477-57EF-4B96-98C7-92BFC3B31443}"/>
    <hyperlink ref="A19" r:id="rId5" xr:uid="{31819ED2-E714-4439-8575-396B2AC361B6}"/>
    <hyperlink ref="A13" r:id="rId6" xr:uid="{665D06FF-577B-4D05-9154-8FDD964B2662}"/>
    <hyperlink ref="A22" r:id="rId7" xr:uid="{F3F2FB39-9CFF-48EC-AB55-B3BAD17466CE}"/>
    <hyperlink ref="A26" r:id="rId8" xr:uid="{CA127FC7-EE6C-43CD-861D-018EAD68FD11}"/>
    <hyperlink ref="A29" r:id="rId9" xr:uid="{121CF823-5E67-4083-A2A8-950137DED54D}"/>
    <hyperlink ref="A32" r:id="rId10" xr:uid="{936EB403-D340-4AE1-AFA8-9C69DDBDFEDD}"/>
    <hyperlink ref="A35" r:id="rId11" xr:uid="{9F581ACD-BE82-48C0-A314-B8F64AB36635}"/>
    <hyperlink ref="A38" r:id="rId12" xr:uid="{4830E5D6-B797-4CC6-B0DE-E00235B52139}"/>
    <hyperlink ref="A41" r:id="rId13" xr:uid="{9A5CED62-5EE2-4CEC-BEF8-BAD5F8F10998}"/>
  </hyperlinks>
  <pageMargins left="0" right="0" top="0.19685039370078741" bottom="0.39370078740157483" header="0" footer="0.19685039370078741"/>
  <pageSetup paperSize="8" scale="25" orientation="portrait" horizontalDpi="300" verticalDpi="300" r:id="rId14"/>
  <headerFooter alignWithMargins="0"/>
  <rowBreaks count="1" manualBreakCount="1">
    <brk id="44"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W37"/>
  <sheetViews>
    <sheetView defaultGridColor="0" view="pageBreakPreview" colorId="56" zoomScale="86" zoomScaleNormal="66" zoomScaleSheetLayoutView="86" workbookViewId="0">
      <selection activeCell="C31" sqref="C31"/>
    </sheetView>
  </sheetViews>
  <sheetFormatPr defaultColWidth="9" defaultRowHeight="40.200000000000003" customHeight="1"/>
  <cols>
    <col min="1" max="1" width="193.44140625" style="167" customWidth="1"/>
    <col min="2" max="2" width="18" style="81" customWidth="1"/>
    <col min="3" max="3" width="20.109375" style="82" customWidth="1"/>
    <col min="4" max="16384" width="9" style="24"/>
  </cols>
  <sheetData>
    <row r="1" spans="1:23" ht="40.200000000000003" customHeight="1" thickBot="1">
      <c r="A1" s="358" t="s">
        <v>223</v>
      </c>
      <c r="B1" s="359" t="s">
        <v>142</v>
      </c>
      <c r="C1" s="360" t="s">
        <v>125</v>
      </c>
    </row>
    <row r="2" spans="1:23" ht="46.2" customHeight="1">
      <c r="A2" s="505" t="s">
        <v>453</v>
      </c>
      <c r="B2" s="241"/>
      <c r="C2" s="226"/>
    </row>
    <row r="3" spans="1:23" ht="271.8" customHeight="1">
      <c r="A3" s="458" t="s">
        <v>440</v>
      </c>
      <c r="B3" s="239" t="s">
        <v>463</v>
      </c>
      <c r="C3" s="227">
        <v>45590</v>
      </c>
    </row>
    <row r="4" spans="1:23" ht="31.95" customHeight="1" thickBot="1">
      <c r="A4" s="283" t="s">
        <v>439</v>
      </c>
      <c r="B4" s="239"/>
      <c r="C4" s="227"/>
    </row>
    <row r="5" spans="1:23" ht="46.95" customHeight="1" thickTop="1">
      <c r="A5" s="513" t="s">
        <v>454</v>
      </c>
      <c r="B5" s="170"/>
      <c r="C5" s="226"/>
    </row>
    <row r="6" spans="1:23" ht="322.8" customHeight="1">
      <c r="A6" s="514" t="s">
        <v>447</v>
      </c>
      <c r="B6" s="281" t="s">
        <v>464</v>
      </c>
      <c r="C6" s="227">
        <v>45589</v>
      </c>
    </row>
    <row r="7" spans="1:23" ht="35.4" customHeight="1" thickBot="1">
      <c r="A7" s="302" t="s">
        <v>441</v>
      </c>
      <c r="B7" s="260"/>
      <c r="C7" s="228"/>
      <c r="W7" s="24">
        <v>0</v>
      </c>
    </row>
    <row r="8" spans="1:23" ht="47.4" customHeight="1" thickTop="1">
      <c r="A8" s="229" t="s">
        <v>455</v>
      </c>
      <c r="B8" s="241"/>
      <c r="C8" s="226"/>
    </row>
    <row r="9" spans="1:23" ht="75" customHeight="1">
      <c r="A9" s="233" t="s">
        <v>438</v>
      </c>
      <c r="B9" s="240" t="s">
        <v>465</v>
      </c>
      <c r="C9" s="227">
        <v>45588</v>
      </c>
    </row>
    <row r="10" spans="1:23" ht="43.2" customHeight="1" thickBot="1">
      <c r="A10" s="302" t="s">
        <v>437</v>
      </c>
      <c r="B10" s="242"/>
      <c r="C10" s="228"/>
    </row>
    <row r="11" spans="1:23" ht="50.4" customHeight="1" thickTop="1">
      <c r="A11" s="288" t="s">
        <v>456</v>
      </c>
      <c r="B11" s="241"/>
      <c r="C11" s="226"/>
    </row>
    <row r="12" spans="1:23" ht="317.39999999999998" customHeight="1">
      <c r="A12" s="233" t="s">
        <v>442</v>
      </c>
      <c r="B12" s="239" t="s">
        <v>464</v>
      </c>
      <c r="C12" s="227">
        <v>45589</v>
      </c>
    </row>
    <row r="13" spans="1:23" ht="32.4" customHeight="1" thickBot="1">
      <c r="A13" s="252" t="s">
        <v>434</v>
      </c>
      <c r="B13" s="240"/>
      <c r="C13" s="227"/>
    </row>
    <row r="14" spans="1:23" ht="40.950000000000003" customHeight="1">
      <c r="A14" s="288" t="s">
        <v>457</v>
      </c>
      <c r="B14" s="241"/>
      <c r="C14" s="226"/>
    </row>
    <row r="15" spans="1:23" ht="165" customHeight="1">
      <c r="A15" s="233" t="s">
        <v>444</v>
      </c>
      <c r="B15" s="240" t="s">
        <v>466</v>
      </c>
      <c r="C15" s="227">
        <v>45587</v>
      </c>
    </row>
    <row r="16" spans="1:23" ht="31.8" customHeight="1" thickBot="1">
      <c r="A16" s="252" t="s">
        <v>443</v>
      </c>
      <c r="B16" s="240"/>
      <c r="C16" s="227"/>
    </row>
    <row r="17" spans="1:3" ht="40.200000000000003" customHeight="1">
      <c r="A17" s="288" t="s">
        <v>458</v>
      </c>
      <c r="B17" s="241"/>
      <c r="C17" s="226"/>
    </row>
    <row r="18" spans="1:3" ht="311.39999999999998" customHeight="1">
      <c r="A18" s="233" t="s">
        <v>446</v>
      </c>
      <c r="B18" s="240" t="s">
        <v>467</v>
      </c>
      <c r="C18" s="227">
        <v>45588</v>
      </c>
    </row>
    <row r="19" spans="1:3" ht="40.200000000000003" customHeight="1" thickBot="1">
      <c r="A19" s="252" t="s">
        <v>445</v>
      </c>
      <c r="B19" s="240"/>
      <c r="C19" s="227"/>
    </row>
    <row r="20" spans="1:3" ht="40.200000000000003" customHeight="1">
      <c r="A20" s="492" t="s">
        <v>459</v>
      </c>
      <c r="B20" s="241"/>
      <c r="C20" s="226"/>
    </row>
    <row r="21" spans="1:3" ht="115.2" customHeight="1">
      <c r="A21" s="233" t="s">
        <v>449</v>
      </c>
      <c r="B21" s="239" t="s">
        <v>468</v>
      </c>
      <c r="C21" s="227">
        <v>45588</v>
      </c>
    </row>
    <row r="22" spans="1:3" ht="40.200000000000003" customHeight="1" thickBot="1">
      <c r="A22" s="252" t="s">
        <v>448</v>
      </c>
      <c r="B22" s="240"/>
      <c r="C22" s="227"/>
    </row>
    <row r="23" spans="1:3" ht="40.950000000000003" customHeight="1">
      <c r="A23" s="288" t="s">
        <v>460</v>
      </c>
      <c r="B23" s="241"/>
      <c r="C23" s="226"/>
    </row>
    <row r="24" spans="1:3" ht="377.4" customHeight="1">
      <c r="A24" s="233" t="s">
        <v>451</v>
      </c>
      <c r="B24" s="239" t="s">
        <v>466</v>
      </c>
      <c r="C24" s="227">
        <v>45587</v>
      </c>
    </row>
    <row r="25" spans="1:3" ht="32.4" customHeight="1" thickBot="1">
      <c r="A25" s="252" t="s">
        <v>450</v>
      </c>
      <c r="B25" s="240"/>
      <c r="C25" s="227"/>
    </row>
    <row r="26" spans="1:3" ht="40.950000000000003" customHeight="1">
      <c r="A26" s="288" t="s">
        <v>461</v>
      </c>
      <c r="B26" s="241"/>
      <c r="C26" s="226" t="s">
        <v>207</v>
      </c>
    </row>
    <row r="27" spans="1:3" ht="237.6" customHeight="1">
      <c r="A27" s="572" t="s">
        <v>469</v>
      </c>
      <c r="B27" s="240" t="s">
        <v>463</v>
      </c>
      <c r="C27" s="227">
        <v>45587</v>
      </c>
    </row>
    <row r="28" spans="1:3" ht="27.6" customHeight="1" thickBot="1">
      <c r="A28" s="252" t="s">
        <v>436</v>
      </c>
      <c r="B28" s="240"/>
      <c r="C28" s="227"/>
    </row>
    <row r="29" spans="1:3" ht="40.200000000000003" customHeight="1">
      <c r="A29" s="288" t="s">
        <v>462</v>
      </c>
      <c r="B29" s="241"/>
      <c r="C29" s="226"/>
    </row>
    <row r="30" spans="1:3" ht="189.6" customHeight="1">
      <c r="A30" s="233" t="s">
        <v>452</v>
      </c>
      <c r="B30" s="240" t="s">
        <v>466</v>
      </c>
      <c r="C30" s="227">
        <v>45586</v>
      </c>
    </row>
    <row r="31" spans="1:3" ht="35.4" customHeight="1">
      <c r="A31" s="252" t="s">
        <v>435</v>
      </c>
      <c r="B31" s="240"/>
      <c r="C31" s="227"/>
    </row>
    <row r="32" spans="1:3" ht="40.200000000000003" hidden="1" customHeight="1">
      <c r="A32" s="288"/>
      <c r="B32" s="241"/>
      <c r="C32" s="226"/>
    </row>
    <row r="33" spans="1:3" ht="97.8" hidden="1" customHeight="1">
      <c r="A33" s="233"/>
      <c r="B33" s="240"/>
      <c r="C33" s="227"/>
    </row>
    <row r="34" spans="1:3" ht="40.200000000000003" hidden="1" customHeight="1">
      <c r="A34" s="252"/>
      <c r="B34" s="240"/>
      <c r="C34" s="227"/>
    </row>
    <row r="35" spans="1:3" ht="40.200000000000003" hidden="1" customHeight="1">
      <c r="A35" s="288"/>
      <c r="B35" s="241"/>
      <c r="C35" s="226"/>
    </row>
    <row r="36" spans="1:3" ht="304.8" hidden="1" customHeight="1">
      <c r="A36" s="233"/>
      <c r="B36" s="240"/>
      <c r="C36" s="227"/>
    </row>
    <row r="37" spans="1:3" ht="40.200000000000003" hidden="1" customHeight="1">
      <c r="A37" s="252"/>
      <c r="B37" s="240"/>
      <c r="C37" s="227"/>
    </row>
  </sheetData>
  <phoneticPr fontId="84"/>
  <hyperlinks>
    <hyperlink ref="A31" r:id="rId1" xr:uid="{6889ED93-436D-4FE3-AB08-AED72EC02188}"/>
    <hyperlink ref="A28" r:id="rId2" xr:uid="{C0DCBA36-1A83-48A4-AF40-1711E472814F}"/>
    <hyperlink ref="A10" r:id="rId3" xr:uid="{8C266A19-7D5B-4373-9EFB-92AE8DB7FB51}"/>
    <hyperlink ref="A4" r:id="rId4" xr:uid="{A092156B-7797-4C9E-AD45-4426C389B58D}"/>
    <hyperlink ref="A7" r:id="rId5" xr:uid="{E6C5E7CE-A0B2-4BA8-AE26-23483E1C2B78}"/>
    <hyperlink ref="A16" r:id="rId6" xr:uid="{13587A3A-0A9A-4BB9-90CB-9D5E7554A28C}"/>
    <hyperlink ref="A19" r:id="rId7" xr:uid="{C72F40DE-7823-48F0-9D07-AEEE77F04F70}"/>
    <hyperlink ref="A22" r:id="rId8" xr:uid="{D036B606-4990-49AF-9B0C-9AD76092664F}"/>
    <hyperlink ref="A25" r:id="rId9" xr:uid="{01223505-6761-47DA-98B7-84BB85673BDD}"/>
  </hyperlinks>
  <pageMargins left="0.74803149606299213" right="0.74803149606299213" top="0.98425196850393704" bottom="0.98425196850393704" header="0.51181102362204722" footer="0.51181102362204722"/>
  <pageSetup paperSize="9" scale="15" fitToHeight="3" orientation="portrait" r:id="rId1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40"/>
  <sheetViews>
    <sheetView zoomScale="89" zoomScaleNormal="89" zoomScaleSheetLayoutView="100" workbookViewId="0">
      <selection activeCell="AF26" sqref="AF26"/>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31" ht="15" customHeight="1">
      <c r="A1" s="715" t="s">
        <v>211</v>
      </c>
      <c r="B1" s="716"/>
      <c r="C1" s="716"/>
      <c r="D1" s="716"/>
      <c r="E1" s="716"/>
      <c r="F1" s="716"/>
      <c r="G1" s="716"/>
      <c r="H1" s="716"/>
      <c r="I1" s="716"/>
      <c r="J1" s="716"/>
      <c r="K1" s="716"/>
      <c r="L1" s="716"/>
      <c r="M1" s="716"/>
      <c r="N1" s="717"/>
      <c r="P1" s="715" t="s">
        <v>143</v>
      </c>
      <c r="Q1" s="716"/>
      <c r="R1" s="716"/>
      <c r="S1" s="716"/>
      <c r="T1" s="716"/>
      <c r="U1" s="716"/>
      <c r="V1" s="716"/>
      <c r="W1" s="716"/>
      <c r="X1" s="716"/>
      <c r="Y1" s="716"/>
      <c r="Z1" s="716"/>
      <c r="AA1" s="716"/>
      <c r="AB1" s="716"/>
      <c r="AC1" s="717"/>
    </row>
    <row r="2" spans="1:31" ht="18" customHeight="1" thickBot="1">
      <c r="A2" s="718" t="s">
        <v>144</v>
      </c>
      <c r="B2" s="719"/>
      <c r="C2" s="719"/>
      <c r="D2" s="719"/>
      <c r="E2" s="719"/>
      <c r="F2" s="719"/>
      <c r="G2" s="719"/>
      <c r="H2" s="719"/>
      <c r="I2" s="719"/>
      <c r="J2" s="719"/>
      <c r="K2" s="719"/>
      <c r="L2" s="719"/>
      <c r="M2" s="719"/>
      <c r="N2" s="720"/>
      <c r="P2" s="721" t="s">
        <v>145</v>
      </c>
      <c r="Q2" s="719"/>
      <c r="R2" s="719"/>
      <c r="S2" s="719"/>
      <c r="T2" s="719"/>
      <c r="U2" s="719"/>
      <c r="V2" s="719"/>
      <c r="W2" s="719"/>
      <c r="X2" s="719"/>
      <c r="Y2" s="719"/>
      <c r="Z2" s="719"/>
      <c r="AA2" s="719"/>
      <c r="AB2" s="719"/>
      <c r="AC2" s="722"/>
    </row>
    <row r="3" spans="1:31" ht="13.8" thickBot="1">
      <c r="A3" s="361" t="s">
        <v>144</v>
      </c>
      <c r="B3" s="362" t="s">
        <v>146</v>
      </c>
      <c r="C3" s="362" t="s">
        <v>147</v>
      </c>
      <c r="D3" s="362" t="s">
        <v>148</v>
      </c>
      <c r="E3" s="362" t="s">
        <v>149</v>
      </c>
      <c r="F3" s="362" t="s">
        <v>150</v>
      </c>
      <c r="G3" s="362" t="s">
        <v>151</v>
      </c>
      <c r="H3" s="362" t="s">
        <v>152</v>
      </c>
      <c r="I3" s="362" t="s">
        <v>153</v>
      </c>
      <c r="J3" s="362" t="s">
        <v>153</v>
      </c>
      <c r="K3" s="363" t="s">
        <v>155</v>
      </c>
      <c r="L3" s="364" t="s">
        <v>156</v>
      </c>
      <c r="M3" s="364" t="s">
        <v>157</v>
      </c>
      <c r="N3" s="365" t="s">
        <v>158</v>
      </c>
      <c r="P3" s="362"/>
      <c r="Q3" s="362" t="s">
        <v>146</v>
      </c>
      <c r="R3" s="362" t="s">
        <v>147</v>
      </c>
      <c r="S3" s="362" t="s">
        <v>148</v>
      </c>
      <c r="T3" s="362" t="s">
        <v>149</v>
      </c>
      <c r="U3" s="362" t="s">
        <v>150</v>
      </c>
      <c r="V3" s="362" t="s">
        <v>151</v>
      </c>
      <c r="W3" s="362" t="s">
        <v>152</v>
      </c>
      <c r="X3" s="362" t="s">
        <v>153</v>
      </c>
      <c r="Y3" s="362" t="s">
        <v>154</v>
      </c>
      <c r="Z3" s="363" t="s">
        <v>155</v>
      </c>
      <c r="AA3" s="364" t="s">
        <v>156</v>
      </c>
      <c r="AB3" s="364" t="s">
        <v>157</v>
      </c>
      <c r="AC3" s="366" t="s">
        <v>159</v>
      </c>
    </row>
    <row r="4" spans="1:31" ht="13.8" thickBot="1">
      <c r="A4" s="189" t="s">
        <v>144</v>
      </c>
      <c r="B4" s="190">
        <f t="shared" ref="B4:M4" si="0">AVERAGE(B8:B19)</f>
        <v>68.083333333333329</v>
      </c>
      <c r="C4" s="190">
        <f t="shared" si="0"/>
        <v>56.083333333333336</v>
      </c>
      <c r="D4" s="190">
        <f t="shared" si="0"/>
        <v>67.333333333333329</v>
      </c>
      <c r="E4" s="190">
        <f t="shared" si="0"/>
        <v>103.25</v>
      </c>
      <c r="F4" s="190">
        <f t="shared" si="0"/>
        <v>188.08333333333334</v>
      </c>
      <c r="G4" s="190">
        <f t="shared" si="0"/>
        <v>415.33333333333331</v>
      </c>
      <c r="H4" s="190">
        <f t="shared" ref="H4:I4" si="1">AVERAGE(H8:H19)</f>
        <v>607.08333333333337</v>
      </c>
      <c r="I4" s="190">
        <f t="shared" si="1"/>
        <v>866.25</v>
      </c>
      <c r="J4" s="190">
        <f t="shared" ref="J4" si="2">AVERAGE(J8:J19)</f>
        <v>555.5</v>
      </c>
      <c r="K4" s="190">
        <f t="shared" ref="K4" si="3">AVERAGE(K8:K19)</f>
        <v>365.91666666666669</v>
      </c>
      <c r="L4" s="190">
        <f t="shared" si="0"/>
        <v>224.41666666666666</v>
      </c>
      <c r="M4" s="190">
        <f t="shared" si="0"/>
        <v>136.41666666666666</v>
      </c>
      <c r="N4" s="190">
        <f>AVERAGE(N8:N19)</f>
        <v>3653.75</v>
      </c>
      <c r="O4" s="5"/>
      <c r="P4" s="191" t="str">
        <f>+A4</f>
        <v xml:space="preserve"> </v>
      </c>
      <c r="Q4" s="190">
        <f t="shared" ref="Q4:AC4" si="4">AVERAGE(Q8:Q19)</f>
        <v>8.1666666666666661</v>
      </c>
      <c r="R4" s="190">
        <f t="shared" si="4"/>
        <v>8.75</v>
      </c>
      <c r="S4" s="190">
        <f t="shared" si="4"/>
        <v>13.25</v>
      </c>
      <c r="T4" s="190">
        <f t="shared" ref="T4:Y4" si="5">AVERAGE(T8:T19)</f>
        <v>6.5</v>
      </c>
      <c r="U4" s="190">
        <f t="shared" si="5"/>
        <v>9.1666666666666661</v>
      </c>
      <c r="V4" s="190">
        <f t="shared" si="5"/>
        <v>8.9166666666666661</v>
      </c>
      <c r="W4" s="190">
        <f t="shared" si="5"/>
        <v>8.0833333333333339</v>
      </c>
      <c r="X4" s="190">
        <f t="shared" si="5"/>
        <v>10.833333333333334</v>
      </c>
      <c r="Y4" s="190">
        <f t="shared" si="5"/>
        <v>9.1666666666666661</v>
      </c>
      <c r="Z4" s="190">
        <f t="shared" ref="Z4" si="6">AVERAGE(Z8:Z19)</f>
        <v>18.75</v>
      </c>
      <c r="AA4" s="190">
        <f t="shared" si="4"/>
        <v>11.25</v>
      </c>
      <c r="AB4" s="190">
        <f t="shared" si="4"/>
        <v>11.583333333333334</v>
      </c>
      <c r="AC4" s="190">
        <f t="shared" si="4"/>
        <v>124.41666666666667</v>
      </c>
    </row>
    <row r="5" spans="1:31" ht="19.95" customHeight="1" thickBot="1">
      <c r="A5" s="152" t="s">
        <v>144</v>
      </c>
      <c r="B5" s="152" t="s">
        <v>144</v>
      </c>
      <c r="C5" s="152" t="s">
        <v>144</v>
      </c>
      <c r="D5" s="152" t="s">
        <v>144</v>
      </c>
      <c r="E5" s="152" t="s">
        <v>144</v>
      </c>
      <c r="F5" s="152" t="s">
        <v>144</v>
      </c>
      <c r="G5" s="152" t="s">
        <v>144</v>
      </c>
      <c r="H5" s="152" t="s">
        <v>144</v>
      </c>
      <c r="I5" s="152" t="s">
        <v>144</v>
      </c>
      <c r="J5" s="152" t="s">
        <v>144</v>
      </c>
      <c r="K5" s="367" t="s">
        <v>160</v>
      </c>
      <c r="L5" s="152"/>
      <c r="M5" s="152"/>
      <c r="N5" s="139"/>
      <c r="O5" s="65"/>
      <c r="P5" s="368"/>
      <c r="Q5" s="368"/>
      <c r="R5" s="368"/>
      <c r="S5" s="368"/>
      <c r="T5" s="368"/>
      <c r="U5" s="368"/>
      <c r="V5" s="368"/>
      <c r="W5" s="368"/>
      <c r="X5" s="368"/>
      <c r="Y5" s="368"/>
      <c r="Z5" s="367" t="s">
        <v>160</v>
      </c>
      <c r="AA5" s="152"/>
      <c r="AB5" s="152"/>
      <c r="AC5" s="139"/>
      <c r="AE5" s="1" t="s">
        <v>207</v>
      </c>
    </row>
    <row r="6" spans="1:31" ht="19.95" customHeight="1" thickBot="1">
      <c r="A6" s="152" t="s">
        <v>144</v>
      </c>
      <c r="B6" s="152" t="s">
        <v>144</v>
      </c>
      <c r="C6" s="152" t="s">
        <v>144</v>
      </c>
      <c r="D6" s="152" t="s">
        <v>144</v>
      </c>
      <c r="E6" s="152" t="s">
        <v>144</v>
      </c>
      <c r="F6" s="249" t="s">
        <v>144</v>
      </c>
      <c r="G6" s="249" t="s">
        <v>144</v>
      </c>
      <c r="H6" s="249" t="s">
        <v>144</v>
      </c>
      <c r="I6" s="249" t="s">
        <v>144</v>
      </c>
      <c r="J6" s="249" t="s">
        <v>144</v>
      </c>
      <c r="K6" s="367">
        <v>98</v>
      </c>
      <c r="L6" s="249" t="s">
        <v>41</v>
      </c>
      <c r="M6" s="152"/>
      <c r="N6" s="184"/>
      <c r="O6" s="65"/>
      <c r="P6" s="369"/>
      <c r="Q6" s="369"/>
      <c r="R6" s="369"/>
      <c r="S6" s="369"/>
      <c r="T6" s="369"/>
      <c r="U6" s="369"/>
      <c r="V6" s="369"/>
      <c r="W6" s="369"/>
      <c r="X6" s="369"/>
      <c r="Y6" s="369"/>
      <c r="Z6" s="367">
        <v>1</v>
      </c>
      <c r="AA6" s="152"/>
      <c r="AB6" s="152"/>
      <c r="AC6" s="184"/>
    </row>
    <row r="7" spans="1:31" ht="19.95" customHeight="1" thickBot="1">
      <c r="A7" s="374" t="s">
        <v>210</v>
      </c>
      <c r="B7" s="250">
        <v>102</v>
      </c>
      <c r="C7" s="250">
        <v>102</v>
      </c>
      <c r="D7" s="250">
        <v>115</v>
      </c>
      <c r="E7" s="250">
        <v>122</v>
      </c>
      <c r="F7" s="518">
        <v>257</v>
      </c>
      <c r="G7" s="518">
        <v>307</v>
      </c>
      <c r="H7" s="518">
        <v>518</v>
      </c>
      <c r="I7" s="519">
        <v>703</v>
      </c>
      <c r="J7" s="520">
        <v>539</v>
      </c>
      <c r="K7" s="573">
        <v>323</v>
      </c>
      <c r="L7" s="521"/>
      <c r="M7" s="247"/>
      <c r="N7" s="370"/>
      <c r="O7" s="65"/>
      <c r="P7" s="371" t="s">
        <v>161</v>
      </c>
      <c r="Q7" s="372">
        <v>4</v>
      </c>
      <c r="R7" s="371">
        <v>4</v>
      </c>
      <c r="S7" s="371">
        <v>4</v>
      </c>
      <c r="T7" s="373">
        <v>8</v>
      </c>
      <c r="U7" s="371">
        <v>1</v>
      </c>
      <c r="V7" s="371">
        <v>2</v>
      </c>
      <c r="W7" s="371">
        <v>6</v>
      </c>
      <c r="X7" s="478">
        <v>21</v>
      </c>
      <c r="Y7" s="497">
        <v>12</v>
      </c>
      <c r="Z7" s="371">
        <v>4</v>
      </c>
      <c r="AA7" s="152"/>
      <c r="AB7" s="152"/>
      <c r="AC7" s="370"/>
    </row>
    <row r="8" spans="1:31" ht="18" customHeight="1" thickBot="1">
      <c r="A8" s="374" t="s">
        <v>162</v>
      </c>
      <c r="B8" s="375">
        <v>82</v>
      </c>
      <c r="C8" s="376">
        <v>62</v>
      </c>
      <c r="D8" s="376">
        <v>99</v>
      </c>
      <c r="E8" s="376">
        <v>112</v>
      </c>
      <c r="F8" s="515">
        <v>224</v>
      </c>
      <c r="G8" s="515">
        <v>526</v>
      </c>
      <c r="H8" s="515">
        <v>521</v>
      </c>
      <c r="I8" s="516">
        <v>768</v>
      </c>
      <c r="J8" s="517">
        <v>454</v>
      </c>
      <c r="K8" s="517">
        <v>390</v>
      </c>
      <c r="L8" s="517">
        <v>416</v>
      </c>
      <c r="M8" s="377">
        <v>154</v>
      </c>
      <c r="N8" s="378">
        <f>SUM(B8:M8)</f>
        <v>3808</v>
      </c>
      <c r="O8" s="5"/>
      <c r="P8" s="248" t="s">
        <v>162</v>
      </c>
      <c r="Q8" s="379">
        <v>1</v>
      </c>
      <c r="R8" s="380">
        <v>1</v>
      </c>
      <c r="S8" s="380">
        <v>4</v>
      </c>
      <c r="T8" s="380">
        <v>2</v>
      </c>
      <c r="U8" s="380">
        <v>2</v>
      </c>
      <c r="V8" s="376">
        <v>7</v>
      </c>
      <c r="W8" s="376">
        <v>7</v>
      </c>
      <c r="X8" s="376">
        <v>3</v>
      </c>
      <c r="Y8" s="376">
        <v>1</v>
      </c>
      <c r="Z8" s="381">
        <v>7</v>
      </c>
      <c r="AA8" s="381">
        <v>7</v>
      </c>
      <c r="AB8" s="382">
        <v>5</v>
      </c>
      <c r="AC8" s="383">
        <f>SUM(Q8:AB8)</f>
        <v>47</v>
      </c>
    </row>
    <row r="9" spans="1:31" ht="18" customHeight="1" thickBot="1">
      <c r="A9" s="384" t="s">
        <v>163</v>
      </c>
      <c r="B9" s="185">
        <v>81</v>
      </c>
      <c r="C9" s="186">
        <v>39</v>
      </c>
      <c r="D9" s="186">
        <v>72</v>
      </c>
      <c r="E9" s="187">
        <v>89</v>
      </c>
      <c r="F9" s="187">
        <v>258</v>
      </c>
      <c r="G9" s="187">
        <v>416</v>
      </c>
      <c r="H9" s="262">
        <v>554</v>
      </c>
      <c r="I9" s="262">
        <v>568</v>
      </c>
      <c r="J9" s="261">
        <v>578</v>
      </c>
      <c r="K9" s="187">
        <v>337</v>
      </c>
      <c r="L9" s="187">
        <v>169</v>
      </c>
      <c r="M9" s="187">
        <v>168</v>
      </c>
      <c r="N9" s="188">
        <f t="shared" ref="N9:N20" si="7">SUM(B9:M9)</f>
        <v>3329</v>
      </c>
      <c r="O9" s="67" t="s">
        <v>17</v>
      </c>
      <c r="P9" s="385" t="s">
        <v>163</v>
      </c>
      <c r="Q9" s="235">
        <v>0</v>
      </c>
      <c r="R9" s="236">
        <v>5</v>
      </c>
      <c r="S9" s="236">
        <v>4</v>
      </c>
      <c r="T9" s="236">
        <v>1</v>
      </c>
      <c r="U9" s="236">
        <v>1</v>
      </c>
      <c r="V9" s="236">
        <v>1</v>
      </c>
      <c r="W9" s="236">
        <v>1</v>
      </c>
      <c r="X9" s="236">
        <v>1</v>
      </c>
      <c r="Y9" s="235">
        <v>0</v>
      </c>
      <c r="Z9" s="235">
        <v>0</v>
      </c>
      <c r="AA9" s="235">
        <v>0</v>
      </c>
      <c r="AB9" s="235">
        <v>2</v>
      </c>
      <c r="AC9" s="230">
        <f t="shared" ref="AC9:AC20" si="8">SUM(Q9:AB9)</f>
        <v>16</v>
      </c>
    </row>
    <row r="10" spans="1:31" ht="18" customHeight="1" thickBot="1">
      <c r="A10" s="384" t="s">
        <v>164</v>
      </c>
      <c r="B10" s="159">
        <v>81</v>
      </c>
      <c r="C10" s="159">
        <v>48</v>
      </c>
      <c r="D10" s="160">
        <v>71</v>
      </c>
      <c r="E10" s="159">
        <v>128</v>
      </c>
      <c r="F10" s="159">
        <v>171</v>
      </c>
      <c r="G10" s="159">
        <v>350</v>
      </c>
      <c r="H10" s="263">
        <v>569</v>
      </c>
      <c r="I10" s="159">
        <v>553</v>
      </c>
      <c r="J10" s="159">
        <v>458</v>
      </c>
      <c r="K10" s="159">
        <v>306</v>
      </c>
      <c r="L10" s="159">
        <v>220</v>
      </c>
      <c r="M10" s="160">
        <v>229</v>
      </c>
      <c r="N10" s="178">
        <f t="shared" si="7"/>
        <v>3184</v>
      </c>
      <c r="O10" s="151"/>
      <c r="P10" s="385" t="s">
        <v>164</v>
      </c>
      <c r="Q10" s="386">
        <v>1</v>
      </c>
      <c r="R10" s="386">
        <v>2</v>
      </c>
      <c r="S10" s="386">
        <v>1</v>
      </c>
      <c r="T10" s="386">
        <v>0</v>
      </c>
      <c r="U10" s="386">
        <v>0</v>
      </c>
      <c r="V10" s="386">
        <v>0</v>
      </c>
      <c r="W10" s="386">
        <v>1</v>
      </c>
      <c r="X10" s="386">
        <v>1</v>
      </c>
      <c r="Y10" s="386">
        <v>0</v>
      </c>
      <c r="Z10" s="386">
        <v>1</v>
      </c>
      <c r="AA10" s="386">
        <v>0</v>
      </c>
      <c r="AB10" s="386">
        <v>0</v>
      </c>
      <c r="AC10" s="387">
        <f t="shared" si="8"/>
        <v>7</v>
      </c>
    </row>
    <row r="11" spans="1:31" ht="18" customHeight="1" thickBot="1">
      <c r="A11" s="388" t="s">
        <v>165</v>
      </c>
      <c r="B11" s="389">
        <v>112</v>
      </c>
      <c r="C11" s="389">
        <v>85</v>
      </c>
      <c r="D11" s="389">
        <v>60</v>
      </c>
      <c r="E11" s="389">
        <v>97</v>
      </c>
      <c r="F11" s="389">
        <v>95</v>
      </c>
      <c r="G11" s="389">
        <v>305</v>
      </c>
      <c r="H11" s="390">
        <v>544</v>
      </c>
      <c r="I11" s="389">
        <v>449</v>
      </c>
      <c r="J11" s="389">
        <v>475</v>
      </c>
      <c r="K11" s="389">
        <v>505</v>
      </c>
      <c r="L11" s="389">
        <v>219</v>
      </c>
      <c r="M11" s="391">
        <v>98</v>
      </c>
      <c r="N11" s="158">
        <f t="shared" si="7"/>
        <v>3044</v>
      </c>
      <c r="O11" s="67"/>
      <c r="P11" s="384" t="s">
        <v>165</v>
      </c>
      <c r="Q11" s="392">
        <v>16</v>
      </c>
      <c r="R11" s="392">
        <v>1</v>
      </c>
      <c r="S11" s="392">
        <v>19</v>
      </c>
      <c r="T11" s="392">
        <v>3</v>
      </c>
      <c r="U11" s="392">
        <v>13</v>
      </c>
      <c r="V11" s="392">
        <v>1</v>
      </c>
      <c r="W11" s="392">
        <v>2</v>
      </c>
      <c r="X11" s="392">
        <v>2</v>
      </c>
      <c r="Y11" s="392">
        <v>0</v>
      </c>
      <c r="Z11" s="393">
        <v>24</v>
      </c>
      <c r="AA11" s="392">
        <v>4</v>
      </c>
      <c r="AB11" s="392">
        <v>2</v>
      </c>
      <c r="AC11" s="394">
        <f t="shared" si="8"/>
        <v>87</v>
      </c>
    </row>
    <row r="12" spans="1:31" ht="18" customHeight="1" thickBot="1">
      <c r="A12" s="395" t="s">
        <v>166</v>
      </c>
      <c r="B12" s="140">
        <v>84</v>
      </c>
      <c r="C12" s="140">
        <v>100</v>
      </c>
      <c r="D12" s="141">
        <v>77</v>
      </c>
      <c r="E12" s="141">
        <v>80</v>
      </c>
      <c r="F12" s="79">
        <v>236</v>
      </c>
      <c r="G12" s="79">
        <v>438</v>
      </c>
      <c r="H12" s="80">
        <v>631</v>
      </c>
      <c r="I12" s="264">
        <v>752</v>
      </c>
      <c r="J12" s="78">
        <v>523</v>
      </c>
      <c r="K12" s="79">
        <v>427</v>
      </c>
      <c r="L12" s="78">
        <v>253</v>
      </c>
      <c r="M12" s="142">
        <v>136</v>
      </c>
      <c r="N12" s="396">
        <f t="shared" si="7"/>
        <v>3737</v>
      </c>
      <c r="O12" s="67"/>
      <c r="P12" s="397" t="s">
        <v>167</v>
      </c>
      <c r="Q12" s="398">
        <v>7</v>
      </c>
      <c r="R12" s="398">
        <v>7</v>
      </c>
      <c r="S12" s="399">
        <v>13</v>
      </c>
      <c r="T12" s="399">
        <v>3</v>
      </c>
      <c r="U12" s="399">
        <v>8</v>
      </c>
      <c r="V12" s="399">
        <v>11</v>
      </c>
      <c r="W12" s="398">
        <v>5</v>
      </c>
      <c r="X12" s="399">
        <v>11</v>
      </c>
      <c r="Y12" s="399">
        <v>9</v>
      </c>
      <c r="Z12" s="399">
        <v>9</v>
      </c>
      <c r="AA12" s="400">
        <v>20</v>
      </c>
      <c r="AB12" s="400">
        <v>37</v>
      </c>
      <c r="AC12" s="401">
        <f t="shared" si="8"/>
        <v>140</v>
      </c>
    </row>
    <row r="13" spans="1:31" ht="18" customHeight="1" thickBot="1">
      <c r="A13" s="395" t="s">
        <v>168</v>
      </c>
      <c r="B13" s="399">
        <v>41</v>
      </c>
      <c r="C13" s="399">
        <v>44</v>
      </c>
      <c r="D13" s="399">
        <v>67</v>
      </c>
      <c r="E13" s="399">
        <v>103</v>
      </c>
      <c r="F13" s="392">
        <v>311</v>
      </c>
      <c r="G13" s="399">
        <v>415</v>
      </c>
      <c r="H13" s="399">
        <v>539</v>
      </c>
      <c r="I13" s="393">
        <v>1165</v>
      </c>
      <c r="J13" s="399">
        <v>534</v>
      </c>
      <c r="K13" s="399">
        <v>297</v>
      </c>
      <c r="L13" s="398">
        <v>205</v>
      </c>
      <c r="M13" s="402">
        <v>92</v>
      </c>
      <c r="N13" s="403">
        <f t="shared" si="7"/>
        <v>3813</v>
      </c>
      <c r="O13" s="67"/>
      <c r="P13" s="404" t="s">
        <v>168</v>
      </c>
      <c r="Q13" s="399">
        <v>9</v>
      </c>
      <c r="R13" s="399">
        <v>22</v>
      </c>
      <c r="S13" s="398">
        <v>18</v>
      </c>
      <c r="T13" s="399">
        <v>9</v>
      </c>
      <c r="U13" s="405">
        <v>21</v>
      </c>
      <c r="V13" s="399">
        <v>14</v>
      </c>
      <c r="W13" s="399">
        <v>6</v>
      </c>
      <c r="X13" s="399">
        <v>13</v>
      </c>
      <c r="Y13" s="399">
        <v>7</v>
      </c>
      <c r="Z13" s="406">
        <v>81</v>
      </c>
      <c r="AA13" s="405">
        <v>31</v>
      </c>
      <c r="AB13" s="406">
        <v>37</v>
      </c>
      <c r="AC13" s="407">
        <f t="shared" si="8"/>
        <v>268</v>
      </c>
    </row>
    <row r="14" spans="1:31" ht="18" customHeight="1" thickBot="1">
      <c r="A14" s="395" t="s">
        <v>169</v>
      </c>
      <c r="B14" s="399">
        <v>57</v>
      </c>
      <c r="C14" s="398">
        <v>35</v>
      </c>
      <c r="D14" s="399">
        <v>95</v>
      </c>
      <c r="E14" s="398">
        <v>112</v>
      </c>
      <c r="F14" s="399">
        <v>131</v>
      </c>
      <c r="G14" s="408">
        <v>340</v>
      </c>
      <c r="H14" s="408">
        <v>483</v>
      </c>
      <c r="I14" s="409">
        <v>1339</v>
      </c>
      <c r="J14" s="408">
        <v>614</v>
      </c>
      <c r="K14" s="408">
        <v>349</v>
      </c>
      <c r="L14" s="408">
        <v>236</v>
      </c>
      <c r="M14" s="410">
        <v>68</v>
      </c>
      <c r="N14" s="396">
        <f t="shared" si="7"/>
        <v>3859</v>
      </c>
      <c r="O14" s="67"/>
      <c r="P14" s="404" t="s">
        <v>169</v>
      </c>
      <c r="Q14" s="399">
        <v>19</v>
      </c>
      <c r="R14" s="399">
        <v>12</v>
      </c>
      <c r="S14" s="399">
        <v>8</v>
      </c>
      <c r="T14" s="398">
        <v>12</v>
      </c>
      <c r="U14" s="399">
        <v>7</v>
      </c>
      <c r="V14" s="399">
        <v>15</v>
      </c>
      <c r="W14" s="408">
        <v>16</v>
      </c>
      <c r="X14" s="410">
        <v>12</v>
      </c>
      <c r="Y14" s="398">
        <v>16</v>
      </c>
      <c r="Z14" s="399">
        <v>6</v>
      </c>
      <c r="AA14" s="398">
        <v>12</v>
      </c>
      <c r="AB14" s="398">
        <v>6</v>
      </c>
      <c r="AC14" s="401">
        <f t="shared" si="8"/>
        <v>141</v>
      </c>
    </row>
    <row r="15" spans="1:31" ht="18" hidden="1" customHeight="1" thickBot="1">
      <c r="A15" s="395" t="s">
        <v>170</v>
      </c>
      <c r="B15" s="411">
        <v>68</v>
      </c>
      <c r="C15" s="399">
        <v>42</v>
      </c>
      <c r="D15" s="399">
        <v>44</v>
      </c>
      <c r="E15" s="398">
        <v>75</v>
      </c>
      <c r="F15" s="398">
        <v>135</v>
      </c>
      <c r="G15" s="398">
        <v>448</v>
      </c>
      <c r="H15" s="399">
        <v>507</v>
      </c>
      <c r="I15" s="399">
        <v>808</v>
      </c>
      <c r="J15" s="405">
        <v>795</v>
      </c>
      <c r="K15" s="398">
        <v>313</v>
      </c>
      <c r="L15" s="398">
        <v>246</v>
      </c>
      <c r="M15" s="398">
        <v>143</v>
      </c>
      <c r="N15" s="396">
        <f t="shared" si="7"/>
        <v>3624</v>
      </c>
      <c r="O15" s="67"/>
      <c r="P15" s="404" t="s">
        <v>170</v>
      </c>
      <c r="Q15" s="412">
        <v>9</v>
      </c>
      <c r="R15" s="399">
        <v>16</v>
      </c>
      <c r="S15" s="399">
        <v>12</v>
      </c>
      <c r="T15" s="398">
        <v>6</v>
      </c>
      <c r="U15" s="413">
        <v>7</v>
      </c>
      <c r="V15" s="413">
        <v>14</v>
      </c>
      <c r="W15" s="399">
        <v>9</v>
      </c>
      <c r="X15" s="399">
        <v>14</v>
      </c>
      <c r="Y15" s="399">
        <v>9</v>
      </c>
      <c r="Z15" s="399">
        <v>9</v>
      </c>
      <c r="AA15" s="413">
        <v>8</v>
      </c>
      <c r="AB15" s="413">
        <v>7</v>
      </c>
      <c r="AC15" s="401">
        <f t="shared" si="8"/>
        <v>120</v>
      </c>
    </row>
    <row r="16" spans="1:31" ht="18" hidden="1" customHeight="1" thickBot="1">
      <c r="A16" s="414" t="s">
        <v>171</v>
      </c>
      <c r="B16" s="415">
        <v>71</v>
      </c>
      <c r="C16" s="415">
        <v>97</v>
      </c>
      <c r="D16" s="415">
        <v>61</v>
      </c>
      <c r="E16" s="416">
        <v>105</v>
      </c>
      <c r="F16" s="416">
        <v>198</v>
      </c>
      <c r="G16" s="416">
        <v>442</v>
      </c>
      <c r="H16" s="417">
        <v>790</v>
      </c>
      <c r="I16" s="418">
        <v>674</v>
      </c>
      <c r="J16" s="418">
        <v>594</v>
      </c>
      <c r="K16" s="416">
        <v>275</v>
      </c>
      <c r="L16" s="416">
        <v>133</v>
      </c>
      <c r="M16" s="416">
        <v>108</v>
      </c>
      <c r="N16" s="396">
        <f t="shared" si="7"/>
        <v>3548</v>
      </c>
      <c r="O16" s="5"/>
      <c r="P16" s="153" t="s">
        <v>171</v>
      </c>
      <c r="Q16" s="415">
        <v>7</v>
      </c>
      <c r="R16" s="415">
        <v>13</v>
      </c>
      <c r="S16" s="415">
        <v>12</v>
      </c>
      <c r="T16" s="416">
        <v>11</v>
      </c>
      <c r="U16" s="416">
        <v>12</v>
      </c>
      <c r="V16" s="416">
        <v>15</v>
      </c>
      <c r="W16" s="416">
        <v>20</v>
      </c>
      <c r="X16" s="416">
        <v>15</v>
      </c>
      <c r="Y16" s="416">
        <v>15</v>
      </c>
      <c r="Z16" s="416">
        <v>20</v>
      </c>
      <c r="AA16" s="416">
        <v>9</v>
      </c>
      <c r="AB16" s="416">
        <v>7</v>
      </c>
      <c r="AC16" s="419">
        <f t="shared" si="8"/>
        <v>156</v>
      </c>
    </row>
    <row r="17" spans="1:31" ht="13.8" hidden="1" thickBot="1">
      <c r="A17" s="8" t="s">
        <v>172</v>
      </c>
      <c r="B17" s="412">
        <v>38</v>
      </c>
      <c r="C17" s="416">
        <v>19</v>
      </c>
      <c r="D17" s="416">
        <v>38</v>
      </c>
      <c r="E17" s="416">
        <v>203</v>
      </c>
      <c r="F17" s="416">
        <v>146</v>
      </c>
      <c r="G17" s="416">
        <v>439</v>
      </c>
      <c r="H17" s="417">
        <v>964</v>
      </c>
      <c r="I17" s="417">
        <v>1154</v>
      </c>
      <c r="J17" s="416">
        <v>423</v>
      </c>
      <c r="K17" s="416">
        <v>388</v>
      </c>
      <c r="L17" s="416">
        <v>176</v>
      </c>
      <c r="M17" s="416">
        <v>143</v>
      </c>
      <c r="N17" s="420">
        <f t="shared" si="7"/>
        <v>4131</v>
      </c>
      <c r="O17" s="5"/>
      <c r="P17" s="7" t="s">
        <v>172</v>
      </c>
      <c r="Q17" s="416">
        <v>7</v>
      </c>
      <c r="R17" s="416">
        <v>7</v>
      </c>
      <c r="S17" s="416">
        <v>8</v>
      </c>
      <c r="T17" s="416">
        <v>12</v>
      </c>
      <c r="U17" s="416">
        <v>9</v>
      </c>
      <c r="V17" s="416">
        <v>6</v>
      </c>
      <c r="W17" s="416">
        <v>11</v>
      </c>
      <c r="X17" s="416">
        <v>8</v>
      </c>
      <c r="Y17" s="416">
        <v>16</v>
      </c>
      <c r="Z17" s="416">
        <v>40</v>
      </c>
      <c r="AA17" s="416">
        <v>17</v>
      </c>
      <c r="AB17" s="416">
        <v>16</v>
      </c>
      <c r="AC17" s="416">
        <f t="shared" si="8"/>
        <v>157</v>
      </c>
    </row>
    <row r="18" spans="1:31" ht="13.8" hidden="1" thickBot="1">
      <c r="A18" s="143" t="s">
        <v>173</v>
      </c>
      <c r="B18" s="418">
        <v>49</v>
      </c>
      <c r="C18" s="418">
        <v>63</v>
      </c>
      <c r="D18" s="418">
        <v>50</v>
      </c>
      <c r="E18" s="418">
        <v>71</v>
      </c>
      <c r="F18" s="418">
        <v>144</v>
      </c>
      <c r="G18" s="418">
        <v>374</v>
      </c>
      <c r="H18" s="421">
        <v>729</v>
      </c>
      <c r="I18" s="421">
        <v>1097</v>
      </c>
      <c r="J18" s="421">
        <v>650</v>
      </c>
      <c r="K18" s="418">
        <v>397</v>
      </c>
      <c r="L18" s="418">
        <v>192</v>
      </c>
      <c r="M18" s="418">
        <v>217</v>
      </c>
      <c r="N18" s="420">
        <f t="shared" si="7"/>
        <v>4033</v>
      </c>
      <c r="O18" s="5"/>
      <c r="P18" s="9" t="s">
        <v>173</v>
      </c>
      <c r="Q18" s="418">
        <v>10</v>
      </c>
      <c r="R18" s="418">
        <v>6</v>
      </c>
      <c r="S18" s="418">
        <v>14</v>
      </c>
      <c r="T18" s="418">
        <v>10</v>
      </c>
      <c r="U18" s="418">
        <v>10</v>
      </c>
      <c r="V18" s="418">
        <v>19</v>
      </c>
      <c r="W18" s="418">
        <v>11</v>
      </c>
      <c r="X18" s="418">
        <v>20</v>
      </c>
      <c r="Y18" s="418">
        <v>15</v>
      </c>
      <c r="Z18" s="418">
        <v>8</v>
      </c>
      <c r="AA18" s="418">
        <v>11</v>
      </c>
      <c r="AB18" s="418">
        <v>8</v>
      </c>
      <c r="AC18" s="416">
        <f t="shared" si="8"/>
        <v>142</v>
      </c>
    </row>
    <row r="19" spans="1:31" ht="13.8" hidden="1" thickBot="1">
      <c r="A19" s="8" t="s">
        <v>174</v>
      </c>
      <c r="B19" s="418">
        <v>53</v>
      </c>
      <c r="C19" s="418">
        <v>39</v>
      </c>
      <c r="D19" s="418">
        <v>74</v>
      </c>
      <c r="E19" s="418">
        <v>64</v>
      </c>
      <c r="F19" s="418">
        <v>208</v>
      </c>
      <c r="G19" s="418">
        <v>491</v>
      </c>
      <c r="H19" s="418">
        <v>454</v>
      </c>
      <c r="I19" s="421">
        <v>1068</v>
      </c>
      <c r="J19" s="418">
        <v>568</v>
      </c>
      <c r="K19" s="418">
        <v>407</v>
      </c>
      <c r="L19" s="418">
        <v>228</v>
      </c>
      <c r="M19" s="418">
        <v>81</v>
      </c>
      <c r="N19" s="422">
        <f t="shared" si="7"/>
        <v>3735</v>
      </c>
      <c r="O19" s="5"/>
      <c r="P19" s="7" t="s">
        <v>174</v>
      </c>
      <c r="Q19" s="418">
        <v>12</v>
      </c>
      <c r="R19" s="418">
        <v>13</v>
      </c>
      <c r="S19" s="418">
        <v>46</v>
      </c>
      <c r="T19" s="418">
        <v>9</v>
      </c>
      <c r="U19" s="418">
        <v>20</v>
      </c>
      <c r="V19" s="418">
        <v>4</v>
      </c>
      <c r="W19" s="418">
        <v>8</v>
      </c>
      <c r="X19" s="418">
        <v>30</v>
      </c>
      <c r="Y19" s="418">
        <v>22</v>
      </c>
      <c r="Z19" s="418">
        <v>20</v>
      </c>
      <c r="AA19" s="418">
        <v>16</v>
      </c>
      <c r="AB19" s="418">
        <v>12</v>
      </c>
      <c r="AC19" s="423">
        <f t="shared" si="8"/>
        <v>212</v>
      </c>
    </row>
    <row r="20" spans="1:31" ht="13.8" hidden="1" thickBot="1">
      <c r="A20" s="8" t="s">
        <v>175</v>
      </c>
      <c r="B20" s="424">
        <v>67</v>
      </c>
      <c r="C20" s="424">
        <v>62</v>
      </c>
      <c r="D20" s="424">
        <v>57</v>
      </c>
      <c r="E20" s="424">
        <v>77</v>
      </c>
      <c r="F20" s="424">
        <v>473</v>
      </c>
      <c r="G20" s="424">
        <v>468</v>
      </c>
      <c r="H20" s="425">
        <v>659</v>
      </c>
      <c r="I20" s="424">
        <v>851</v>
      </c>
      <c r="J20" s="424">
        <v>542</v>
      </c>
      <c r="K20" s="424">
        <v>270</v>
      </c>
      <c r="L20" s="424">
        <v>208</v>
      </c>
      <c r="M20" s="424">
        <v>174</v>
      </c>
      <c r="N20" s="426">
        <f t="shared" si="7"/>
        <v>3908</v>
      </c>
      <c r="O20" s="5" t="s">
        <v>3</v>
      </c>
      <c r="P20" s="9" t="s">
        <v>175</v>
      </c>
      <c r="Q20" s="418">
        <v>6</v>
      </c>
      <c r="R20" s="418">
        <v>25</v>
      </c>
      <c r="S20" s="418">
        <v>29</v>
      </c>
      <c r="T20" s="418">
        <v>4</v>
      </c>
      <c r="U20" s="418">
        <v>17</v>
      </c>
      <c r="V20" s="418">
        <v>19</v>
      </c>
      <c r="W20" s="418">
        <v>14</v>
      </c>
      <c r="X20" s="418">
        <v>37</v>
      </c>
      <c r="Y20" s="427">
        <v>76</v>
      </c>
      <c r="Z20" s="418">
        <v>34</v>
      </c>
      <c r="AA20" s="418">
        <v>17</v>
      </c>
      <c r="AB20" s="418">
        <v>18</v>
      </c>
      <c r="AC20" s="423">
        <f t="shared" si="8"/>
        <v>296</v>
      </c>
    </row>
    <row r="21" spans="1:31">
      <c r="A21" s="10"/>
      <c r="B21" s="144"/>
      <c r="C21" s="144"/>
      <c r="D21" s="144"/>
      <c r="E21" s="144"/>
      <c r="F21" s="144"/>
      <c r="G21" s="144"/>
      <c r="H21" s="144"/>
      <c r="I21" s="144"/>
      <c r="J21" s="144"/>
      <c r="K21" s="144"/>
      <c r="L21" s="144"/>
      <c r="M21" s="144"/>
      <c r="N21" s="11"/>
      <c r="O21" s="5"/>
      <c r="P21" s="12"/>
      <c r="Q21" s="145"/>
      <c r="R21" s="145"/>
      <c r="S21" s="145"/>
      <c r="T21" s="145"/>
      <c r="U21" s="145"/>
      <c r="V21" s="145"/>
      <c r="W21" s="145"/>
      <c r="X21" s="145"/>
      <c r="Y21" s="145"/>
      <c r="Z21" s="145"/>
      <c r="AA21" s="145"/>
      <c r="AB21" s="145"/>
      <c r="AC21" s="144"/>
    </row>
    <row r="22" spans="1:31" ht="13.5" customHeight="1">
      <c r="A22" s="723" t="s">
        <v>339</v>
      </c>
      <c r="B22" s="724"/>
      <c r="C22" s="724"/>
      <c r="D22" s="724"/>
      <c r="E22" s="724"/>
      <c r="F22" s="724"/>
      <c r="G22" s="724"/>
      <c r="H22" s="724"/>
      <c r="I22" s="724"/>
      <c r="J22" s="724"/>
      <c r="K22" s="724"/>
      <c r="L22" s="724"/>
      <c r="M22" s="724"/>
      <c r="N22" s="725"/>
      <c r="O22" s="5"/>
      <c r="P22" s="723" t="str">
        <f>+A22</f>
        <v>※2024年 第42週（10/14～10/20） 現在</v>
      </c>
      <c r="Q22" s="724"/>
      <c r="R22" s="724"/>
      <c r="S22" s="724"/>
      <c r="T22" s="724"/>
      <c r="U22" s="724"/>
      <c r="V22" s="724"/>
      <c r="W22" s="724"/>
      <c r="X22" s="724"/>
      <c r="Y22" s="724"/>
      <c r="Z22" s="724"/>
      <c r="AA22" s="724"/>
      <c r="AB22" s="724"/>
      <c r="AC22" s="725"/>
    </row>
    <row r="23" spans="1:31" ht="13.8" thickBot="1">
      <c r="A23" s="175" t="s">
        <v>41</v>
      </c>
      <c r="B23" s="5"/>
      <c r="C23" s="5"/>
      <c r="D23" s="5"/>
      <c r="E23" s="5"/>
      <c r="F23" s="5"/>
      <c r="G23" s="5" t="s">
        <v>17</v>
      </c>
      <c r="H23" s="5"/>
      <c r="I23" s="5"/>
      <c r="J23" s="5"/>
      <c r="K23" s="5"/>
      <c r="L23" s="5"/>
      <c r="M23" s="5"/>
      <c r="N23" s="14"/>
      <c r="O23" s="5"/>
      <c r="P23" s="176"/>
      <c r="Q23" s="5"/>
      <c r="R23" s="5"/>
      <c r="S23" s="5"/>
      <c r="T23" s="5"/>
      <c r="U23" s="5"/>
      <c r="V23" s="5"/>
      <c r="W23" s="5"/>
      <c r="X23" s="5"/>
      <c r="Y23" s="5"/>
      <c r="Z23" s="5"/>
      <c r="AA23" s="5"/>
      <c r="AB23" s="5"/>
      <c r="AC23" s="16"/>
    </row>
    <row r="24" spans="1:31" ht="33" customHeight="1" thickBot="1">
      <c r="A24" s="728" t="s">
        <v>176</v>
      </c>
      <c r="B24" s="729"/>
      <c r="C24" s="730"/>
      <c r="D24" s="726" t="s">
        <v>340</v>
      </c>
      <c r="E24" s="727"/>
      <c r="F24" s="5"/>
      <c r="G24" s="5" t="s">
        <v>17</v>
      </c>
      <c r="H24" s="5"/>
      <c r="I24" s="5"/>
      <c r="J24" s="5"/>
      <c r="K24" s="5"/>
      <c r="L24" s="5"/>
      <c r="M24" s="5"/>
      <c r="N24" s="14"/>
      <c r="O24" s="67" t="s">
        <v>17</v>
      </c>
      <c r="P24" s="93"/>
      <c r="Q24" s="428" t="s">
        <v>177</v>
      </c>
      <c r="R24" s="712" t="s">
        <v>213</v>
      </c>
      <c r="S24" s="713"/>
      <c r="T24" s="714"/>
      <c r="U24" s="5"/>
      <c r="V24" s="5"/>
      <c r="W24" s="5"/>
      <c r="X24" s="5"/>
      <c r="Y24" s="5"/>
      <c r="Z24" s="5"/>
      <c r="AA24" s="5"/>
      <c r="AB24" s="5"/>
      <c r="AC24" s="16"/>
      <c r="AE24" s="1" t="s">
        <v>207</v>
      </c>
    </row>
    <row r="25" spans="1:31" ht="15" customHeight="1">
      <c r="A25" s="13"/>
      <c r="B25" s="5"/>
      <c r="C25" s="5"/>
      <c r="D25" s="5" t="s">
        <v>3</v>
      </c>
      <c r="E25" s="5"/>
      <c r="F25" s="5"/>
      <c r="G25" s="5"/>
      <c r="H25" s="5"/>
      <c r="I25" s="5"/>
      <c r="J25" s="5"/>
      <c r="K25" s="5"/>
      <c r="L25" s="5"/>
      <c r="M25" s="5"/>
      <c r="N25" s="14"/>
      <c r="O25" s="67" t="s">
        <v>17</v>
      </c>
      <c r="P25" s="92"/>
      <c r="Q25" s="5"/>
      <c r="R25" s="5"/>
      <c r="S25" s="5"/>
      <c r="T25" s="5"/>
      <c r="U25" s="5"/>
      <c r="V25" s="5"/>
      <c r="W25" s="5"/>
      <c r="X25" s="5"/>
      <c r="Y25" s="5"/>
      <c r="Z25" s="5"/>
      <c r="AA25" s="5"/>
      <c r="AB25" s="5"/>
      <c r="AC25" s="16"/>
      <c r="AE25" s="1" t="s">
        <v>207</v>
      </c>
    </row>
    <row r="26" spans="1:31" ht="9" customHeight="1">
      <c r="A26" s="13"/>
      <c r="B26" s="5"/>
      <c r="C26" s="5"/>
      <c r="D26" s="5"/>
      <c r="E26" s="5"/>
      <c r="F26" s="5"/>
      <c r="G26" s="5"/>
      <c r="H26" s="5"/>
      <c r="I26" s="5"/>
      <c r="J26" s="5"/>
      <c r="K26" s="5"/>
      <c r="L26" s="5"/>
      <c r="M26" s="5"/>
      <c r="N26" s="14"/>
      <c r="O26" s="67" t="s">
        <v>17</v>
      </c>
      <c r="P26" s="15"/>
      <c r="Q26" s="5"/>
      <c r="R26" s="5"/>
      <c r="S26" s="5"/>
      <c r="T26" s="5"/>
      <c r="U26" s="5"/>
      <c r="V26" s="5"/>
      <c r="W26" s="5"/>
      <c r="X26" s="5"/>
      <c r="Y26" s="5"/>
      <c r="Z26" s="5"/>
      <c r="AA26" s="5"/>
      <c r="AB26" s="5"/>
      <c r="AC26" s="16"/>
      <c r="AE26" s="1" t="s">
        <v>207</v>
      </c>
    </row>
    <row r="27" spans="1:31">
      <c r="A27" s="13"/>
      <c r="B27" s="5"/>
      <c r="C27" s="5"/>
      <c r="D27" s="5"/>
      <c r="E27" s="5"/>
      <c r="F27" s="5"/>
      <c r="G27" s="5"/>
      <c r="H27" s="5"/>
      <c r="I27" s="5"/>
      <c r="J27" s="5"/>
      <c r="K27" s="5"/>
      <c r="L27" s="5"/>
      <c r="M27" s="5"/>
      <c r="N27" s="14"/>
      <c r="O27" s="5" t="s">
        <v>17</v>
      </c>
      <c r="P27" s="6"/>
      <c r="AC27" s="17"/>
      <c r="AE27" s="1" t="s">
        <v>207</v>
      </c>
    </row>
    <row r="28" spans="1:31">
      <c r="A28" s="13"/>
      <c r="B28" s="5"/>
      <c r="C28" s="5"/>
      <c r="D28" s="5"/>
      <c r="E28" s="5"/>
      <c r="F28" s="5"/>
      <c r="G28" s="5"/>
      <c r="H28" s="5"/>
      <c r="I28" s="5"/>
      <c r="J28" s="5"/>
      <c r="K28" s="5"/>
      <c r="L28" s="5"/>
      <c r="M28" s="5"/>
      <c r="N28" s="14"/>
      <c r="O28" s="5" t="s">
        <v>17</v>
      </c>
      <c r="P28" s="6"/>
      <c r="AC28" s="17"/>
      <c r="AE28" s="1" t="s">
        <v>207</v>
      </c>
    </row>
    <row r="29" spans="1:31">
      <c r="A29" s="13"/>
      <c r="B29" s="5"/>
      <c r="C29" s="5"/>
      <c r="D29" s="5"/>
      <c r="E29" s="5"/>
      <c r="F29" s="5"/>
      <c r="G29" s="5"/>
      <c r="H29" s="5"/>
      <c r="I29" s="5"/>
      <c r="J29" s="5"/>
      <c r="K29" s="5"/>
      <c r="L29" s="5"/>
      <c r="M29" s="5"/>
      <c r="N29" s="14"/>
      <c r="O29" s="5" t="s">
        <v>17</v>
      </c>
      <c r="P29" s="6"/>
      <c r="AC29" s="17"/>
      <c r="AD29" s="100"/>
    </row>
    <row r="30" spans="1:31">
      <c r="A30" s="13"/>
      <c r="B30" s="5"/>
      <c r="C30" s="5"/>
      <c r="D30" s="5"/>
      <c r="E30" s="5"/>
      <c r="F30" s="5"/>
      <c r="G30" s="5"/>
      <c r="H30" s="5"/>
      <c r="I30" s="5"/>
      <c r="J30" s="5"/>
      <c r="K30" s="5"/>
      <c r="L30" s="5"/>
      <c r="M30" s="5"/>
      <c r="N30" s="14"/>
      <c r="O30" s="5"/>
      <c r="P30" s="6"/>
      <c r="AC30" s="17"/>
    </row>
    <row r="31" spans="1:31" ht="21.6">
      <c r="A31" s="193" t="s">
        <v>178</v>
      </c>
      <c r="B31" s="5"/>
      <c r="C31" s="5"/>
      <c r="D31" s="5"/>
      <c r="E31" s="5"/>
      <c r="F31" s="5"/>
      <c r="G31" s="5"/>
      <c r="H31" s="5"/>
      <c r="I31" s="5"/>
      <c r="J31" s="5"/>
      <c r="K31" s="5"/>
      <c r="L31" s="5"/>
      <c r="M31" s="5"/>
      <c r="N31" s="14"/>
      <c r="O31" s="5"/>
      <c r="P31" s="6"/>
      <c r="AC31" s="17"/>
    </row>
    <row r="32" spans="1:31" ht="13.8" thickBot="1">
      <c r="A32" s="18"/>
      <c r="B32" s="19"/>
      <c r="C32" s="19"/>
      <c r="D32" s="19"/>
      <c r="E32" s="19"/>
      <c r="F32" s="19"/>
      <c r="G32" s="19"/>
      <c r="H32" s="19"/>
      <c r="I32" s="19"/>
      <c r="J32" s="19"/>
      <c r="K32" s="19"/>
      <c r="L32" s="19"/>
      <c r="M32" s="19"/>
      <c r="N32" s="20"/>
      <c r="O32" s="5"/>
      <c r="P32" s="21"/>
      <c r="Q32" s="22"/>
      <c r="R32" s="22"/>
      <c r="S32" s="22"/>
      <c r="T32" s="22"/>
      <c r="U32" s="22"/>
      <c r="V32" s="22"/>
      <c r="W32" s="22"/>
      <c r="X32" s="22"/>
      <c r="Y32" s="22"/>
      <c r="Z32" s="22"/>
      <c r="AA32" s="22"/>
      <c r="AB32" s="22"/>
      <c r="AC32" s="23"/>
    </row>
    <row r="33" spans="1:29">
      <c r="A33" s="429"/>
      <c r="C33" s="5"/>
      <c r="D33" s="5"/>
      <c r="E33" s="5"/>
      <c r="F33" s="5"/>
      <c r="G33" s="5"/>
      <c r="H33" s="5"/>
      <c r="I33" s="5"/>
      <c r="J33" s="5"/>
      <c r="K33" s="5"/>
      <c r="L33" s="5"/>
      <c r="M33" s="5"/>
      <c r="N33" s="5"/>
      <c r="O33" s="5"/>
    </row>
    <row r="34" spans="1:29">
      <c r="O34" s="5"/>
    </row>
    <row r="35" spans="1:29">
      <c r="K35" s="146" t="s">
        <v>3</v>
      </c>
      <c r="O35" s="5"/>
    </row>
    <row r="36" spans="1:29">
      <c r="O36" s="5"/>
    </row>
    <row r="37" spans="1:29">
      <c r="O37" s="5"/>
    </row>
    <row r="38" spans="1:29">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row>
    <row r="39" spans="1:29">
      <c r="Q39" s="75" t="s">
        <v>179</v>
      </c>
      <c r="R39" s="75"/>
      <c r="S39" s="75"/>
      <c r="T39" s="75"/>
      <c r="U39" s="75"/>
      <c r="V39" s="75"/>
      <c r="W39" s="75"/>
      <c r="X39" s="75"/>
    </row>
    <row r="40" spans="1:29">
      <c r="Q40" s="75" t="s">
        <v>180</v>
      </c>
      <c r="R40" s="75"/>
      <c r="S40" s="75"/>
      <c r="T40" s="75"/>
      <c r="U40" s="75"/>
      <c r="V40" s="75"/>
      <c r="W40" s="75"/>
      <c r="X40" s="75"/>
    </row>
  </sheetData>
  <mergeCells count="9">
    <mergeCell ref="R24:T24"/>
    <mergeCell ref="A1:N1"/>
    <mergeCell ref="P1:AC1"/>
    <mergeCell ref="A2:N2"/>
    <mergeCell ref="P2:AC2"/>
    <mergeCell ref="A22:N22"/>
    <mergeCell ref="P22:AC22"/>
    <mergeCell ref="D24:E24"/>
    <mergeCell ref="A24:C24"/>
  </mergeCells>
  <phoneticPr fontId="84"/>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zoomScale="98" zoomScaleNormal="112" zoomScaleSheetLayoutView="98" workbookViewId="0">
      <selection activeCell="D41" sqref="D41"/>
    </sheetView>
  </sheetViews>
  <sheetFormatPr defaultColWidth="9" defaultRowHeight="13.2"/>
  <cols>
    <col min="1" max="1" width="5" style="1" customWidth="1"/>
    <col min="2" max="2" width="25.77734375" style="58" customWidth="1"/>
    <col min="3" max="3" width="69.109375" style="1" customWidth="1"/>
    <col min="4" max="4" width="109.88671875" style="1" customWidth="1"/>
    <col min="5" max="5" width="3.88671875" style="1" customWidth="1"/>
    <col min="6" max="16384" width="9" style="1"/>
  </cols>
  <sheetData>
    <row r="1" spans="1:7" ht="18.75" customHeight="1">
      <c r="B1" s="58" t="s">
        <v>126</v>
      </c>
      <c r="D1" s="489" t="str">
        <f>+D23</f>
        <v>対前週
インフルエンザ 　　     　    13%   増加
新型コロナウイルス         -30% 　減少</v>
      </c>
    </row>
    <row r="2" spans="1:7" ht="17.25" customHeight="1" thickBot="1">
      <c r="B2" t="s">
        <v>326</v>
      </c>
      <c r="D2" s="736"/>
      <c r="E2" s="687"/>
    </row>
    <row r="3" spans="1:7" ht="16.5" customHeight="1" thickBot="1">
      <c r="B3" s="346" t="s">
        <v>127</v>
      </c>
      <c r="C3" s="347" t="s">
        <v>128</v>
      </c>
      <c r="D3" s="83" t="s">
        <v>129</v>
      </c>
    </row>
    <row r="4" spans="1:7" ht="17.25" customHeight="1" thickBot="1">
      <c r="B4" s="348" t="s">
        <v>130</v>
      </c>
      <c r="C4" s="349" t="s">
        <v>327</v>
      </c>
      <c r="D4" s="59"/>
    </row>
    <row r="5" spans="1:7" ht="17.25" customHeight="1">
      <c r="B5" s="737" t="s">
        <v>131</v>
      </c>
      <c r="C5" s="740" t="s">
        <v>132</v>
      </c>
      <c r="D5" s="741"/>
    </row>
    <row r="6" spans="1:7" ht="19.2" customHeight="1">
      <c r="B6" s="738"/>
      <c r="C6" s="742" t="s">
        <v>133</v>
      </c>
      <c r="D6" s="743"/>
      <c r="G6" s="94"/>
    </row>
    <row r="7" spans="1:7" ht="19.95" customHeight="1">
      <c r="B7" s="738"/>
      <c r="C7" s="111" t="s">
        <v>134</v>
      </c>
      <c r="D7" s="112"/>
      <c r="G7" s="94"/>
    </row>
    <row r="8" spans="1:7" ht="25.2" customHeight="1" thickBot="1">
      <c r="B8" s="739"/>
      <c r="C8" s="96" t="s">
        <v>135</v>
      </c>
      <c r="D8" s="95"/>
      <c r="G8" s="94"/>
    </row>
    <row r="9" spans="1:7" ht="46.2" customHeight="1" thickBot="1">
      <c r="B9" s="350" t="s">
        <v>136</v>
      </c>
      <c r="C9" s="744" t="s">
        <v>328</v>
      </c>
      <c r="D9" s="745"/>
    </row>
    <row r="10" spans="1:7" ht="83.4" customHeight="1" thickBot="1">
      <c r="B10" s="351" t="s">
        <v>137</v>
      </c>
      <c r="C10" s="746" t="s">
        <v>331</v>
      </c>
      <c r="D10" s="747"/>
    </row>
    <row r="11" spans="1:7" ht="57.6" customHeight="1" thickBot="1">
      <c r="B11" s="60"/>
      <c r="C11" s="352" t="s">
        <v>330</v>
      </c>
      <c r="D11" s="353" t="s">
        <v>332</v>
      </c>
      <c r="F11" s="1" t="s">
        <v>17</v>
      </c>
    </row>
    <row r="12" spans="1:7" ht="37.950000000000003" customHeight="1" thickBot="1">
      <c r="B12" s="350" t="s">
        <v>209</v>
      </c>
      <c r="C12" s="746" t="s">
        <v>329</v>
      </c>
      <c r="D12" s="747"/>
    </row>
    <row r="13" spans="1:7" ht="103.8" customHeight="1" thickBot="1">
      <c r="B13" s="354" t="s">
        <v>138</v>
      </c>
      <c r="C13" s="355" t="s">
        <v>333</v>
      </c>
      <c r="D13" s="356" t="s">
        <v>334</v>
      </c>
      <c r="F13" t="s">
        <v>3</v>
      </c>
    </row>
    <row r="14" spans="1:7" ht="66" customHeight="1" thickBot="1">
      <c r="A14" t="s">
        <v>41</v>
      </c>
      <c r="B14" s="357" t="s">
        <v>139</v>
      </c>
      <c r="C14" s="734" t="s">
        <v>335</v>
      </c>
      <c r="D14" s="735"/>
    </row>
    <row r="15" spans="1:7" ht="17.25" customHeight="1"/>
    <row r="16" spans="1:7" ht="17.25" customHeight="1">
      <c r="B16" s="731" t="s">
        <v>140</v>
      </c>
      <c r="C16" s="174"/>
      <c r="D16" s="1" t="s">
        <v>41</v>
      </c>
    </row>
    <row r="17" spans="2:5">
      <c r="B17" s="731"/>
      <c r="C17"/>
    </row>
    <row r="18" spans="2:5">
      <c r="B18" s="731"/>
      <c r="E18" s="1" t="s">
        <v>17</v>
      </c>
    </row>
    <row r="19" spans="2:5">
      <c r="B19" s="731"/>
    </row>
    <row r="20" spans="2:5">
      <c r="B20" s="731"/>
    </row>
    <row r="21" spans="2:5" ht="16.2">
      <c r="B21" s="731"/>
      <c r="D21" s="243" t="s">
        <v>141</v>
      </c>
    </row>
    <row r="22" spans="2:5">
      <c r="B22" s="731"/>
    </row>
    <row r="23" spans="2:5">
      <c r="B23" s="731"/>
      <c r="D23" s="732" t="s">
        <v>338</v>
      </c>
    </row>
    <row r="24" spans="2:5">
      <c r="B24" s="731"/>
      <c r="D24" s="733"/>
    </row>
    <row r="25" spans="2:5">
      <c r="B25" s="731"/>
      <c r="D25" s="733"/>
    </row>
    <row r="26" spans="2:5">
      <c r="B26" s="731"/>
      <c r="D26" s="733"/>
    </row>
    <row r="27" spans="2:5">
      <c r="B27" s="731"/>
      <c r="D27" s="733"/>
    </row>
    <row r="28" spans="2:5">
      <c r="B28" s="731"/>
    </row>
    <row r="29" spans="2:5">
      <c r="B29" s="731"/>
      <c r="D29" s="1" t="s">
        <v>41</v>
      </c>
    </row>
    <row r="30" spans="2:5">
      <c r="B30" s="731"/>
      <c r="D30" s="1" t="s">
        <v>41</v>
      </c>
    </row>
    <row r="31" spans="2:5">
      <c r="B31" s="731"/>
    </row>
    <row r="32" spans="2:5">
      <c r="B32" s="731"/>
    </row>
    <row r="33" spans="2:2">
      <c r="B33" s="731"/>
    </row>
  </sheetData>
  <mergeCells count="10">
    <mergeCell ref="B16:B33"/>
    <mergeCell ref="D23:D27"/>
    <mergeCell ref="C14:D14"/>
    <mergeCell ref="D2:E2"/>
    <mergeCell ref="B5:B8"/>
    <mergeCell ref="C5:D5"/>
    <mergeCell ref="C6:D6"/>
    <mergeCell ref="C9:D9"/>
    <mergeCell ref="C10:D10"/>
    <mergeCell ref="C12:D12"/>
  </mergeCells>
  <phoneticPr fontId="84"/>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69"/>
  <sheetViews>
    <sheetView view="pageBreakPreview" zoomScale="110" zoomScaleNormal="100" zoomScaleSheetLayoutView="110" workbookViewId="0">
      <selection activeCell="C1" sqref="C1"/>
    </sheetView>
  </sheetViews>
  <sheetFormatPr defaultColWidth="9" defaultRowHeight="13.2"/>
  <cols>
    <col min="1" max="1" width="21.33203125" style="28" customWidth="1"/>
    <col min="2" max="2" width="19.88671875" style="28" customWidth="1"/>
    <col min="3" max="3" width="91.6640625" style="156" customWidth="1"/>
    <col min="4" max="4" width="14.44140625" style="29" customWidth="1"/>
    <col min="5" max="5" width="13.6640625" style="29"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430" t="s">
        <v>224</v>
      </c>
      <c r="B1" s="455" t="s">
        <v>204</v>
      </c>
      <c r="C1" s="431" t="s">
        <v>470</v>
      </c>
      <c r="D1" s="432" t="s">
        <v>181</v>
      </c>
      <c r="E1" s="433" t="s">
        <v>182</v>
      </c>
    </row>
    <row r="2" spans="1:5" ht="23.4" customHeight="1">
      <c r="A2" s="538" t="s">
        <v>227</v>
      </c>
      <c r="B2" s="539" t="s">
        <v>228</v>
      </c>
      <c r="C2" s="540" t="s">
        <v>315</v>
      </c>
      <c r="D2" s="541">
        <v>45590</v>
      </c>
      <c r="E2" s="542">
        <v>45590</v>
      </c>
    </row>
    <row r="3" spans="1:5" ht="23.4" customHeight="1">
      <c r="A3" s="543" t="s">
        <v>227</v>
      </c>
      <c r="B3" s="544" t="s">
        <v>229</v>
      </c>
      <c r="C3" s="545" t="s">
        <v>316</v>
      </c>
      <c r="D3" s="546">
        <v>45590</v>
      </c>
      <c r="E3" s="547">
        <v>45590</v>
      </c>
    </row>
    <row r="4" spans="1:5" ht="23.4" customHeight="1">
      <c r="A4" s="549" t="s">
        <v>227</v>
      </c>
      <c r="B4" s="550" t="s">
        <v>230</v>
      </c>
      <c r="C4" s="551" t="s">
        <v>317</v>
      </c>
      <c r="D4" s="552">
        <v>45590</v>
      </c>
      <c r="E4" s="553">
        <v>45590</v>
      </c>
    </row>
    <row r="5" spans="1:5" ht="23.4" customHeight="1">
      <c r="A5" s="549" t="s">
        <v>231</v>
      </c>
      <c r="B5" s="550" t="s">
        <v>230</v>
      </c>
      <c r="C5" s="551" t="s">
        <v>318</v>
      </c>
      <c r="D5" s="552">
        <v>45590</v>
      </c>
      <c r="E5" s="553">
        <v>45590</v>
      </c>
    </row>
    <row r="6" spans="1:5" ht="23.4" customHeight="1">
      <c r="A6" s="549" t="s">
        <v>231</v>
      </c>
      <c r="B6" s="550" t="s">
        <v>232</v>
      </c>
      <c r="C6" s="551" t="s">
        <v>319</v>
      </c>
      <c r="D6" s="552">
        <v>45589</v>
      </c>
      <c r="E6" s="553">
        <v>45590</v>
      </c>
    </row>
    <row r="7" spans="1:5" ht="23.4" customHeight="1">
      <c r="A7" s="555" t="s">
        <v>227</v>
      </c>
      <c r="B7" s="556" t="s">
        <v>233</v>
      </c>
      <c r="C7" s="557" t="s">
        <v>320</v>
      </c>
      <c r="D7" s="558">
        <v>45589</v>
      </c>
      <c r="E7" s="560">
        <v>45590</v>
      </c>
    </row>
    <row r="8" spans="1:5" ht="23.4" customHeight="1">
      <c r="A8" s="555" t="s">
        <v>227</v>
      </c>
      <c r="B8" s="556" t="s">
        <v>234</v>
      </c>
      <c r="C8" s="557" t="s">
        <v>321</v>
      </c>
      <c r="D8" s="558">
        <v>45589</v>
      </c>
      <c r="E8" s="560">
        <v>45590</v>
      </c>
    </row>
    <row r="9" spans="1:5" ht="23.4" customHeight="1">
      <c r="A9" s="543" t="s">
        <v>227</v>
      </c>
      <c r="B9" s="544" t="s">
        <v>235</v>
      </c>
      <c r="C9" s="545" t="s">
        <v>322</v>
      </c>
      <c r="D9" s="546">
        <v>45589</v>
      </c>
      <c r="E9" s="548">
        <v>45590</v>
      </c>
    </row>
    <row r="10" spans="1:5" ht="23.4" customHeight="1">
      <c r="A10" s="555" t="s">
        <v>231</v>
      </c>
      <c r="B10" s="556" t="s">
        <v>236</v>
      </c>
      <c r="C10" s="557" t="s">
        <v>323</v>
      </c>
      <c r="D10" s="558">
        <v>45589</v>
      </c>
      <c r="E10" s="560">
        <v>45590</v>
      </c>
    </row>
    <row r="11" spans="1:5" ht="23.4" customHeight="1">
      <c r="A11" s="549" t="s">
        <v>237</v>
      </c>
      <c r="B11" s="550" t="s">
        <v>238</v>
      </c>
      <c r="C11" s="551" t="s">
        <v>324</v>
      </c>
      <c r="D11" s="552">
        <v>45588</v>
      </c>
      <c r="E11" s="553">
        <v>45589</v>
      </c>
    </row>
    <row r="12" spans="1:5" ht="23.4" customHeight="1">
      <c r="A12" s="561" t="s">
        <v>227</v>
      </c>
      <c r="B12" s="562" t="s">
        <v>239</v>
      </c>
      <c r="C12" s="563" t="s">
        <v>325</v>
      </c>
      <c r="D12" s="564">
        <v>45588</v>
      </c>
      <c r="E12" s="565">
        <v>45589</v>
      </c>
    </row>
    <row r="13" spans="1:5" ht="23.4" customHeight="1">
      <c r="A13" s="484" t="s">
        <v>231</v>
      </c>
      <c r="B13" s="485" t="s">
        <v>240</v>
      </c>
      <c r="C13" s="486" t="s">
        <v>241</v>
      </c>
      <c r="D13" s="487">
        <v>45588</v>
      </c>
      <c r="E13" s="531">
        <v>45588</v>
      </c>
    </row>
    <row r="14" spans="1:5" ht="23.4" customHeight="1">
      <c r="A14" s="484" t="s">
        <v>227</v>
      </c>
      <c r="B14" s="485" t="s">
        <v>242</v>
      </c>
      <c r="C14" s="486" t="s">
        <v>243</v>
      </c>
      <c r="D14" s="487">
        <v>45588</v>
      </c>
      <c r="E14" s="531">
        <v>45588</v>
      </c>
    </row>
    <row r="15" spans="1:5" ht="23.4" customHeight="1">
      <c r="A15" s="484" t="s">
        <v>227</v>
      </c>
      <c r="B15" s="485" t="s">
        <v>244</v>
      </c>
      <c r="C15" s="486" t="s">
        <v>245</v>
      </c>
      <c r="D15" s="487">
        <v>45588</v>
      </c>
      <c r="E15" s="531">
        <v>45588</v>
      </c>
    </row>
    <row r="16" spans="1:5" ht="23.4" customHeight="1">
      <c r="A16" s="566" t="s">
        <v>227</v>
      </c>
      <c r="B16" s="567" t="s">
        <v>246</v>
      </c>
      <c r="C16" s="568" t="s">
        <v>247</v>
      </c>
      <c r="D16" s="569">
        <v>45588</v>
      </c>
      <c r="E16" s="570">
        <v>45588</v>
      </c>
    </row>
    <row r="17" spans="1:5" ht="23.4" customHeight="1">
      <c r="A17" s="566" t="s">
        <v>227</v>
      </c>
      <c r="B17" s="567" t="s">
        <v>248</v>
      </c>
      <c r="C17" s="568" t="s">
        <v>249</v>
      </c>
      <c r="D17" s="569">
        <v>45588</v>
      </c>
      <c r="E17" s="570">
        <v>45588</v>
      </c>
    </row>
    <row r="18" spans="1:5" ht="23.4" customHeight="1">
      <c r="A18" s="555" t="s">
        <v>250</v>
      </c>
      <c r="B18" s="556" t="s">
        <v>251</v>
      </c>
      <c r="C18" s="557" t="s">
        <v>252</v>
      </c>
      <c r="D18" s="558">
        <v>45588</v>
      </c>
      <c r="E18" s="560">
        <v>45588</v>
      </c>
    </row>
    <row r="19" spans="1:5" ht="23.4" customHeight="1">
      <c r="A19" s="549" t="s">
        <v>227</v>
      </c>
      <c r="B19" s="550" t="s">
        <v>253</v>
      </c>
      <c r="C19" s="551" t="s">
        <v>254</v>
      </c>
      <c r="D19" s="552">
        <v>45588</v>
      </c>
      <c r="E19" s="553">
        <v>45588</v>
      </c>
    </row>
    <row r="20" spans="1:5" ht="23.4" customHeight="1">
      <c r="A20" s="566" t="s">
        <v>227</v>
      </c>
      <c r="B20" s="567" t="s">
        <v>255</v>
      </c>
      <c r="C20" s="568" t="s">
        <v>256</v>
      </c>
      <c r="D20" s="569">
        <v>45588</v>
      </c>
      <c r="E20" s="570">
        <v>45588</v>
      </c>
    </row>
    <row r="21" spans="1:5" ht="23.4" customHeight="1">
      <c r="A21" s="543" t="s">
        <v>227</v>
      </c>
      <c r="B21" s="544" t="s">
        <v>257</v>
      </c>
      <c r="C21" s="545" t="s">
        <v>258</v>
      </c>
      <c r="D21" s="546">
        <v>45588</v>
      </c>
      <c r="E21" s="548">
        <v>45588</v>
      </c>
    </row>
    <row r="22" spans="1:5" ht="23.4" customHeight="1">
      <c r="A22" s="543" t="s">
        <v>227</v>
      </c>
      <c r="B22" s="544" t="s">
        <v>259</v>
      </c>
      <c r="C22" s="545" t="s">
        <v>260</v>
      </c>
      <c r="D22" s="546">
        <v>45587</v>
      </c>
      <c r="E22" s="548">
        <v>45588</v>
      </c>
    </row>
    <row r="23" spans="1:5" ht="23.4" customHeight="1">
      <c r="A23" s="543" t="s">
        <v>231</v>
      </c>
      <c r="B23" s="544" t="s">
        <v>261</v>
      </c>
      <c r="C23" s="545" t="s">
        <v>262</v>
      </c>
      <c r="D23" s="546">
        <v>45587</v>
      </c>
      <c r="E23" s="548">
        <v>45588</v>
      </c>
    </row>
    <row r="24" spans="1:5" ht="23.4" customHeight="1">
      <c r="A24" s="555" t="s">
        <v>227</v>
      </c>
      <c r="B24" s="556" t="s">
        <v>263</v>
      </c>
      <c r="C24" s="557" t="s">
        <v>264</v>
      </c>
      <c r="D24" s="558">
        <v>45587</v>
      </c>
      <c r="E24" s="560">
        <v>45588</v>
      </c>
    </row>
    <row r="25" spans="1:5" ht="23.4" customHeight="1">
      <c r="A25" s="543" t="s">
        <v>227</v>
      </c>
      <c r="B25" s="544" t="s">
        <v>265</v>
      </c>
      <c r="C25" s="545" t="s">
        <v>266</v>
      </c>
      <c r="D25" s="546">
        <v>45587</v>
      </c>
      <c r="E25" s="548">
        <v>45588</v>
      </c>
    </row>
    <row r="26" spans="1:5" ht="23.4" customHeight="1">
      <c r="A26" s="543" t="s">
        <v>227</v>
      </c>
      <c r="B26" s="544" t="s">
        <v>267</v>
      </c>
      <c r="C26" s="545" t="s">
        <v>268</v>
      </c>
      <c r="D26" s="546">
        <v>45587</v>
      </c>
      <c r="E26" s="548">
        <v>45588</v>
      </c>
    </row>
    <row r="27" spans="1:5" ht="23.4" customHeight="1">
      <c r="A27" s="566" t="s">
        <v>227</v>
      </c>
      <c r="B27" s="567" t="s">
        <v>269</v>
      </c>
      <c r="C27" s="568" t="s">
        <v>270</v>
      </c>
      <c r="D27" s="569">
        <v>45587</v>
      </c>
      <c r="E27" s="570">
        <v>45588</v>
      </c>
    </row>
    <row r="28" spans="1:5" ht="23.4" customHeight="1">
      <c r="A28" s="549" t="s">
        <v>227</v>
      </c>
      <c r="B28" s="550" t="s">
        <v>271</v>
      </c>
      <c r="C28" s="551" t="s">
        <v>272</v>
      </c>
      <c r="D28" s="552">
        <v>45587</v>
      </c>
      <c r="E28" s="553">
        <v>45588</v>
      </c>
    </row>
    <row r="29" spans="1:5" ht="23.4" customHeight="1">
      <c r="A29" s="549" t="s">
        <v>231</v>
      </c>
      <c r="B29" s="550" t="s">
        <v>273</v>
      </c>
      <c r="C29" s="551" t="s">
        <v>274</v>
      </c>
      <c r="D29" s="552">
        <v>45587</v>
      </c>
      <c r="E29" s="554">
        <v>45588</v>
      </c>
    </row>
    <row r="30" spans="1:5" ht="23.4" customHeight="1">
      <c r="A30" s="484" t="s">
        <v>250</v>
      </c>
      <c r="B30" s="485" t="s">
        <v>275</v>
      </c>
      <c r="C30" s="486" t="s">
        <v>276</v>
      </c>
      <c r="D30" s="487">
        <v>45587</v>
      </c>
      <c r="E30" s="531">
        <v>45588</v>
      </c>
    </row>
    <row r="31" spans="1:5" ht="23.4" customHeight="1">
      <c r="A31" s="549" t="s">
        <v>227</v>
      </c>
      <c r="B31" s="550" t="s">
        <v>277</v>
      </c>
      <c r="C31" s="551" t="s">
        <v>278</v>
      </c>
      <c r="D31" s="552">
        <v>45587</v>
      </c>
      <c r="E31" s="554">
        <v>45588</v>
      </c>
    </row>
    <row r="32" spans="1:5" ht="23.4" customHeight="1">
      <c r="A32" s="549" t="s">
        <v>227</v>
      </c>
      <c r="B32" s="550" t="s">
        <v>255</v>
      </c>
      <c r="C32" s="551" t="s">
        <v>279</v>
      </c>
      <c r="D32" s="552">
        <v>45586</v>
      </c>
      <c r="E32" s="554">
        <v>45587</v>
      </c>
    </row>
    <row r="33" spans="1:5" ht="23.4" customHeight="1">
      <c r="A33" s="484" t="s">
        <v>250</v>
      </c>
      <c r="B33" s="485" t="s">
        <v>280</v>
      </c>
      <c r="C33" s="486" t="s">
        <v>281</v>
      </c>
      <c r="D33" s="487">
        <v>45586</v>
      </c>
      <c r="E33" s="531">
        <v>45587</v>
      </c>
    </row>
    <row r="34" spans="1:5" ht="23.4" customHeight="1">
      <c r="A34" s="543" t="s">
        <v>227</v>
      </c>
      <c r="B34" s="544" t="s">
        <v>282</v>
      </c>
      <c r="C34" s="545" t="s">
        <v>283</v>
      </c>
      <c r="D34" s="546">
        <v>45586</v>
      </c>
      <c r="E34" s="547">
        <v>45587</v>
      </c>
    </row>
    <row r="35" spans="1:5" ht="23.4" customHeight="1">
      <c r="A35" s="543" t="s">
        <v>227</v>
      </c>
      <c r="B35" s="544" t="s">
        <v>284</v>
      </c>
      <c r="C35" s="545" t="s">
        <v>285</v>
      </c>
      <c r="D35" s="546">
        <v>45586</v>
      </c>
      <c r="E35" s="547">
        <v>45587</v>
      </c>
    </row>
    <row r="36" spans="1:5" ht="23.4" customHeight="1">
      <c r="A36" s="549" t="s">
        <v>227</v>
      </c>
      <c r="B36" s="550" t="s">
        <v>286</v>
      </c>
      <c r="C36" s="551" t="s">
        <v>287</v>
      </c>
      <c r="D36" s="552">
        <v>45586</v>
      </c>
      <c r="E36" s="554">
        <v>45587</v>
      </c>
    </row>
    <row r="37" spans="1:5" ht="23.4" customHeight="1">
      <c r="A37" s="484" t="s">
        <v>227</v>
      </c>
      <c r="B37" s="485" t="s">
        <v>288</v>
      </c>
      <c r="C37" s="486" t="s">
        <v>289</v>
      </c>
      <c r="D37" s="487">
        <v>45586</v>
      </c>
      <c r="E37" s="531">
        <v>45587</v>
      </c>
    </row>
    <row r="38" spans="1:5" ht="23.4" customHeight="1">
      <c r="A38" s="543" t="s">
        <v>237</v>
      </c>
      <c r="B38" s="544" t="s">
        <v>290</v>
      </c>
      <c r="C38" s="545" t="s">
        <v>291</v>
      </c>
      <c r="D38" s="546">
        <v>45586</v>
      </c>
      <c r="E38" s="547">
        <v>45587</v>
      </c>
    </row>
    <row r="39" spans="1:5" ht="23.4" customHeight="1">
      <c r="A39" s="549" t="s">
        <v>227</v>
      </c>
      <c r="B39" s="550" t="s">
        <v>292</v>
      </c>
      <c r="C39" s="551" t="s">
        <v>293</v>
      </c>
      <c r="D39" s="552">
        <v>45586</v>
      </c>
      <c r="E39" s="554">
        <v>45587</v>
      </c>
    </row>
    <row r="40" spans="1:5" ht="23.4" customHeight="1">
      <c r="A40" s="549" t="s">
        <v>227</v>
      </c>
      <c r="B40" s="550" t="s">
        <v>255</v>
      </c>
      <c r="C40" s="551" t="s">
        <v>294</v>
      </c>
      <c r="D40" s="552">
        <v>45584</v>
      </c>
      <c r="E40" s="554">
        <v>45586</v>
      </c>
    </row>
    <row r="41" spans="1:5" ht="23.4" customHeight="1">
      <c r="A41" s="555" t="s">
        <v>227</v>
      </c>
      <c r="B41" s="556" t="s">
        <v>295</v>
      </c>
      <c r="C41" s="557" t="s">
        <v>296</v>
      </c>
      <c r="D41" s="558">
        <v>45583</v>
      </c>
      <c r="E41" s="559">
        <v>45586</v>
      </c>
    </row>
    <row r="42" spans="1:5" ht="23.4" customHeight="1">
      <c r="A42" s="484" t="s">
        <v>227</v>
      </c>
      <c r="B42" s="485" t="s">
        <v>297</v>
      </c>
      <c r="C42" s="486" t="s">
        <v>298</v>
      </c>
      <c r="D42" s="487">
        <v>45583</v>
      </c>
      <c r="E42" s="531">
        <v>45586</v>
      </c>
    </row>
    <row r="43" spans="1:5" ht="23.4" customHeight="1">
      <c r="A43" s="555" t="s">
        <v>227</v>
      </c>
      <c r="B43" s="556" t="s">
        <v>299</v>
      </c>
      <c r="C43" s="557" t="s">
        <v>300</v>
      </c>
      <c r="D43" s="558">
        <v>45583</v>
      </c>
      <c r="E43" s="559">
        <v>45586</v>
      </c>
    </row>
    <row r="44" spans="1:5" ht="23.4" customHeight="1">
      <c r="A44" s="566" t="s">
        <v>227</v>
      </c>
      <c r="B44" s="567" t="s">
        <v>301</v>
      </c>
      <c r="C44" s="568" t="s">
        <v>302</v>
      </c>
      <c r="D44" s="569">
        <v>45583</v>
      </c>
      <c r="E44" s="571">
        <v>45586</v>
      </c>
    </row>
    <row r="45" spans="1:5" ht="23.4" customHeight="1">
      <c r="A45" s="549" t="s">
        <v>227</v>
      </c>
      <c r="B45" s="550" t="s">
        <v>303</v>
      </c>
      <c r="C45" s="551" t="s">
        <v>304</v>
      </c>
      <c r="D45" s="552">
        <v>45583</v>
      </c>
      <c r="E45" s="554">
        <v>45586</v>
      </c>
    </row>
    <row r="46" spans="1:5" ht="23.4" customHeight="1">
      <c r="A46" s="549" t="s">
        <v>231</v>
      </c>
      <c r="B46" s="550" t="s">
        <v>305</v>
      </c>
      <c r="C46" s="551" t="s">
        <v>306</v>
      </c>
      <c r="D46" s="552">
        <v>45583</v>
      </c>
      <c r="E46" s="554">
        <v>45586</v>
      </c>
    </row>
    <row r="47" spans="1:5" ht="23.4" customHeight="1">
      <c r="A47" s="555" t="s">
        <v>237</v>
      </c>
      <c r="B47" s="556" t="s">
        <v>307</v>
      </c>
      <c r="C47" s="557" t="s">
        <v>308</v>
      </c>
      <c r="D47" s="558">
        <v>45583</v>
      </c>
      <c r="E47" s="560">
        <v>45586</v>
      </c>
    </row>
    <row r="48" spans="1:5" ht="23.4" customHeight="1">
      <c r="A48" s="549" t="s">
        <v>227</v>
      </c>
      <c r="B48" s="550" t="s">
        <v>309</v>
      </c>
      <c r="C48" s="551" t="s">
        <v>310</v>
      </c>
      <c r="D48" s="552">
        <v>45583</v>
      </c>
      <c r="E48" s="553">
        <v>45586</v>
      </c>
    </row>
    <row r="49" spans="1:11" ht="23.4" customHeight="1">
      <c r="A49" s="543" t="s">
        <v>231</v>
      </c>
      <c r="B49" s="544" t="s">
        <v>311</v>
      </c>
      <c r="C49" s="545" t="s">
        <v>312</v>
      </c>
      <c r="D49" s="546">
        <v>45583</v>
      </c>
      <c r="E49" s="548">
        <v>45586</v>
      </c>
    </row>
    <row r="50" spans="1:11" ht="23.4" customHeight="1">
      <c r="A50" s="561" t="s">
        <v>227</v>
      </c>
      <c r="B50" s="562" t="s">
        <v>313</v>
      </c>
      <c r="C50" s="563" t="s">
        <v>314</v>
      </c>
      <c r="D50" s="564">
        <v>45583</v>
      </c>
      <c r="E50" s="565">
        <v>45586</v>
      </c>
    </row>
    <row r="51" spans="1:11" ht="23.4" customHeight="1">
      <c r="A51" s="484"/>
      <c r="B51" s="485"/>
      <c r="C51" s="486"/>
      <c r="D51" s="487"/>
      <c r="E51" s="488"/>
    </row>
    <row r="52" spans="1:11" s="65" customFormat="1" ht="24" hidden="1" customHeight="1">
      <c r="A52" s="287"/>
      <c r="B52" s="287"/>
      <c r="C52" s="65" t="s">
        <v>183</v>
      </c>
      <c r="D52" s="457" t="s">
        <v>202</v>
      </c>
      <c r="E52" s="457" t="s">
        <v>203</v>
      </c>
    </row>
    <row r="53" spans="1:11" ht="20.25" customHeight="1">
      <c r="A53" s="25"/>
      <c r="B53" s="26"/>
      <c r="C53" s="434" t="s">
        <v>184</v>
      </c>
      <c r="D53" s="456"/>
      <c r="E53" s="456"/>
      <c r="J53" s="77"/>
      <c r="K53" s="77"/>
    </row>
    <row r="54" spans="1:11" ht="20.25" customHeight="1">
      <c r="A54" s="279" t="s">
        <v>185</v>
      </c>
      <c r="B54" s="280">
        <v>49</v>
      </c>
      <c r="C54" s="154"/>
      <c r="D54" s="27"/>
      <c r="E54" s="27"/>
      <c r="J54" s="77"/>
      <c r="K54" s="77"/>
    </row>
    <row r="55" spans="1:11" ht="20.25" customHeight="1">
      <c r="A55" s="179"/>
      <c r="B55" s="265"/>
      <c r="C55" s="154"/>
      <c r="D55" s="27"/>
      <c r="E55" s="27"/>
      <c r="J55" s="77"/>
      <c r="K55" s="77"/>
    </row>
    <row r="56" spans="1:11" ht="20.25" customHeight="1">
      <c r="A56" s="1"/>
      <c r="B56" s="1"/>
      <c r="C56" s="266"/>
      <c r="D56" s="180"/>
      <c r="E56" s="180"/>
      <c r="J56" s="77"/>
      <c r="K56" s="77"/>
    </row>
    <row r="57" spans="1:11">
      <c r="A57" s="155" t="s">
        <v>186</v>
      </c>
      <c r="B57" s="155"/>
      <c r="C57" s="286"/>
      <c r="D57" s="181"/>
      <c r="E57" s="181"/>
    </row>
    <row r="58" spans="1:11" ht="13.2" customHeight="1">
      <c r="A58" s="748" t="s">
        <v>187</v>
      </c>
      <c r="B58" s="748"/>
      <c r="C58" s="748"/>
      <c r="D58" s="182"/>
      <c r="E58" s="182"/>
    </row>
    <row r="63" spans="1:11">
      <c r="A63" s="1"/>
      <c r="B63" s="1"/>
      <c r="C63" s="1"/>
      <c r="D63" s="1"/>
      <c r="E63" s="1"/>
    </row>
    <row r="64" spans="1:11">
      <c r="A64" s="1"/>
      <c r="B64" s="1"/>
      <c r="C64" s="1"/>
      <c r="D64" s="1"/>
      <c r="E64" s="1"/>
    </row>
    <row r="65" s="1" customFormat="1"/>
    <row r="66" s="1" customFormat="1"/>
    <row r="67" s="1" customFormat="1"/>
    <row r="68" s="1" customFormat="1"/>
    <row r="69" s="1" customFormat="1"/>
  </sheetData>
  <autoFilter ref="A1:E51" xr:uid="{00000000-0001-0000-0800-000000000000}"/>
  <mergeCells count="1">
    <mergeCell ref="A58:C58"/>
  </mergeCells>
  <phoneticPr fontId="29"/>
  <printOptions horizontalCentered="1" verticalCentered="1"/>
  <pageMargins left="0.64" right="0.39" top="0.98425196850393704" bottom="0.7" header="0.51181102362204722" footer="0.51181102362204722"/>
  <pageSetup paperSize="9" scale="28" orientation="landscape" horizontalDpi="300" verticalDpi="300" r:id="rId1"/>
  <headerFooter alignWithMargins="0"/>
  <colBreaks count="1" manualBreakCount="1">
    <brk id="5" max="29" man="1"/>
  </colBreak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9DDE2-1344-4366-A123-9BB84F5F343F}">
  <sheetPr codeName="Sheet13"/>
  <dimension ref="A1:Z24"/>
  <sheetViews>
    <sheetView topLeftCell="C1" workbookViewId="0">
      <selection activeCell="V24" sqref="V24"/>
    </sheetView>
  </sheetViews>
  <sheetFormatPr defaultRowHeight="13.2"/>
  <cols>
    <col min="4" max="9" width="7.21875" customWidth="1"/>
    <col min="14" max="14" width="9.44140625" bestFit="1" customWidth="1"/>
  </cols>
  <sheetData>
    <row r="1" spans="1:26">
      <c r="A1" s="289"/>
      <c r="D1" t="s">
        <v>188</v>
      </c>
      <c r="E1" s="267" t="s">
        <v>189</v>
      </c>
      <c r="F1" t="s">
        <v>190</v>
      </c>
      <c r="G1" t="s">
        <v>191</v>
      </c>
      <c r="H1" t="s">
        <v>192</v>
      </c>
      <c r="I1" t="s">
        <v>193</v>
      </c>
      <c r="J1" t="s">
        <v>194</v>
      </c>
    </row>
    <row r="2" spans="1:26">
      <c r="E2" t="s">
        <v>207</v>
      </c>
    </row>
    <row r="3" spans="1:26">
      <c r="D3" s="435">
        <v>15</v>
      </c>
      <c r="E3" s="435">
        <v>12</v>
      </c>
      <c r="F3" s="436">
        <v>2</v>
      </c>
      <c r="G3" s="437">
        <v>8</v>
      </c>
      <c r="H3" s="436">
        <v>0</v>
      </c>
      <c r="I3" s="436">
        <v>5</v>
      </c>
      <c r="J3" s="436">
        <v>7</v>
      </c>
      <c r="L3" s="268"/>
      <c r="M3">
        <f>SUM(D3:L3)</f>
        <v>49</v>
      </c>
    </row>
    <row r="4" spans="1:26">
      <c r="D4" s="438">
        <f>+D3/$M$3</f>
        <v>0.30612244897959184</v>
      </c>
      <c r="E4" s="438">
        <f t="shared" ref="E4:J4" si="0">+E3/$M$3</f>
        <v>0.24489795918367346</v>
      </c>
      <c r="F4" s="439">
        <f t="shared" si="0"/>
        <v>4.0816326530612242E-2</v>
      </c>
      <c r="G4" s="440">
        <f t="shared" si="0"/>
        <v>0.16326530612244897</v>
      </c>
      <c r="H4" s="439">
        <f t="shared" si="0"/>
        <v>0</v>
      </c>
      <c r="I4" s="439">
        <f t="shared" si="0"/>
        <v>0.10204081632653061</v>
      </c>
      <c r="J4" s="439">
        <f t="shared" si="0"/>
        <v>0.14285714285714285</v>
      </c>
    </row>
    <row r="7" spans="1:26" ht="13.8" thickBot="1"/>
    <row r="8" spans="1:26" ht="13.8" thickBot="1">
      <c r="N8" s="754" t="s">
        <v>336</v>
      </c>
      <c r="O8" s="755"/>
      <c r="P8" s="174"/>
      <c r="Q8" s="174"/>
      <c r="R8" s="174"/>
      <c r="S8" s="174"/>
    </row>
    <row r="9" spans="1:26" ht="13.8" thickBot="1">
      <c r="N9" s="756" t="s">
        <v>195</v>
      </c>
      <c r="O9" s="757"/>
      <c r="P9" s="758"/>
      <c r="Q9" s="759" t="s">
        <v>196</v>
      </c>
      <c r="R9" s="760"/>
      <c r="S9" s="761"/>
    </row>
    <row r="10" spans="1:26" ht="13.8" thickBot="1">
      <c r="N10" s="305" t="s">
        <v>197</v>
      </c>
      <c r="O10" s="269" t="s">
        <v>197</v>
      </c>
      <c r="P10" s="271" t="s">
        <v>197</v>
      </c>
      <c r="Q10" s="305" t="s">
        <v>197</v>
      </c>
      <c r="R10" s="269" t="s">
        <v>197</v>
      </c>
      <c r="S10" s="270" t="s">
        <v>197</v>
      </c>
    </row>
    <row r="11" spans="1:26" ht="13.8" thickTop="1">
      <c r="N11" s="275" t="s">
        <v>198</v>
      </c>
      <c r="O11" s="276" t="s">
        <v>199</v>
      </c>
      <c r="P11" s="278" t="s">
        <v>200</v>
      </c>
      <c r="Q11" s="275" t="s">
        <v>198</v>
      </c>
      <c r="R11" s="276" t="s">
        <v>199</v>
      </c>
      <c r="S11" s="277" t="s">
        <v>200</v>
      </c>
    </row>
    <row r="12" spans="1:26" ht="13.8" thickBot="1">
      <c r="N12" s="441">
        <f>+U12</f>
        <v>3832</v>
      </c>
      <c r="O12" s="442">
        <f t="shared" ref="O12:S12" si="1">+V12</f>
        <v>1980</v>
      </c>
      <c r="P12" s="443">
        <f t="shared" si="1"/>
        <v>1852</v>
      </c>
      <c r="Q12" s="441">
        <f t="shared" si="1"/>
        <v>15195</v>
      </c>
      <c r="R12" s="442">
        <f t="shared" si="1"/>
        <v>7365</v>
      </c>
      <c r="S12" s="444">
        <f t="shared" si="1"/>
        <v>7830</v>
      </c>
      <c r="U12">
        <v>3832</v>
      </c>
      <c r="V12">
        <v>1980</v>
      </c>
      <c r="W12">
        <v>1852</v>
      </c>
      <c r="X12">
        <v>15195</v>
      </c>
      <c r="Y12">
        <v>7365</v>
      </c>
      <c r="Z12">
        <v>7830</v>
      </c>
    </row>
    <row r="14" spans="1:26" ht="13.8" thickBot="1"/>
    <row r="15" spans="1:26" ht="13.8" thickBot="1">
      <c r="N15" s="754" t="s">
        <v>337</v>
      </c>
      <c r="O15" s="755"/>
      <c r="P15" s="174"/>
      <c r="Q15" s="174"/>
      <c r="R15" s="174"/>
      <c r="S15" s="174"/>
    </row>
    <row r="16" spans="1:26" ht="13.8" thickBot="1">
      <c r="N16" s="756" t="s">
        <v>195</v>
      </c>
      <c r="O16" s="757"/>
      <c r="P16" s="758"/>
      <c r="Q16" s="759" t="s">
        <v>196</v>
      </c>
      <c r="R16" s="760"/>
      <c r="S16" s="761"/>
    </row>
    <row r="17" spans="14:26" ht="13.8" thickBot="1">
      <c r="N17" s="305" t="s">
        <v>197</v>
      </c>
      <c r="O17" s="269" t="s">
        <v>197</v>
      </c>
      <c r="P17" s="271" t="s">
        <v>197</v>
      </c>
      <c r="Q17" s="305" t="s">
        <v>197</v>
      </c>
      <c r="R17" s="269" t="s">
        <v>197</v>
      </c>
      <c r="S17" s="270" t="s">
        <v>197</v>
      </c>
    </row>
    <row r="18" spans="14:26" ht="13.8" thickTop="1">
      <c r="N18" s="275" t="s">
        <v>198</v>
      </c>
      <c r="O18" s="276" t="s">
        <v>199</v>
      </c>
      <c r="P18" s="278" t="s">
        <v>200</v>
      </c>
      <c r="Q18" s="275" t="s">
        <v>198</v>
      </c>
      <c r="R18" s="276" t="s">
        <v>199</v>
      </c>
      <c r="S18" s="277" t="s">
        <v>200</v>
      </c>
    </row>
    <row r="19" spans="14:26" ht="13.8" thickBot="1">
      <c r="N19" s="441">
        <f t="shared" ref="N19:S19" si="2">+U19</f>
        <v>4391</v>
      </c>
      <c r="O19" s="442">
        <f t="shared" si="2"/>
        <v>2249</v>
      </c>
      <c r="P19" s="443">
        <f t="shared" si="2"/>
        <v>2142</v>
      </c>
      <c r="Q19" s="441">
        <f t="shared" si="2"/>
        <v>11717</v>
      </c>
      <c r="R19" s="442">
        <f t="shared" si="2"/>
        <v>5714</v>
      </c>
      <c r="S19" s="444">
        <f t="shared" si="2"/>
        <v>6003</v>
      </c>
      <c r="U19">
        <v>4391</v>
      </c>
      <c r="V19">
        <v>2249</v>
      </c>
      <c r="W19">
        <v>2142</v>
      </c>
      <c r="X19">
        <v>11717</v>
      </c>
      <c r="Y19">
        <v>5714</v>
      </c>
      <c r="Z19">
        <v>6003</v>
      </c>
    </row>
    <row r="21" spans="14:26" ht="13.8" thickBot="1"/>
    <row r="22" spans="14:26" ht="13.8" thickBot="1">
      <c r="N22" s="749" t="s">
        <v>195</v>
      </c>
      <c r="O22" s="750"/>
      <c r="P22" s="750"/>
      <c r="Q22" s="751" t="s">
        <v>196</v>
      </c>
      <c r="R22" s="752"/>
      <c r="S22" s="753"/>
    </row>
    <row r="23" spans="14:26">
      <c r="N23" s="306" t="s">
        <v>198</v>
      </c>
      <c r="O23" s="272" t="s">
        <v>199</v>
      </c>
      <c r="P23" s="273" t="s">
        <v>200</v>
      </c>
      <c r="Q23" s="306" t="s">
        <v>198</v>
      </c>
      <c r="R23" s="272" t="s">
        <v>199</v>
      </c>
      <c r="S23" s="274" t="s">
        <v>200</v>
      </c>
    </row>
    <row r="24" spans="14:26" ht="13.8" thickBot="1">
      <c r="N24" s="445">
        <f t="shared" ref="N24:S24" si="3">(N19-N12)/N19</f>
        <v>0.12730585288089274</v>
      </c>
      <c r="O24" s="446">
        <f t="shared" si="3"/>
        <v>0.11960871498443752</v>
      </c>
      <c r="P24" s="447">
        <f t="shared" si="3"/>
        <v>0.13538748832866479</v>
      </c>
      <c r="Q24" s="445">
        <f t="shared" si="3"/>
        <v>-0.29683366049330034</v>
      </c>
      <c r="R24" s="446">
        <f t="shared" si="3"/>
        <v>-0.28893944697234863</v>
      </c>
      <c r="S24" s="448">
        <f t="shared" si="3"/>
        <v>-0.30434782608695654</v>
      </c>
    </row>
  </sheetData>
  <mergeCells count="8">
    <mergeCell ref="N22:P22"/>
    <mergeCell ref="Q22:S22"/>
    <mergeCell ref="N8:O8"/>
    <mergeCell ref="N15:O15"/>
    <mergeCell ref="N9:P9"/>
    <mergeCell ref="Q9:S9"/>
    <mergeCell ref="N16:P16"/>
    <mergeCell ref="Q16:S16"/>
  </mergeCells>
  <phoneticPr fontId="8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41"/>
  <sheetViews>
    <sheetView view="pageBreakPreview" zoomScale="78" zoomScaleNormal="75" zoomScaleSheetLayoutView="78" workbookViewId="0">
      <selection activeCell="C23" sqref="C23"/>
    </sheetView>
  </sheetViews>
  <sheetFormatPr defaultColWidth="9" defaultRowHeight="14.4"/>
  <cols>
    <col min="1" max="1" width="225.33203125" style="4" customWidth="1"/>
    <col min="2" max="2" width="33.109375" style="2" hidden="1" customWidth="1"/>
    <col min="3" max="3" width="26.88671875" style="3" customWidth="1"/>
    <col min="4" max="16384" width="9" style="1"/>
  </cols>
  <sheetData>
    <row r="1" spans="1:3" s="28" customFormat="1" ht="46.2" customHeight="1" thickBot="1">
      <c r="A1" s="532" t="s">
        <v>225</v>
      </c>
      <c r="B1" s="449" t="s">
        <v>123</v>
      </c>
      <c r="C1" s="466" t="s">
        <v>125</v>
      </c>
    </row>
    <row r="2" spans="1:3" ht="46.95" customHeight="1">
      <c r="A2" s="177" t="s">
        <v>341</v>
      </c>
      <c r="B2" s="462"/>
      <c r="C2" s="762">
        <v>45591</v>
      </c>
    </row>
    <row r="3" spans="1:3" ht="53.4" customHeight="1">
      <c r="A3" s="451" t="s">
        <v>342</v>
      </c>
      <c r="B3" s="463"/>
      <c r="C3" s="763"/>
    </row>
    <row r="4" spans="1:3" ht="34.950000000000003" customHeight="1" thickBot="1">
      <c r="A4" s="450" t="s">
        <v>343</v>
      </c>
      <c r="B4" s="1"/>
      <c r="C4" s="467"/>
    </row>
    <row r="5" spans="1:3" ht="45.6" customHeight="1">
      <c r="A5" s="177" t="s">
        <v>344</v>
      </c>
      <c r="B5" s="462"/>
      <c r="C5" s="762">
        <v>45590</v>
      </c>
    </row>
    <row r="6" spans="1:3" ht="207" customHeight="1">
      <c r="A6" s="451" t="s">
        <v>345</v>
      </c>
      <c r="B6" s="463"/>
      <c r="C6" s="763"/>
    </row>
    <row r="7" spans="1:3" ht="34.950000000000003" customHeight="1" thickBot="1">
      <c r="A7" s="450" t="s">
        <v>346</v>
      </c>
      <c r="B7" s="1"/>
      <c r="C7" s="467"/>
    </row>
    <row r="8" spans="1:3" ht="49.2" customHeight="1">
      <c r="A8" s="231" t="s">
        <v>347</v>
      </c>
      <c r="B8" s="462"/>
      <c r="C8" s="762">
        <v>45589</v>
      </c>
    </row>
    <row r="9" spans="1:3" ht="103.8" customHeight="1">
      <c r="A9" s="224" t="s">
        <v>348</v>
      </c>
      <c r="B9" s="463"/>
      <c r="C9" s="763"/>
    </row>
    <row r="10" spans="1:3" ht="46.8" customHeight="1" thickBot="1">
      <c r="A10" s="294" t="s">
        <v>349</v>
      </c>
      <c r="B10" s="1"/>
      <c r="C10" s="468"/>
    </row>
    <row r="11" spans="1:3" ht="51" customHeight="1">
      <c r="A11" s="498" t="s">
        <v>350</v>
      </c>
      <c r="B11" s="464"/>
      <c r="C11" s="762">
        <v>45590</v>
      </c>
    </row>
    <row r="12" spans="1:3" ht="96" customHeight="1">
      <c r="A12" s="481" t="s">
        <v>351</v>
      </c>
      <c r="B12" s="465"/>
      <c r="C12" s="763"/>
    </row>
    <row r="13" spans="1:3" ht="43.2" customHeight="1" thickBot="1">
      <c r="A13" s="475" t="s">
        <v>352</v>
      </c>
      <c r="B13" s="476"/>
      <c r="C13" s="477"/>
    </row>
    <row r="14" spans="1:3" s="194" customFormat="1" ht="49.8" customHeight="1">
      <c r="A14" s="473" t="s">
        <v>353</v>
      </c>
      <c r="B14" s="474"/>
      <c r="C14" s="764">
        <v>45589</v>
      </c>
    </row>
    <row r="15" spans="1:3" ht="142.80000000000001" customHeight="1" thickBot="1">
      <c r="A15" s="452" t="s">
        <v>354</v>
      </c>
      <c r="B15" s="453"/>
      <c r="C15" s="763"/>
    </row>
    <row r="16" spans="1:3" s="196" customFormat="1" ht="40.200000000000003" customHeight="1" thickBot="1">
      <c r="A16" s="195" t="s">
        <v>355</v>
      </c>
      <c r="B16" s="295"/>
      <c r="C16" s="468"/>
    </row>
    <row r="17" spans="1:3" ht="56.4" customHeight="1">
      <c r="A17" s="246" t="s">
        <v>356</v>
      </c>
      <c r="B17" s="1"/>
      <c r="C17" s="483"/>
    </row>
    <row r="18" spans="1:3" ht="101.4" customHeight="1" thickBot="1">
      <c r="A18" s="454" t="s">
        <v>357</v>
      </c>
      <c r="B18" s="1"/>
      <c r="C18" s="764">
        <v>45587</v>
      </c>
    </row>
    <row r="19" spans="1:3" ht="35.4" customHeight="1">
      <c r="A19" s="482" t="s">
        <v>358</v>
      </c>
      <c r="B19" s="1"/>
      <c r="C19" s="763"/>
    </row>
    <row r="20" spans="1:3" ht="51.6" customHeight="1">
      <c r="A20" s="246" t="s">
        <v>359</v>
      </c>
      <c r="B20" s="1"/>
      <c r="C20" s="483"/>
    </row>
    <row r="21" spans="1:3" ht="296.39999999999998" customHeight="1" thickBot="1">
      <c r="A21" s="493" t="s">
        <v>360</v>
      </c>
      <c r="B21" s="1"/>
      <c r="C21" s="764">
        <v>45587</v>
      </c>
    </row>
    <row r="22" spans="1:3" ht="33" customHeight="1" thickBot="1">
      <c r="A22" s="494" t="s">
        <v>361</v>
      </c>
      <c r="B22" s="495"/>
      <c r="C22" s="765"/>
    </row>
    <row r="23" spans="1:3" ht="36.75" customHeight="1">
      <c r="A23" s="1" t="s">
        <v>201</v>
      </c>
    </row>
    <row r="24" spans="1:3" ht="36.75" customHeight="1"/>
    <row r="25" spans="1:3" ht="25.5" customHeight="1"/>
    <row r="26" spans="1:3" ht="32.25" customHeight="1"/>
    <row r="27" spans="1:3" ht="30.75" customHeight="1"/>
    <row r="28" spans="1:3" ht="42.75" customHeight="1"/>
    <row r="29" spans="1:3" ht="43.5" customHeight="1"/>
    <row r="30" spans="1:3" ht="27.75" customHeight="1"/>
    <row r="31" spans="1:3" ht="30.75" customHeight="1">
      <c r="A31" s="251"/>
    </row>
    <row r="32" spans="1:3" ht="29.25" customHeight="1"/>
    <row r="33" ht="27" customHeight="1"/>
    <row r="34" ht="27" customHeight="1"/>
    <row r="35" ht="27" customHeight="1"/>
    <row r="36" ht="27" customHeight="1"/>
    <row r="37" ht="27" customHeight="1"/>
    <row r="38" ht="27" customHeight="1"/>
    <row r="39" ht="27" customHeight="1"/>
    <row r="40" ht="27" customHeight="1"/>
    <row r="41" ht="27" customHeight="1"/>
  </sheetData>
  <mergeCells count="7">
    <mergeCell ref="C2:C3"/>
    <mergeCell ref="C14:C15"/>
    <mergeCell ref="C21:C22"/>
    <mergeCell ref="C18:C19"/>
    <mergeCell ref="C5:C6"/>
    <mergeCell ref="C8:C9"/>
    <mergeCell ref="C11:C12"/>
  </mergeCells>
  <phoneticPr fontId="84"/>
  <hyperlinks>
    <hyperlink ref="A7" r:id="rId1" xr:uid="{7339B80C-EAA2-470E-B803-9AF15559A4CC}"/>
    <hyperlink ref="A10" r:id="rId2" xr:uid="{FAA5EE7B-DAC5-4BE3-A404-62807B21B4F8}"/>
    <hyperlink ref="A13" r:id="rId3" xr:uid="{CDC3170C-1842-454B-A35D-C4BE47F4DC45}"/>
    <hyperlink ref="A16" r:id="rId4" xr:uid="{F3B84F5F-0FFD-4BEF-BBD0-540B95562BF2}"/>
    <hyperlink ref="A19" r:id="rId5" xr:uid="{10BD7175-E5DE-4733-8D00-8037559E9668}"/>
  </hyperlinks>
  <pageMargins left="0" right="0" top="0.19685039370078741" bottom="0.39370078740157483" header="0" footer="0.19685039370078741"/>
  <pageSetup paperSize="9" scale="39" orientation="portrait" r:id="rId6"/>
  <headerFooter alignWithMargins="0"/>
  <rowBreaks count="1" manualBreakCount="1">
    <brk id="19" max="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7"/>
  <sheetViews>
    <sheetView view="pageBreakPreview" zoomScale="86" zoomScaleNormal="100" zoomScaleSheetLayoutView="86" workbookViewId="0">
      <selection activeCell="A9" sqref="A9:N9"/>
    </sheetView>
  </sheetViews>
  <sheetFormatPr defaultColWidth="9" defaultRowHeight="36" customHeight="1"/>
  <cols>
    <col min="1" max="13" width="9" style="1"/>
    <col min="14" max="14" width="111.88671875" style="1" customWidth="1"/>
    <col min="15" max="15" width="26.88671875" style="5" customWidth="1"/>
    <col min="16" max="16384" width="9" style="1"/>
  </cols>
  <sheetData>
    <row r="1" spans="1:16" ht="46.2" customHeight="1" thickBot="1">
      <c r="A1" s="766" t="s">
        <v>226</v>
      </c>
      <c r="B1" s="767"/>
      <c r="C1" s="767"/>
      <c r="D1" s="767"/>
      <c r="E1" s="767"/>
      <c r="F1" s="767"/>
      <c r="G1" s="767"/>
      <c r="H1" s="767"/>
      <c r="I1" s="767"/>
      <c r="J1" s="767"/>
      <c r="K1" s="767"/>
      <c r="L1" s="767"/>
      <c r="M1" s="767"/>
      <c r="N1" s="768"/>
    </row>
    <row r="2" spans="1:16" ht="40.200000000000003" customHeight="1">
      <c r="A2" s="769" t="s">
        <v>362</v>
      </c>
      <c r="B2" s="770"/>
      <c r="C2" s="770"/>
      <c r="D2" s="770"/>
      <c r="E2" s="770"/>
      <c r="F2" s="770"/>
      <c r="G2" s="770"/>
      <c r="H2" s="770"/>
      <c r="I2" s="770"/>
      <c r="J2" s="770"/>
      <c r="K2" s="770"/>
      <c r="L2" s="770"/>
      <c r="M2" s="770"/>
      <c r="N2" s="771"/>
    </row>
    <row r="3" spans="1:16" ht="232.8" customHeight="1" thickBot="1">
      <c r="A3" s="778" t="s">
        <v>363</v>
      </c>
      <c r="B3" s="779"/>
      <c r="C3" s="779"/>
      <c r="D3" s="779"/>
      <c r="E3" s="779"/>
      <c r="F3" s="779"/>
      <c r="G3" s="779"/>
      <c r="H3" s="779"/>
      <c r="I3" s="779"/>
      <c r="J3" s="779"/>
      <c r="K3" s="779"/>
      <c r="L3" s="779"/>
      <c r="M3" s="779"/>
      <c r="N3" s="780"/>
      <c r="P3" s="173"/>
    </row>
    <row r="4" spans="1:16" ht="45.6" customHeight="1" thickBot="1">
      <c r="A4" s="791" t="s">
        <v>364</v>
      </c>
      <c r="B4" s="792"/>
      <c r="C4" s="792"/>
      <c r="D4" s="792"/>
      <c r="E4" s="792"/>
      <c r="F4" s="792"/>
      <c r="G4" s="792"/>
      <c r="H4" s="792"/>
      <c r="I4" s="792"/>
      <c r="J4" s="792"/>
      <c r="K4" s="792"/>
      <c r="L4" s="792"/>
      <c r="M4" s="792"/>
      <c r="N4" s="793"/>
      <c r="O4" s="31"/>
    </row>
    <row r="5" spans="1:16" ht="381.6" customHeight="1" thickBot="1">
      <c r="A5" s="794" t="s">
        <v>365</v>
      </c>
      <c r="B5" s="795"/>
      <c r="C5" s="795"/>
      <c r="D5" s="795"/>
      <c r="E5" s="795"/>
      <c r="F5" s="795"/>
      <c r="G5" s="795"/>
      <c r="H5" s="795"/>
      <c r="I5" s="795"/>
      <c r="J5" s="795"/>
      <c r="K5" s="795"/>
      <c r="L5" s="795"/>
      <c r="M5" s="795"/>
      <c r="N5" s="796"/>
      <c r="O5" s="31"/>
    </row>
    <row r="6" spans="1:16" ht="41.4" customHeight="1" thickBot="1">
      <c r="A6" s="781" t="s">
        <v>366</v>
      </c>
      <c r="B6" s="782"/>
      <c r="C6" s="782"/>
      <c r="D6" s="782"/>
      <c r="E6" s="782"/>
      <c r="F6" s="782"/>
      <c r="G6" s="782"/>
      <c r="H6" s="782"/>
      <c r="I6" s="782"/>
      <c r="J6" s="782"/>
      <c r="K6" s="782"/>
      <c r="L6" s="782"/>
      <c r="M6" s="782"/>
      <c r="N6" s="783"/>
    </row>
    <row r="7" spans="1:16" ht="275.39999999999998" customHeight="1" thickBot="1">
      <c r="A7" s="784" t="s">
        <v>367</v>
      </c>
      <c r="B7" s="785"/>
      <c r="C7" s="785"/>
      <c r="D7" s="785"/>
      <c r="E7" s="785"/>
      <c r="F7" s="785"/>
      <c r="G7" s="785"/>
      <c r="H7" s="785"/>
      <c r="I7" s="785"/>
      <c r="J7" s="785"/>
      <c r="K7" s="785"/>
      <c r="L7" s="785"/>
      <c r="M7" s="785"/>
      <c r="N7" s="786"/>
      <c r="O7" s="30"/>
    </row>
    <row r="8" spans="1:16" ht="47.4" customHeight="1">
      <c r="A8" s="772" t="s">
        <v>368</v>
      </c>
      <c r="B8" s="773"/>
      <c r="C8" s="773"/>
      <c r="D8" s="773"/>
      <c r="E8" s="773"/>
      <c r="F8" s="773"/>
      <c r="G8" s="773"/>
      <c r="H8" s="773"/>
      <c r="I8" s="773"/>
      <c r="J8" s="773"/>
      <c r="K8" s="773"/>
      <c r="L8" s="773"/>
      <c r="M8" s="773"/>
      <c r="N8" s="774"/>
    </row>
    <row r="9" spans="1:16" ht="409.6" customHeight="1" thickBot="1">
      <c r="A9" s="775" t="s">
        <v>369</v>
      </c>
      <c r="B9" s="776"/>
      <c r="C9" s="776"/>
      <c r="D9" s="776"/>
      <c r="E9" s="776"/>
      <c r="F9" s="776"/>
      <c r="G9" s="776"/>
      <c r="H9" s="776"/>
      <c r="I9" s="776"/>
      <c r="J9" s="776"/>
      <c r="K9" s="776"/>
      <c r="L9" s="776"/>
      <c r="M9" s="776"/>
      <c r="N9" s="777"/>
    </row>
    <row r="10" spans="1:16" ht="47.4" customHeight="1">
      <c r="A10" s="769"/>
      <c r="B10" s="770"/>
      <c r="C10" s="770"/>
      <c r="D10" s="770"/>
      <c r="E10" s="770"/>
      <c r="F10" s="770"/>
      <c r="G10" s="770"/>
      <c r="H10" s="770"/>
      <c r="I10" s="770"/>
      <c r="J10" s="770"/>
      <c r="K10" s="770"/>
      <c r="L10" s="770"/>
      <c r="M10" s="770"/>
      <c r="N10" s="771"/>
    </row>
    <row r="11" spans="1:16" ht="54" customHeight="1" thickBot="1">
      <c r="A11" s="797"/>
      <c r="B11" s="798"/>
      <c r="C11" s="798"/>
      <c r="D11" s="798"/>
      <c r="E11" s="798"/>
      <c r="F11" s="798"/>
      <c r="G11" s="798"/>
      <c r="H11" s="798"/>
      <c r="I11" s="798"/>
      <c r="J11" s="798"/>
      <c r="K11" s="798"/>
      <c r="L11" s="798"/>
      <c r="M11" s="798"/>
      <c r="N11" s="799"/>
      <c r="P11" s="173"/>
    </row>
    <row r="12" spans="1:16" ht="45.6" hidden="1" customHeight="1">
      <c r="A12" s="772"/>
      <c r="B12" s="773"/>
      <c r="C12" s="773"/>
      <c r="D12" s="773"/>
      <c r="E12" s="773"/>
      <c r="F12" s="773"/>
      <c r="G12" s="773"/>
      <c r="H12" s="773"/>
      <c r="I12" s="773"/>
      <c r="J12" s="773"/>
      <c r="K12" s="773"/>
      <c r="L12" s="773"/>
      <c r="M12" s="773"/>
      <c r="N12" s="774"/>
      <c r="O12" s="1"/>
      <c r="P12" s="253"/>
    </row>
    <row r="13" spans="1:16" ht="146.4" hidden="1" customHeight="1" thickBot="1">
      <c r="A13" s="775"/>
      <c r="B13" s="776"/>
      <c r="C13" s="776"/>
      <c r="D13" s="776"/>
      <c r="E13" s="776"/>
      <c r="F13" s="776"/>
      <c r="G13" s="776"/>
      <c r="H13" s="776"/>
      <c r="I13" s="776"/>
      <c r="J13" s="776"/>
      <c r="K13" s="776"/>
      <c r="L13" s="776"/>
      <c r="M13" s="776"/>
      <c r="N13" s="777"/>
      <c r="O13" s="1"/>
      <c r="P13" s="253"/>
    </row>
    <row r="14" spans="1:16" ht="45.6" hidden="1" customHeight="1">
      <c r="A14" s="769"/>
      <c r="B14" s="800"/>
      <c r="C14" s="800"/>
      <c r="D14" s="800"/>
      <c r="E14" s="800"/>
      <c r="F14" s="800"/>
      <c r="G14" s="800"/>
      <c r="H14" s="800"/>
      <c r="I14" s="800"/>
      <c r="J14" s="800"/>
      <c r="K14" s="800"/>
      <c r="L14" s="800"/>
      <c r="M14" s="800"/>
      <c r="N14" s="801"/>
      <c r="O14" s="1"/>
      <c r="P14" s="253"/>
    </row>
    <row r="15" spans="1:16" ht="58.8" hidden="1" customHeight="1" thickBot="1">
      <c r="A15" s="802"/>
      <c r="B15" s="803"/>
      <c r="C15" s="803"/>
      <c r="D15" s="803"/>
      <c r="E15" s="803"/>
      <c r="F15" s="803"/>
      <c r="G15" s="803"/>
      <c r="H15" s="803"/>
      <c r="I15" s="803"/>
      <c r="J15" s="803"/>
      <c r="K15" s="803"/>
      <c r="L15" s="803"/>
      <c r="M15" s="803"/>
      <c r="N15" s="804"/>
      <c r="O15" s="1"/>
      <c r="P15" s="253"/>
    </row>
    <row r="16" spans="1:16" ht="36" hidden="1" customHeight="1">
      <c r="A16" s="789"/>
      <c r="B16" s="790"/>
      <c r="C16" s="790"/>
      <c r="D16" s="790"/>
      <c r="E16" s="790"/>
      <c r="F16" s="790"/>
      <c r="G16" s="790"/>
      <c r="H16" s="790"/>
      <c r="I16" s="790"/>
      <c r="J16" s="790"/>
      <c r="K16" s="790"/>
      <c r="L16" s="790"/>
      <c r="M16" s="790"/>
      <c r="N16" s="790"/>
    </row>
    <row r="17" spans="1:14" ht="36" hidden="1" customHeight="1">
      <c r="A17" s="787"/>
      <c r="B17" s="788"/>
      <c r="C17" s="788"/>
      <c r="D17" s="788"/>
      <c r="E17" s="788"/>
      <c r="F17" s="788"/>
      <c r="G17" s="788"/>
      <c r="H17" s="788"/>
      <c r="I17" s="788"/>
      <c r="J17" s="788"/>
      <c r="K17" s="788"/>
      <c r="L17" s="788"/>
      <c r="M17" s="788"/>
      <c r="N17" s="788"/>
    </row>
  </sheetData>
  <mergeCells count="17">
    <mergeCell ref="A17:N17"/>
    <mergeCell ref="A16:N16"/>
    <mergeCell ref="A4:N4"/>
    <mergeCell ref="A5:N5"/>
    <mergeCell ref="A10:N10"/>
    <mergeCell ref="A11:N11"/>
    <mergeCell ref="A14:N14"/>
    <mergeCell ref="A15:N15"/>
    <mergeCell ref="A12:N12"/>
    <mergeCell ref="A13:N13"/>
    <mergeCell ref="A1:N1"/>
    <mergeCell ref="A2:N2"/>
    <mergeCell ref="A8:N8"/>
    <mergeCell ref="A9:N9"/>
    <mergeCell ref="A3:N3"/>
    <mergeCell ref="A6:N6"/>
    <mergeCell ref="A7:N7"/>
  </mergeCells>
  <phoneticPr fontId="15"/>
  <pageMargins left="0.7" right="0.7" top="0.75" bottom="0.75" header="0.3" footer="0.3"/>
  <pageSetup paperSize="9" scale="3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41　ノロウイルス関連情報 </vt:lpstr>
      <vt:lpstr>42  衛生訓話</vt:lpstr>
      <vt:lpstr>42　食中毒記事等 </vt:lpstr>
      <vt:lpstr>42 海外情報</vt:lpstr>
      <vt:lpstr>41　感染症統計</vt:lpstr>
      <vt:lpstr>41　感染症情報</vt:lpstr>
      <vt:lpstr>42　食品回収</vt:lpstr>
      <vt:lpstr>Sheet1</vt:lpstr>
      <vt:lpstr>42　食品表示</vt:lpstr>
      <vt:lpstr>42 残留農薬など</vt:lpstr>
      <vt:lpstr>'41　ノロウイルス関連情報 '!Print_Area</vt:lpstr>
      <vt:lpstr>'41　感染症情報'!Print_Area</vt:lpstr>
      <vt:lpstr>'41　感染症統計'!Print_Area</vt:lpstr>
      <vt:lpstr>'42  衛生訓話'!Print_Area</vt:lpstr>
      <vt:lpstr>'42 海外情報'!Print_Area</vt:lpstr>
      <vt:lpstr>'42 残留農薬など'!Print_Area</vt:lpstr>
      <vt:lpstr>'42　食中毒記事等 '!Print_Area</vt:lpstr>
      <vt:lpstr>'42　食品回収'!Print_Area</vt:lpstr>
      <vt:lpstr>'42　食品表示'!Print_Area</vt:lpstr>
      <vt:lpstr>スポンサー公告!Print_Area</vt:lpstr>
      <vt:lpstr>'42　食中毒記事等 '!Print_Titles</vt:lpstr>
      <vt:lpstr>'42　食品表示'!Print_Titles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2024-10-27T02:56:04Z</dcterms:modified>
  <cp:category/>
  <cp:contentStatus/>
</cp:coreProperties>
</file>