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hidePivotFieldList="1"/>
  <xr:revisionPtr revIDLastSave="0" documentId="13_ncr:1_{58AC75F9-C36E-46B1-AE57-93C7FF53DB31}"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188" r:id="rId2"/>
    <sheet name="43　ノロウイルス関連情報 " sheetId="101" r:id="rId3"/>
    <sheet name="43　衛生訓話 " sheetId="207" r:id="rId4"/>
    <sheet name="43　食中毒記事等 " sheetId="29" r:id="rId5"/>
    <sheet name="43 海外情報" sheetId="123" r:id="rId6"/>
    <sheet name="43　感染症統計" sheetId="125" r:id="rId7"/>
    <sheet name="42　感染症情報" sheetId="124" r:id="rId8"/>
    <sheet name="43　食品回収" sheetId="60" r:id="rId9"/>
    <sheet name="43　食品表示" sheetId="156" r:id="rId10"/>
    <sheet name="43 残留農薬など" sheetId="34" r:id="rId11"/>
  </sheets>
  <externalReferences>
    <externalReference r:id="rId12"/>
  </externalReferences>
  <definedNames>
    <definedName name="_xlnm._FilterDatabase" localSheetId="2" hidden="1">'43　ノロウイルス関連情報 '!$A$22:$G$75</definedName>
    <definedName name="_xlnm._FilterDatabase" localSheetId="4" hidden="1">'43　食中毒記事等 '!$A$1:$D$1</definedName>
    <definedName name="_xlnm._FilterDatabase" localSheetId="8" hidden="1">'43　食品回収'!$A$1:$E$43</definedName>
    <definedName name="_xlnm._FilterDatabase" localSheetId="9" hidden="1">'43　食品表示'!$A$1:$C$1</definedName>
    <definedName name="_xlnm.Print_Area" localSheetId="7">'42　感染症情報'!$A$1:$D$33</definedName>
    <definedName name="_xlnm.Print_Area" localSheetId="2">'43　ノロウイルス関連情報 '!$A$1:$N$84</definedName>
    <definedName name="_xlnm.Print_Area" localSheetId="3">'43　衛生訓話 '!$A$1:$M$22</definedName>
    <definedName name="_xlnm.Print_Area" localSheetId="5">'43 海外情報'!$A$1:$C$40</definedName>
    <definedName name="_xlnm.Print_Area" localSheetId="6">'43　感染症統計'!$A$1:$AC$38</definedName>
    <definedName name="_xlnm.Print_Area" localSheetId="10">'43 残留農薬など'!$A$1:$N$17</definedName>
    <definedName name="_xlnm.Print_Area" localSheetId="4">'43　食中毒記事等 '!$A$1:$D$59</definedName>
    <definedName name="_xlnm.Print_Area" localSheetId="8">'43　食品回収'!$A$1:$E$51</definedName>
    <definedName name="_xlnm.Print_Area" localSheetId="9">'43　食品表示'!$A$1:$C$24</definedName>
    <definedName name="_xlnm.Print_Area" localSheetId="1">スポンサー公告!$A$1:$AA$50</definedName>
    <definedName name="_xlnm.Print_Titles" localSheetId="4">'43　食中毒記事等 '!$1:$1</definedName>
    <definedName name="_xlnm.Print_Titles" localSheetId="9">'43　食品表示'!$1:$1</definedName>
    <definedName name="x__Hlk126489292" localSheetId="3">#REF!</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15" i="78" l="1"/>
  <c r="B10" i="78"/>
  <c r="AC7" i="125"/>
  <c r="N7" i="125"/>
  <c r="J4" i="125" l="1"/>
  <c r="K4" i="125"/>
  <c r="Y4" i="125"/>
  <c r="Z4" i="125"/>
  <c r="G70" i="101"/>
  <c r="D1" i="124" l="1"/>
  <c r="B12" i="78"/>
  <c r="B13" i="78"/>
  <c r="I4" i="125"/>
  <c r="X4" i="125"/>
  <c r="G24" i="101" l="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G65" i="101"/>
  <c r="B65" i="101" s="1"/>
  <c r="G66" i="101"/>
  <c r="B66" i="101" s="1"/>
  <c r="G67" i="101"/>
  <c r="B67" i="101" s="1"/>
  <c r="G68" i="101"/>
  <c r="B68" i="101" s="1"/>
  <c r="G69" i="101"/>
  <c r="B69" i="101" s="1"/>
  <c r="B70" i="101"/>
  <c r="G23" i="101"/>
  <c r="M71" i="101"/>
  <c r="N71" i="101"/>
  <c r="G75" i="101"/>
  <c r="G74" i="101"/>
  <c r="G73" i="101"/>
  <c r="H4" i="125"/>
  <c r="W4" i="125"/>
  <c r="M75" i="101" l="1"/>
  <c r="B17" i="78"/>
  <c r="B16" i="78" l="1"/>
  <c r="U4" i="125" l="1"/>
  <c r="V4" i="125"/>
  <c r="B14" i="78" l="1"/>
  <c r="T4" i="125" l="1"/>
  <c r="D4" i="125" l="1"/>
  <c r="Q4" i="125" l="1"/>
  <c r="B4" i="125"/>
  <c r="N8" i="125" l="1"/>
  <c r="AC8" i="125"/>
  <c r="B11" i="78" l="1"/>
  <c r="N9" i="125" l="1"/>
  <c r="N10" i="125"/>
  <c r="G11" i="78" l="1"/>
  <c r="F4" i="125" l="1"/>
  <c r="E4" i="125"/>
  <c r="B24" i="101" l="1"/>
  <c r="R4" i="125" l="1"/>
  <c r="S4" i="125"/>
  <c r="AA4" i="125"/>
  <c r="AB4" i="125"/>
  <c r="C4" i="125"/>
  <c r="G4" i="125"/>
  <c r="L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<sst xmlns="http://schemas.openxmlformats.org/spreadsheetml/2006/main" count="655" uniqueCount="460">
  <si>
    <t>皆様  週刊情報2024-10(9)を配信いたします</t>
    <phoneticPr fontId="5"/>
  </si>
  <si>
    <t>l</t>
    <phoneticPr fontId="32"/>
  </si>
  <si>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</si>
  <si>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</si>
  <si>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</si>
  <si>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</si>
  <si>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</si>
  <si>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</si>
  <si>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2"/>
  </si>
  <si>
    <t>2.　ノロウイルス</t>
    <phoneticPr fontId="32"/>
  </si>
  <si>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</si>
  <si>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</si>
  <si>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</si>
  <si>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</si>
  <si>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</si>
  <si>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2"/>
  </si>
  <si>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</si>
  <si>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</si>
  <si>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</si>
  <si>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</si>
  <si>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</si>
  <si>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</si>
  <si>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</si>
  <si>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2"/>
  </si>
  <si>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</si>
  <si>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</si>
  <si>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</si>
  <si>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2"/>
  </si>
  <si>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</si>
  <si>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</si>
  <si>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</si>
  <si>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2"/>
  </si>
  <si>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</si>
  <si>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2"/>
  </si>
  <si>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</si>
  <si>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</si>
  <si>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2"/>
  </si>
  <si>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</si>
  <si>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2"/>
  </si>
  <si>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</si>
  <si>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</si>
  <si>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4"/>
  </si>
  <si>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</si>
  <si>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</si>
  <si>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</si>
  <si>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</si>
  <si>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</si>
  <si>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</si>
  <si>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</si>
  <si>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</si>
  <si>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</si>
  <si>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</si>
  <si>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</si>
  <si>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</si>
  <si>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</si>
  <si>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</si>
  <si>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</si>
  <si>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</si>
  <si>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</si>
  <si>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</si>
  <si>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</si>
  <si>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</si>
  <si>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</si>
  <si>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</si>
  <si>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</si>
  <si>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</si>
  <si>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</si>
  <si>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</si>
  <si>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</si>
  <si>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</si>
  <si>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</si>
  <si>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</si>
  <si>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</si>
  <si>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</si>
  <si>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</si>
  <si>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</si>
  <si>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</si>
  <si>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</si>
  <si>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</si>
  <si>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</si>
  <si>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</si>
  <si>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</si>
  <si>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</si>
  <si>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</si>
  <si>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</si>
  <si>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</si>
  <si>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</si>
  <si>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</si>
  <si>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</si>
  <si>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</si>
  <si>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</si>
  <si>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</si>
  <si>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</si>
  <si>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</si>
  <si>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</si>
  <si>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</si>
  <si>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</si>
  <si>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</si>
  <si>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</si>
  <si>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</si>
  <si>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</si>
  <si>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</si>
  <si>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</si>
  <si>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</si>
  <si>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</si>
  <si>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</si>
  <si>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</si>
  <si>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</si>
  <si>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</si>
  <si>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</si>
  <si>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</si>
  <si>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</si>
  <si>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</si>
  <si>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</si>
  <si>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</si>
  <si>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</si>
  <si>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</si>
  <si>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</si>
  <si>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</si>
  <si>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4"/>
  </si>
  <si>
    <t>【情報共有】　週間・情報収集/情報共有は月一回以上
【体調管理】従業員の健康チェックは続ける</t>
    <phoneticPr fontId="84"/>
  </si>
  <si>
    <t>　　　　　　　　　　　　　　　　　　　　　　　　　　　　　　　　　　　　</t>
    <phoneticPr fontId="5"/>
  </si>
  <si>
    <t>毎週　　ひとつ　　覚えていきましょう</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</si>
  <si>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</si>
  <si>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</si>
  <si>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</si>
  <si>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</si>
  <si>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</si>
  <si>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</si>
  <si>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4"/>
  </si>
  <si>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</si>
  <si>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</si>
  <si>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4"/>
  </si>
  <si>
    <t>https://www.mhlw.go.jp/stf/covid-19/kokunainohasseijoukyou.html#h2_1</t>
    <phoneticPr fontId="84"/>
  </si>
  <si>
    <t>厚生労働省：データからわかる－新型コロナウイルス感染症情報－</t>
    <phoneticPr fontId="84"/>
  </si>
  <si>
    <t>https：//covid19.mhlw.go.jp/</t>
    <phoneticPr fontId="84"/>
  </si>
  <si>
    <t>3類感染症</t>
    <phoneticPr fontId="5"/>
  </si>
  <si>
    <t>腸管出血性大腸菌感染症</t>
    <phoneticPr fontId="5"/>
  </si>
  <si>
    <t>4類感染症</t>
    <phoneticPr fontId="84"/>
  </si>
  <si>
    <t>5類感染症</t>
    <phoneticPr fontId="5"/>
  </si>
  <si>
    <t>インフルエンザ
と
新型コロナ</t>
    <rPh sb="10" eb="12">
      <t>シンガタ</t>
    </rPh>
    <phoneticPr fontId="84"/>
  </si>
  <si>
    <t>注意</t>
    <rPh sb="0" eb="2">
      <t>チュウイ</t>
    </rPh>
    <phoneticPr fontId="84"/>
  </si>
  <si>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</si>
  <si>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</si>
  <si>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</si>
  <si>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</si>
  <si>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4"/>
  </si>
  <si>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</si>
  <si>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</si>
  <si>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</si>
  <si>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</si>
  <si>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</si>
  <si>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</si>
  <si>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</si>
  <si>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</si>
  <si>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</si>
  <si>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</si>
  <si>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</si>
  <si>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</si>
  <si>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</si>
  <si>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4"/>
  </si>
  <si>
    <t>2024年</t>
    <rPh sb="4" eb="5">
      <t>ネン</t>
    </rPh>
    <phoneticPr fontId="84"/>
  </si>
  <si>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</si>
  <si>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</si>
  <si>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</si>
  <si>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</si>
  <si>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</si>
  <si>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</si>
  <si>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</si>
  <si>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</si>
  <si>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</si>
  <si>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</si>
  <si>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</si>
  <si>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</si>
  <si>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</si>
  <si>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</si>
  <si>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</si>
  <si>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</si>
  <si>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4"/>
  </si>
  <si>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</si>
  <si>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</si>
  <si>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</si>
  <si>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</si>
  <si>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9"/>
  </si>
  <si>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</si>
  <si>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9"/>
  </si>
  <si>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</si>
  <si>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</si>
  <si>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</si>
  <si>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列1</t>
    <phoneticPr fontId="29"/>
  </si>
  <si>
    <t>列2</t>
    <phoneticPr fontId="29"/>
  </si>
  <si>
    <t xml:space="preserve">業者
 </t>
    <rPh sb="0" eb="2">
      <t>ギョウシャ</t>
    </rPh>
    <phoneticPr fontId="5"/>
  </si>
  <si>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</si>
  <si>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</si>
  <si>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t>
    <phoneticPr fontId="84"/>
  </si>
  <si>
    <t>静岡県</t>
    <phoneticPr fontId="84"/>
  </si>
  <si>
    <t>2024年</t>
    <phoneticPr fontId="5"/>
  </si>
  <si>
    <t>届出感染症　第三類　</t>
    <rPh sb="0" eb="2">
      <t>トドケデ</t>
    </rPh>
    <rPh sb="2" eb="4">
      <t>カンセン</t>
    </rPh>
    <rPh sb="4" eb="5">
      <t>ショウ</t>
    </rPh>
    <rPh sb="6" eb="7">
      <t>ダイ</t>
    </rPh>
    <rPh sb="7" eb="8">
      <t>サン</t>
    </rPh>
    <rPh sb="8" eb="9">
      <t>タグイ</t>
    </rPh>
    <phoneticPr fontId="5"/>
  </si>
  <si>
    <t>　↓　職場の先輩は以下のことを理解して　わかり易く　指導しましょう　↓</t>
    <phoneticPr fontId="5"/>
  </si>
  <si>
    <t>平年並み</t>
    <rPh sb="0" eb="3">
      <t>ヘイネンナ</t>
    </rPh>
    <phoneticPr fontId="5"/>
  </si>
  <si>
    <t>回収＆返金</t>
  </si>
  <si>
    <t>イオンリテール</t>
  </si>
  <si>
    <t>回収＆返金/交換</t>
  </si>
  <si>
    <t>松栄</t>
  </si>
  <si>
    <t>オーシャンシステ...</t>
  </si>
  <si>
    <t>回収</t>
  </si>
  <si>
    <t>回収＆交換</t>
  </si>
  <si>
    <t>イオン九州</t>
  </si>
  <si>
    <t>湘南しらす生姜くぎ煮 一部カビ発生の恐れ</t>
  </si>
  <si>
    <t>　上位2種目(賞味期限・アレルギー表記ミス)で全体の　(55%)</t>
    <rPh sb="1" eb="3">
      <t>ジョウイ</t>
    </rPh>
    <rPh sb="4" eb="6">
      <t>シュモク</t>
    </rPh>
    <rPh sb="7" eb="11">
      <t>ショウミキゲン</t>
    </rPh>
    <rPh sb="17" eb="19">
      <t>ヒョウキ</t>
    </rPh>
    <rPh sb="23" eb="25">
      <t>ゼンタイ</t>
    </rPh>
    <phoneticPr fontId="5"/>
  </si>
  <si>
    <t xml:space="preserve"> GⅡ　42週　0例</t>
    <rPh sb="6" eb="7">
      <t>シュウ</t>
    </rPh>
    <phoneticPr fontId="5"/>
  </si>
  <si>
    <t xml:space="preserve"> GⅡ　43週　0例</t>
    <rPh sb="9" eb="10">
      <t>レイ</t>
    </rPh>
    <phoneticPr fontId="5"/>
  </si>
  <si>
    <t>今週のニュース（Noroｖｉｒｕｓ） (10/28-11/3)</t>
    <rPh sb="0" eb="2">
      <t>コンシュウ</t>
    </rPh>
    <phoneticPr fontId="5"/>
  </si>
  <si>
    <t>2024/42週</t>
    <phoneticPr fontId="84"/>
  </si>
  <si>
    <t>2024/43週</t>
  </si>
  <si>
    <t>-</t>
    <phoneticPr fontId="84"/>
  </si>
  <si>
    <t xml:space="preserve"> </t>
    <phoneticPr fontId="84"/>
  </si>
  <si>
    <t>食中毒情報 (10/28-11/3)</t>
    <rPh sb="0" eb="3">
      <t>ショクチュウドク</t>
    </rPh>
    <rPh sb="3" eb="5">
      <t>ジョウホウ</t>
    </rPh>
    <phoneticPr fontId="5"/>
  </si>
  <si>
    <t>海外情報 (10/28-11/3)</t>
    <rPh sb="0" eb="4">
      <t>カイガイジョウホウ</t>
    </rPh>
    <phoneticPr fontId="5"/>
  </si>
  <si>
    <t>食品表示 (10/28-11/3)</t>
    <phoneticPr fontId="5"/>
  </si>
  <si>
    <r>
      <t>残留農薬</t>
    </r>
    <r>
      <rPr>
        <b/>
        <sz val="20"/>
        <color rgb="FF000000"/>
        <rFont val="ＭＳ Ｐゴシック"/>
        <family val="3"/>
        <charset val="128"/>
      </rPr>
      <t xml:space="preserve"> (10/28-11/3)</t>
    </r>
    <phoneticPr fontId="5"/>
  </si>
  <si>
    <t>食品表示
 (10/28-11/3)</t>
    <rPh sb="0" eb="2">
      <t>ショクヒン</t>
    </rPh>
    <rPh sb="2" eb="4">
      <t>ヒョウジ</t>
    </rPh>
    <phoneticPr fontId="5"/>
  </si>
  <si>
    <t>平年並み</t>
    <rPh sb="0" eb="3">
      <t>ヘイネンナ</t>
    </rPh>
    <phoneticPr fontId="84"/>
  </si>
  <si>
    <t>※2024年 第43週（10/21～10/27） 現在</t>
    <phoneticPr fontId="5"/>
  </si>
  <si>
    <t>2024年第42週（10月14日〜10月20日）</t>
    <phoneticPr fontId="84"/>
  </si>
  <si>
    <t>結核例　198例</t>
    <rPh sb="7" eb="8">
      <t>レイ</t>
    </rPh>
    <phoneticPr fontId="5"/>
  </si>
  <si>
    <t>細菌性赤痢1例‌
菌種：S. flexneri（B群）＿感染地域：国内・国外不明</t>
    <phoneticPr fontId="84"/>
  </si>
  <si>
    <t>腸管出血性大腸菌感染症96例（有症者45例、うちHUS‌1例．死亡1例）
‌感染地域：‌ ‌国内72例、国内（都道府県不明）/韓国1例、韓国4例、国内・国外不明19例
国内の感染地域：‌ ‌東京都10例、北海道8例、栃木県5例、群馬県5例、神奈川県4例、京都府4例、兵庫県4例、千葉県2例、新潟県2例、愛知県2例、大阪府2例、香川県2例、岩手県1例、宮城県1例、秋田県1例、茨城県1例、埼玉県1例、岐阜県1例、岡山県1例、広島県1例、福岡県1例、青森県/岩手県1例、国内（都道府県不明）12例</t>
    <phoneticPr fontId="84"/>
  </si>
  <si>
    <t xml:space="preserve">年齢群：‌‌1歳（4 例 ）、2歳（3 例 ）、3歳（1 例 ）、4歳（1 例 ）、6歳（1 例 ）、
7歳（1 例 ）、 8歳（1 例 ）、 10 代（8 例 ）、 20代（26例）、30代（14例）、
40代（11例）、50代（9例．うち1例死亡）、 60代（8例）、70 代（4 例 ）、
80 代（3 例 ）、90代以上（1例）
</t>
    <phoneticPr fontId="84"/>
  </si>
  <si>
    <t>血清群・毒素型：‌‌O157‌VT1・VT2（26例）、O157‌VT2（22例）、O26‌VT1（8例）、O103‌VT1（3例）、O111‌ VT1・VT2（2例）、
O26‌VT2（2例）、O111‌ VT1（1例）、O115‌VT1（1例）、O136‌VT1‌（1例）、O143‌VT1（1例）、O145‌VT2（1例）、
O146‌VT1・VT2（1例）、O157‌VT1（1例）、その他・不明（26例）
累積報告数：3,088例（有症者1,948例、うちHUS‌58例．死亡1例）</t>
    <phoneticPr fontId="84"/>
  </si>
  <si>
    <t>感染地域：インドネシア1例、ネパール1例</t>
    <phoneticPr fontId="84"/>
  </si>
  <si>
    <t>腸チフス2例‌</t>
    <phoneticPr fontId="5"/>
  </si>
  <si>
    <t>E型肝炎5例‌
　　感染地域（感染源）：‌東京都1例（低温調理の内臓系の肉を喫食）、
　　国内（都道府県不明）2例（不明2例）、国内・
　　国外不明2例（不明2例）
A型肝炎無し</t>
    <rPh sb="85" eb="86">
      <t>ガタ</t>
    </rPh>
    <rPh sb="86" eb="88">
      <t>カンエン</t>
    </rPh>
    <rPh sb="88" eb="89">
      <t>ナ</t>
    </rPh>
    <phoneticPr fontId="84"/>
  </si>
  <si>
    <t>レジオネラ症95例（肺炎型92例、ポンティアック熱型2例、無症状病原体保有者1例）‌
感染地域：愛知県10例、神奈川県8例、東京都7例、埼玉県6例、北海道3例、千葉県3例、岐阜県3例、福岡県3例、熊本県3例、
沖縄県3例、石川県2例、長野県2例、岡山県2例、山口県2例、青森県1例、宮城県1例、茨城県1例、栃木県1例、群馬県1例、
新潟県1例、富山県1例、静岡県1例、三重県1例、京都府1例、大阪府1例、兵庫県1例、奈良県1例、広島県1例、愛媛県1例、
佐賀県1例、宮崎県1例、鹿児島県1例、群馬県/埼玉県1例、埼玉県/東京都/静岡県1例、国内（都道府県不明）5例、
国内・国外不明13例
‌　 ‌年齢群：10代（1例）、30代（2例）、40代（4例）、50代（16例）、60代（21例）、70代（34例．うち1例死亡）、80代（13例）、
　 90代以上（4例）累積報告数：1,912例</t>
    <phoneticPr fontId="84"/>
  </si>
  <si>
    <t>アメーバ赤痢5例（腸管アメーバ症4例、腸管外アメーバ症1例）
‌感染地域：‌千葉県1例、愛知県1例、大阪府1例、国内（ 都 道 府 県 不明）2例‌
感染経路：性的 接 触 1 例（ 異 性 間 ）、経口感染1例、その他・不明3例</t>
    <phoneticPr fontId="84"/>
  </si>
  <si>
    <t>H2RJapan...</t>
  </si>
  <si>
    <t>伊勢源六たちばな...</t>
  </si>
  <si>
    <t>籠清</t>
  </si>
  <si>
    <t>日本橋弁松総本店...</t>
  </si>
  <si>
    <t>横浜農業協同組合...</t>
  </si>
  <si>
    <t>ピエトロ</t>
  </si>
  <si>
    <t>むすんでひらいて...</t>
  </si>
  <si>
    <t>幸田商店</t>
  </si>
  <si>
    <t>ハローズ</t>
  </si>
  <si>
    <t>鶏だんご用 一部ラベル誤貼付でアレルゲン表示欠落</t>
  </si>
  <si>
    <t>オークラ水産</t>
  </si>
  <si>
    <t>淡路産ちりめん他 一部賞味期限誤表示</t>
  </si>
  <si>
    <t>太陽グリーンエナ...</t>
  </si>
  <si>
    <t>無添加いちごジャム他 一部異物混入(小石)の恐れ</t>
  </si>
  <si>
    <t>シェ・タニ</t>
  </si>
  <si>
    <t>アマンドショコラ 賞味期限誤表示</t>
  </si>
  <si>
    <t>しらす干しA 一部ふぐの稚魚混入の恐れ</t>
  </si>
  <si>
    <t>カルビー</t>
  </si>
  <si>
    <t>じゃがりこ サラダ 一部商品湿気を感じるコメントあり</t>
  </si>
  <si>
    <t>ベルク</t>
  </si>
  <si>
    <t>播州揖保乃里そば 一部カビ発生の恐れコメントあり</t>
  </si>
  <si>
    <t>ビッグヨーサン</t>
  </si>
  <si>
    <t>アジフライ 一部保存方法誤表示</t>
  </si>
  <si>
    <t>ジェイアール西日...</t>
  </si>
  <si>
    <t>住吉駅店 セブンプレミアムおでん 一部保存温度逸脱</t>
  </si>
  <si>
    <t>丸井スズキ</t>
  </si>
  <si>
    <t>くるみ餅 一部アレルゲン(卵,乳,小麦)表示欠落</t>
  </si>
  <si>
    <t>鈴商</t>
  </si>
  <si>
    <t>ミルクシーソルトキャラメルトリュフ 一部アレルゲン表示欠落</t>
  </si>
  <si>
    <t>よつばしフーズ</t>
  </si>
  <si>
    <t>鶏そぼろいなり 一部消費期限誤表示</t>
  </si>
  <si>
    <t>マンジェ・ササ</t>
  </si>
  <si>
    <t>搗栗 一部特定原材料(卵,小麦)表示欠落</t>
  </si>
  <si>
    <t>うなぎ蒲焼 一部消費期限誤表示</t>
  </si>
  <si>
    <t>えび天ぷら 一部特定原材料(えび)表示欠落</t>
  </si>
  <si>
    <t>ベルク トマトピューレ 蓋の裏側にカビ発生の恐れコメントあり</t>
  </si>
  <si>
    <t>バナメイむきえび 要加熱商品に生食用誤表示コメントあり</t>
  </si>
  <si>
    <t>国産豚レバニラ 一部ラベル誤貼付で特定原材料表示欠落</t>
  </si>
  <si>
    <t>丸大宮河海苔</t>
  </si>
  <si>
    <t>プチサイズ焼手巻のり 一部特定原材料誤表記</t>
  </si>
  <si>
    <t>マルキョウ</t>
  </si>
  <si>
    <t>やりいか刺身(解凍) 一部消費期限誤表示</t>
  </si>
  <si>
    <t>丸源水産</t>
  </si>
  <si>
    <t>殻付かき(生食用) 一部E.coli最確数基準値超過</t>
  </si>
  <si>
    <t>ダイヤ</t>
  </si>
  <si>
    <t>プチ乳酸菌(5個入)他 一部消費期限誤表記</t>
  </si>
  <si>
    <t>一般財団法人村田...</t>
  </si>
  <si>
    <t>天然香茸(コウタケ) 一部放射性物質基準値超過の恐れ</t>
  </si>
  <si>
    <t>社会福祉法人京都...</t>
  </si>
  <si>
    <t>ブラウニー 一部カビ発生の恐れ</t>
  </si>
  <si>
    <t>大同</t>
  </si>
  <si>
    <t>トック,トッポギ 一部カビ発生の恐れ</t>
  </si>
  <si>
    <t>平和堂</t>
  </si>
  <si>
    <t>芋けんぴ風大学芋 一部消費期限表示欠落</t>
  </si>
  <si>
    <t>青柳</t>
  </si>
  <si>
    <t>青柳プラスワン 栗あん大福 一部消費期限誤表示</t>
  </si>
  <si>
    <t>ジョイマート</t>
  </si>
  <si>
    <t>ふんわり玉子の天津飯 一部特定原材料表示欠落</t>
  </si>
  <si>
    <t>水野食品</t>
  </si>
  <si>
    <t>うにくらげ入り九州産のり佃煮 一部膨張,液漏れの恐れ</t>
  </si>
  <si>
    <t>ラグーナベイコート倶楽部 パート・ドゥ・フリュイ 一部カビ発生の恐れ</t>
  </si>
  <si>
    <t>半生菓子きれいどころ 一部カビ発生の恐れ</t>
  </si>
  <si>
    <t>ごぼう太巻 一部大腸菌群陽性</t>
  </si>
  <si>
    <t>くじゃく弁当(白飯) 一部消費期限誤表記</t>
  </si>
  <si>
    <t>漁師のぶりのあら汁用 一部アレルゲン(小麦)表示欠落</t>
  </si>
  <si>
    <t>だいこん,だいこん(もみな) 一部残留農薬基準超過</t>
  </si>
  <si>
    <t>ピエトロ×TANITAドレッシング 一部容器膨張コメントあり</t>
  </si>
  <si>
    <t>照り焼き弁当 一部ラベル誤貼付でアレルゲン表示欠落</t>
  </si>
  <si>
    <t>東雲店 うなぎ蒲焼 一部消費期限誤表示</t>
  </si>
  <si>
    <t>砂糖入りきな粉 一部別商品原料(ごま,アーモンド)混入</t>
  </si>
  <si>
    <r>
      <t xml:space="preserve">対前週
</t>
    </r>
    <r>
      <rPr>
        <b/>
        <sz val="14"/>
        <color rgb="FF0070C0"/>
        <rFont val="ＭＳ Ｐゴシック"/>
        <family val="3"/>
        <charset val="128"/>
      </rPr>
      <t>インフルエンザ 　　     　   -22%   増加</t>
    </r>
    <r>
      <rPr>
        <b/>
        <sz val="11"/>
        <color rgb="FFFF0000"/>
        <rFont val="ＭＳ Ｐゴシック"/>
        <family val="3"/>
        <charset val="128"/>
      </rPr>
      <t xml:space="preserve">
</t>
    </r>
    <r>
      <rPr>
        <b/>
        <sz val="14"/>
        <color rgb="FF0070C0"/>
        <rFont val="ＭＳ Ｐゴシック"/>
        <family val="3"/>
        <charset val="128"/>
      </rPr>
      <t>新型コロナウイルス         -28% 　減少</t>
    </r>
    <rPh sb="0" eb="3">
      <t>タイゼンシュウゾウカゾウカ</t>
    </rPh>
    <rPh sb="30" eb="32">
      <t>ゾウカ</t>
    </rPh>
    <rPh sb="57" eb="59">
      <t>ゲンショウ</t>
    </rPh>
    <phoneticPr fontId="84"/>
  </si>
  <si>
    <t>九州朝日放送</t>
    <rPh sb="0" eb="2">
      <t>キュウシュウ</t>
    </rPh>
    <rPh sb="2" eb="6">
      <t>アサヒホウソウ</t>
    </rPh>
    <phoneticPr fontId="84"/>
  </si>
  <si>
    <t>福岡市で同じ保育所に通う園児と職員あわせて１０人が嘔吐や下痢の症状を訴えていたことが分かりました。園児１人からノロウイルスが検出されています。福岡市はノロウイルスによる感染性胃腸炎の集団発生と見て手洗い・手の消毒などの感染予防を呼びかけています。</t>
    <phoneticPr fontId="84"/>
  </si>
  <si>
    <t>札幌の飲食店で6人食中毒　カンピロバクターを検出</t>
    <phoneticPr fontId="15"/>
  </si>
  <si>
    <t>北海道</t>
    <rPh sb="0" eb="3">
      <t>ホッカイドウ</t>
    </rPh>
    <phoneticPr fontId="15"/>
  </si>
  <si>
    <t xml:space="preserve">　札幌市内の飲食店を利用した6人が下痢や腹痛などの症状を訴えました。保健所はカンピロバクターによる食中毒と発表しました。札幌市によりますと札幌市中央区の飲食店「大衆酒場036大通店」で先月12日から13日にかけて飲食をした客のうち6人が下痢や発熱、腹痛などの症状を訴えました。このうち4人が病院に行きましたが、症状は収まり、回復傾向にあるということです。
保健所が調べたところ、症状がでた2人からカンピロバクターが検出されました。保健所はこの店を1日から3日間営業停止にして消毒などを指示しました。カンピロバクターは鶏肉を原因とするものが多く、札幌市は調理の際は十分加熱するよう呼び掛けています。
</t>
    <phoneticPr fontId="15"/>
  </si>
  <si>
    <t>HTB北海道テレビ放送</t>
    <phoneticPr fontId="15"/>
  </si>
  <si>
    <t>https://nordot.app/1225018281376547490?c=1179248089549373591</t>
    <phoneticPr fontId="15"/>
  </si>
  <si>
    <t xml:space="preserve">学校寮のクリームシチューで食中毒 男子64人が症状、13人の便からウエルシュ菌の毒素検出 県 </t>
    <phoneticPr fontId="15"/>
  </si>
  <si>
    <t>　鹿児島県は１日、日置市の旅館が食事を提供している県内の学校寮で、食中毒が発生したとして、同旅館の飲食部門に２日から２日間の営業停止命令を出したと発表した。サマーナイト大花火観覧の桜島フェリーで食中毒、10人が下痢や腹痛訴え　鹿児島市の惣菜店に4日間の営業停止処分
　県生活衛生課によると、１０月２４～２５日、男子寮生１３～１８歳の６４人に、下痢や腹痛などの症状が出た。１１月１日に１３人の便から、人や動物の腸管や土壌などに広く生息するウエルシュ菌の毒素が検出された。１０月２４日に寮の夕食として提供したクリームシチューが原因。４人が医療機関を受診したが入院した人はおらず、全員快方に向かっている。店は３０日から営業を自粛している。
県内でウエルシュ菌による食中毒の発生は２０１４年の３月以来。</t>
    <phoneticPr fontId="15"/>
  </si>
  <si>
    <t>鹿児島県</t>
    <rPh sb="0" eb="4">
      <t>カゴシマケン</t>
    </rPh>
    <phoneticPr fontId="15"/>
  </si>
  <si>
    <t>南日本新聞</t>
    <phoneticPr fontId="15"/>
  </si>
  <si>
    <t>https://news.yahoo.co.jp/articles/32e3c69a646296cc8774985ced6295c660f0e2ad</t>
    <phoneticPr fontId="15"/>
  </si>
  <si>
    <t xml:space="preserve">ヒラタケでなく毒キノコ！６人が食中毒に【愛媛】 - Yahoo!ニュース .. </t>
    <phoneticPr fontId="15"/>
  </si>
  <si>
    <t xml:space="preserve">愛媛朝日テレビ </t>
    <phoneticPr fontId="15"/>
  </si>
  <si>
    <t>山で採った毒キノコを食用キノコだと思いこんで食べ、中予に住む６人が食中毒になりました。
松山市保健所によりますと先月３０日、中予に住む夫婦が山でキノコを採取し、下山後、知人の２世帯４人に分けたということです。
夫婦は食用のヒラタケだと勘違いしたということで、６人はその日のうちに毒キノコを食べ、嘔吐や吐き気などの症状を訴えて医療機関を受診し食中毒がわかりました。
その後の調べで６人が食べたのは毒のある「ツキヨタケ」だと推定されることがわかったということで１０代の男女２人が入院しましたが、現在は全員、快方に向かっているということです。
保健所では「食用のキノコだと判断できない場合は、採らない、食べない、売らない、人にあげないを守ってほしい。
キノコを食べて体調に異変を感じたら、直ちに医療機関を受診してほしい」としています。
なお、全国では去年、毒キノコによる食中毒が２４件発生し、６０人が被害にあったということです。</t>
    <phoneticPr fontId="15"/>
  </si>
  <si>
    <t>愛媛県</t>
    <rPh sb="0" eb="3">
      <t>エヒメケン</t>
    </rPh>
    <phoneticPr fontId="15"/>
  </si>
  <si>
    <t>https://news.yahoo.co.jp/articles/2863eb7dacaa7010a82dfb053ac06e25db4b718e</t>
    <phoneticPr fontId="15"/>
  </si>
  <si>
    <t>【毒キノコ】食中毒　オオシロカラカサタケ　庭で採取　山口</t>
    <phoneticPr fontId="15"/>
  </si>
  <si>
    <t>　10月29日、山口県防府市の40代女性が庭に生えた毒キノコ「オオシロカラカサタケ」を食べたところ、2時間後に嘔吐や腹痛、下痢、手のしびれなどの食中毒症状がでました。女性は毒キノコをバター炒めにして食べたとのことです。女性は現在入院しており治療を受けていますが、命に別状はないとのことです。オオシロカラカサタケは夏から秋にかけて自生する毒キノコで、注意が必要です。
秋になり、毒キノコを原因とする食中毒事例が増加しています。下記記事も合わせてご覧ください。</t>
    <phoneticPr fontId="15"/>
  </si>
  <si>
    <t>https://www.shokukanken.com/post-20143/</t>
    <phoneticPr fontId="15"/>
  </si>
  <si>
    <t>食環研</t>
    <rPh sb="0" eb="1">
      <t>ショク</t>
    </rPh>
    <rPh sb="1" eb="2">
      <t>ワ</t>
    </rPh>
    <rPh sb="2" eb="3">
      <t>ケン</t>
    </rPh>
    <phoneticPr fontId="15"/>
  </si>
  <si>
    <t>山口県</t>
    <rPh sb="0" eb="3">
      <t>ヤマグチケン</t>
    </rPh>
    <phoneticPr fontId="15"/>
  </si>
  <si>
    <t xml:space="preserve">神奈川のスーパーで販売「釜上しらす」にフグ混入 有毒の可能性も、店が自主回収 </t>
    <phoneticPr fontId="15"/>
  </si>
  <si>
    <t>　神奈川県小田原保健福祉事務所足柄上センターは1日、ヤマオサ大井町店（大井町）で販売された「釜上しらす（解凍）」にフグの稚魚（体長約1センチ）が混入していたと発表した。同商品は兵庫県産で、同店で加工されたものだという。　稚魚には毒がある可能性もあるため、同店が店頭で告知し、自主回収している。現時点で健康被害は確認されていないという。県によると、小田原市民が同日、同店に連絡して判明した。対象商品は10月27日～29日に加工され、約50グラム入り～200グラム入りが計276パック販売された。問い合わせは、ヤオマサフリーコール電話（0120）487700。</t>
    <phoneticPr fontId="15"/>
  </si>
  <si>
    <t xml:space="preserve">カナコロ </t>
    <phoneticPr fontId="15"/>
  </si>
  <si>
    <t>神奈川県</t>
    <rPh sb="0" eb="4">
      <t>カナガワケン</t>
    </rPh>
    <phoneticPr fontId="15"/>
  </si>
  <si>
    <t>https://nordot.app/1225082555887026955?c=768367547562557440</t>
    <phoneticPr fontId="15"/>
  </si>
  <si>
    <t>食中毒の発生について</t>
    <phoneticPr fontId="15"/>
  </si>
  <si>
    <t>　平塚市内の飲食店を原因施設とする食中毒が発生し、平塚保健福祉事務所は令和6年11月1日(金曜日)に、飲食店の営業者に対し、営業禁止処分を行いましたのでお知らせします。10月25日(金曜日)、平塚市内の飲食店を利用した人から「10月17日(木曜日)に飲食店で食事をしたところ、複数名が下痢、腹痛等の症状を呈している。」旨の連絡が平塚保健福祉事務所にありました。当保健福祉事務所が調査を行った結果、次の理由から、本日、この飲食店が提供した食事を原因とする食毒と決定しました。
　食中毒様症状を呈している人の共通の食事はこの飲食店が提供した食事だけであること
　患者の症状が共通していること
　患者の便からカンピロバクターが検出されたこと
　患者の症状及び潜伏期間がカンピロバクターによるものと一致すること
　患者を診察した医師から食中毒の届出があったこと
摂食者数　17名（男性：15名、女性：2名）（調査中）
患者数　　　7名（男性：5名、女性：2名）（調査中）
令和6年10月19日（土曜日）14時頃（調査中）　　腹痛、下痢、発熱等
飲食店営業　　所在地　神奈川県平塚市宮の前1-33ファーイーストビルB1　　10月17日（木曜日）に提供された主なメニュー
朝引き信玄鶏とりわさ、朝引き信玄鶏もものタタキ、鶏皮揚げのポン酢だれ、PIOPIOシーザーサラダ、鶏チャーハン等
病因物質　カンピロバクター・ジェジュニ</t>
    <phoneticPr fontId="15"/>
  </si>
  <si>
    <t>県政・平塚記者クラブ同時発表</t>
    <phoneticPr fontId="15"/>
  </si>
  <si>
    <t>https://www.pref.kanagawa.jp/docs/e8z/prs/r3115221.html</t>
    <phoneticPr fontId="15"/>
  </si>
  <si>
    <t>佐賀県</t>
    <rPh sb="2" eb="3">
      <t>ケン</t>
    </rPh>
    <phoneticPr fontId="15"/>
  </si>
  <si>
    <t xml:space="preserve">腸管出血性大腸菌O157食中毒が発生しました | 佐賀市公式ホームページ </t>
    <phoneticPr fontId="15"/>
  </si>
  <si>
    <t>令和６年９月に県内で井戸水を原因とする腸管出血性大腸菌O157による食中毒が発生しました。
発生日時	令和６年９月２３日１８時００分
発生場所	患者自宅（伊万里市）
原因食品	井戸水
摂食者数	２５名（５世帯）
患者数	　　　　７名（３世帯）　男性：５名　１０歳未満～６０歳代　　女性：２名　３０歳代～７０歳代
※患者は全員回復されています
摂食年月日	不明
症状	下痢、腹痛、軟便、発熱
潜伏時間	不明
井戸水を利用する際の注意点について
井戸水や湧水の水質は一定しておらず、周辺環境の影響を受けて水質が悪化する場合があります。利用する際は、適切な管理を行うようにしてください。詳細は「佐賀市HP：飲用井戸等の衛生管理をお願いします」をご確認ください。</t>
    <phoneticPr fontId="15"/>
  </si>
  <si>
    <t>https://www.city.saga.lg.jp/main/102987.html</t>
    <phoneticPr fontId="15"/>
  </si>
  <si>
    <t>佐賀市公表</t>
    <rPh sb="0" eb="3">
      <t>サガシ</t>
    </rPh>
    <rPh sb="3" eb="5">
      <t>コウヒョウ</t>
    </rPh>
    <phoneticPr fontId="15"/>
  </si>
  <si>
    <t xml:space="preserve">船橋の串焼き店で食中毒 白レバーなど食べた 8人症状 カンピロバクター検出 - Yahoo!ニュース </t>
    <phoneticPr fontId="15"/>
  </si>
  <si>
    <t>　船橋市保健所は30日、同市習志野台3の飲食店「炭火串焼びんすけ」で白レバーや鶏モモなどの串焼きを食べた同じグループ20人のうち、20代～60代の男性8人が下痢や腹痛を発症し、3人から食中毒を引き起こすカンピロバクター菌の一種が検出されたと発表した。同保健所はこの食事が原因の食中毒と断定し、同店を1日間の営業停止処分（30日が対象）とした。同店は28日から営業を自粛していた。入院患者はいない。同保健所によると、このグループは19日に会社の送別会で同店を利用。翌20日から症状が出始めた。白レバーの加熱が不十分だったとみられる。　</t>
    <phoneticPr fontId="15"/>
  </si>
  <si>
    <t>千葉県</t>
    <rPh sb="0" eb="3">
      <t>チバケン</t>
    </rPh>
    <phoneticPr fontId="15"/>
  </si>
  <si>
    <t>千葉日報</t>
    <rPh sb="0" eb="4">
      <t>チバニッポウ</t>
    </rPh>
    <phoneticPr fontId="15"/>
  </si>
  <si>
    <t>https://news.yahoo.co.jp/articles/c7ecb906c220d7df608b5d8e36682a2f5b4011f1</t>
    <phoneticPr fontId="15"/>
  </si>
  <si>
    <t>米国</t>
    <rPh sb="0" eb="2">
      <t>ベイコク</t>
    </rPh>
    <phoneticPr fontId="84"/>
  </si>
  <si>
    <t>腸管出血性大腸菌感染症の発生について</t>
    <phoneticPr fontId="15"/>
  </si>
  <si>
    <t>　小樽市内で腸管性出血性大腸菌感染症患者及びその疑いのある者が発生したのでお知らせします。
区分	保健所受理日　病原体保有者	令和６年１０月２５日
 　腸管出血性大腸菌感染症とは
概要：食中毒の一種。毒力の強いベロ毒素を出し、出血を伴う腸炎などを起こすのが特徴
症状：下痢、激しい腹痛、血便、発熱など
感染経路：汚染された食品（特に牛肉）や乳製品、感染者の便などが口に入ることで感染する
潜伏期間：2-５日で発症することが多いが、１週間以上の場合もある
予防等：食品の十分な加熱、トイレ使用後と食事の前の手洗いの徹底が重要
　　詳しくは腸管出血性大腸菌による食中毒に注意してくださいを参照してください。小樽市内の腸管出血性大腸菌感染症の発生状況（最新更新日　令和６年１０月３１日）</t>
    <phoneticPr fontId="15"/>
  </si>
  <si>
    <t>小樽市公表</t>
    <rPh sb="0" eb="5">
      <t>オタルシコウヒョウ</t>
    </rPh>
    <phoneticPr fontId="15"/>
  </si>
  <si>
    <t>　</t>
    <phoneticPr fontId="15"/>
  </si>
  <si>
    <t>https://www.city.otaru.lg.jp/docs/2024102800038/</t>
    <phoneticPr fontId="15"/>
  </si>
  <si>
    <t>高校の文化祭で”焼きそば”商品販売→食べた19人が下痢・発熱などの症状→北九州市が食中毒の可能性視野に調査</t>
    <phoneticPr fontId="15"/>
  </si>
  <si>
    <t>　今月26日に北九州市八幡西区にある高校の文化祭で販売された弁当を食べた19人が下痢や発熱などの症状を訴えていることが分かりました。市の保健所は食中毒の可能性があるとして調査をしています。28日、北九州市の住民から「高校で購入した弁当を食べた3人のうち2人に食中毒の症状がある」と市の保健所に連絡がありました。3人は、26日夕方に八幡西区にある高校の文化祭で販売された弁当を食べていました。北九州市による高校への聞き取りによると生徒などあわせて19人に下痢や発熱、嘔吐の症状があることが確認されたということです。
これまでに入院している人や重症の人はいません。症状を訴える人たちが食べたのは八幡西区の飲食店が作った商品で焼きそばをメインした弁当のほか焼きそば単品や焼きそばパンも販売されていました。市は、食中毒の可能性があるとみて飲食店などを詳しく調べています。</t>
    <phoneticPr fontId="15"/>
  </si>
  <si>
    <t>RKB毎日放送</t>
    <phoneticPr fontId="15"/>
  </si>
  <si>
    <t>福岡県</t>
    <rPh sb="0" eb="3">
      <t>フクオカケン</t>
    </rPh>
    <phoneticPr fontId="15"/>
  </si>
  <si>
    <t>https://news.yahoo.co.jp/articles/8f2d90dcb77ddc0b28f5f27b2c8a43cb61b5a7c6</t>
    <phoneticPr fontId="15"/>
  </si>
  <si>
    <t xml:space="preserve">東京・府中市の串焼屋で集団食中毒 20人発症、病因菌はカンピロバクター </t>
    <phoneticPr fontId="15"/>
  </si>
  <si>
    <t>　東京都府中市内で、カンピロバクターを病因菌とする集団食中毒が発生した。東京都が28日、発表した。　㈱すずのや食堂（東京都小平市、鈴木大介社長）が運営する串焼店（東京都府中市）が今月10日に調理、提供した料理を食べた22人が11日午前5時から下痢、発熱、腹痛などを発症した。提供した食事の主なメニューは、串焼き（鶏のむねまたはもも、豚のタン・ハラミ・コメカミ・さがり・ハツ・レバー）、低温調理した鶏むね肉、サラダなど。中には、加熱不十分な鶏肉も含まれていたという。同店は23日から営業を自粛しているが、都は同店に対して食品衛生法第60条に基づき、25～29日までの営業停止処分の措置を執った。</t>
    <phoneticPr fontId="15"/>
  </si>
  <si>
    <t>東京都</t>
    <rPh sb="0" eb="3">
      <t>トウキョウト</t>
    </rPh>
    <phoneticPr fontId="15"/>
  </si>
  <si>
    <t>https://wellness-news.co.jp/posts/241030-1/</t>
    <phoneticPr fontId="15"/>
  </si>
  <si>
    <t>ウェルネスニュース</t>
    <phoneticPr fontId="15"/>
  </si>
  <si>
    <t>毒キノコ食べて5、11歳食中毒　命別条なし　加古川　／兵庫</t>
    <phoneticPr fontId="15"/>
  </si>
  <si>
    <t>毎日新聞</t>
    <rPh sb="0" eb="4">
      <t>マイニチシンブン</t>
    </rPh>
    <phoneticPr fontId="15"/>
  </si>
  <si>
    <t>兵庫県</t>
    <rPh sb="0" eb="3">
      <t>ヒョウゴケン</t>
    </rPh>
    <phoneticPr fontId="15"/>
  </si>
  <si>
    <t xml:space="preserve">県は29日、毒キノコを食べた子ども2人が食中毒を起こしたと発表した。命に別条はなく快方に向かっているという。　県加古川健康福祉事務所によると、27日に三木市の2家族が加古川市の河川敷を訪れ、5、11歳の男児と女児が生えていた有毒の「オオシロカラカサタケ」をその場で生のまま食べ、嘔吐（おうと）や腹痛…
</t>
    <phoneticPr fontId="15"/>
  </si>
  <si>
    <t>https://mainichi.jp/articles/20241030/ddl/k28/040/072000c</t>
    <phoneticPr fontId="15"/>
  </si>
  <si>
    <t>京都府　</t>
    <rPh sb="0" eb="3">
      <t>キョウトフ</t>
    </rPh>
    <phoneticPr fontId="15"/>
  </si>
  <si>
    <t xml:space="preserve">鶏ささみ食べた6人が食中毒、店を営業停止処分 (読売新聞オンライン) </t>
    <phoneticPr fontId="15"/>
  </si>
  <si>
    <t>京都市保健所は28日、同市中京区の飲食店「鳥せゑ　西院店」であぶった鶏ささみなどを食べた20～30歳代の男女6人が、下痢や発熱などの症状を訴えたと発表した。3人と調理従事者の便から食中毒菌「カンピロバクター・ジェジュニ」が検出され、市保健所は同日から30日まで店を営業停止処分とした。いずれも軽症で快方に向かっているという。</t>
    <phoneticPr fontId="15"/>
  </si>
  <si>
    <t>　読売新聞</t>
    <rPh sb="1" eb="5">
      <t>ヨミウリシンブン</t>
    </rPh>
    <phoneticPr fontId="15"/>
  </si>
  <si>
    <t>https://news.yahoo.co.jp/articles/000ebb385ad7e27afa36553f31ceba4a90a01384</t>
    <phoneticPr fontId="15"/>
  </si>
  <si>
    <t>機能性表示食品に対する景品表示法に基づく措置命令を踏まえた食品表示法における対応について(情報提供)</t>
    <phoneticPr fontId="84"/>
  </si>
  <si>
    <t xml:space="preserve">　機能性表示食品制度とは、国の定めるルールに基づき、事業者が食品の安全性と機能性に関する科学的根拠などの必要な事項を、販売前に消費者庁長官に届け出れば、機能性を表示することができる制度です。特定保健用食品(トクホ)と異なり、国が審査を行いませんので、事業者は自らの責任において、科学的根拠を基に適正な表示を行う必要があります。
</t>
    <phoneticPr fontId="84"/>
  </si>
  <si>
    <t>https://www.caa.go.jp/policies/policy/food_labeling/foods_with_function_claims</t>
    <phoneticPr fontId="84"/>
  </si>
  <si>
    <t>https://wellness-news.co.jp/posts/241101-1/</t>
    <phoneticPr fontId="84"/>
  </si>
  <si>
    <t>消費者庁、9月までの措置件数公表　9月の措置事件の執行はゼロ、今年度初</t>
    <phoneticPr fontId="84"/>
  </si>
  <si>
    <t>　消費者庁はきのう、9月1日～31日までの国および都道府県における景品表示法に基づく法的措置件数の推移と措置事件の概要を発表した。　発表によれば、9月は電話勧誘販売会社への特定商取引法に基づく処分、ゴキブリ駆除業者に対する注意喚起にとどまり、措置命令および課徴金納付命令を執行した事業者はなかった。措置事件のなかった月は24年度では初めてのことで、昨年の9月以来1年ぶりの出来事となる。</t>
    <phoneticPr fontId="84"/>
  </si>
  <si>
    <t>　</t>
    <phoneticPr fontId="84"/>
  </si>
  <si>
    <t>【三条】11月から3月はノロウイルス食中毒予防強化期間です</t>
    <phoneticPr fontId="84"/>
  </si>
  <si>
    <t xml:space="preserve">　ノロウイルス食中毒は年間を通して発生しますが、感染性胃腸炎が流行する冬期は特に注意が必要です！新潟県では、11月から3月までを「ノロウイルス食中毒予防強化期間」として注意を呼びかけています。「ノロウイルス食中毒」とは？
ノロウイルス食中毒は、県内で発生する食中毒原因の第一位です。ノロウイルスは少ない菌数で感染するため、人から人に感染（感染性胃腸炎）し、地域で大流行することがよくみられます。また、ノロウイルスが付着した食品を食べて感染した場合は、食中毒となります。ノロウイルス食中毒予防のポイントは「つけない」、「やっつける」、「持ち込まない」、「ひろげない」ことです。「ていねいな手洗い」を心がけて、家族全員で健康管理に努めましょう。
</t>
    <phoneticPr fontId="84"/>
  </si>
  <si>
    <t>https://www.pref.niigata.lg.jp/sec/sanjou_kenkou/20241101.html</t>
    <phoneticPr fontId="84"/>
  </si>
  <si>
    <t xml:space="preserve">事故情報DB公表 【10月31日消費者庁発表】食品事故66件 - ウェルネスデイリーニュース </t>
    <phoneticPr fontId="84"/>
  </si>
  <si>
    <t xml:space="preserve">　消費者庁は31日、消費者安全法に基づく重大事故以外の消費者事故を事故情報データバンクに登録したと発表した。登録したのは同法12条第2項により消費者庁に通知のあった消費者事故78件。そのうち食品に関連する事故が66件だった。リコール・自主回収情報では、「アレルギー表示の欠落」が19件と最も多く、「消費・賞味期限の欠落・誤表示」が13件だった。
　また、食中毒による事故情報は11件だった（前回7件）。他にも、宮崎県の保育施設で、アレルギーのある幼児に対して職員が確認せずにおやつを与えたため、幼児がアナフィラキシーを発症して救急搬送されるという事故内容の報告があった。
</t>
    <phoneticPr fontId="84"/>
  </si>
  <si>
    <t>https://wellness-news.co.jp/posts/241101-2/</t>
    <phoneticPr fontId="84"/>
  </si>
  <si>
    <t>https://wellness-news.co.jp/posts/241031-1/</t>
    <phoneticPr fontId="84"/>
  </si>
  <si>
    <t>夏の一斉監視、東京都が速報値公表　大量調理、生食、HACCPなど約12万件に立ち入り</t>
    <phoneticPr fontId="84"/>
  </si>
  <si>
    <t>　東京都は6月1日～8月31日までの期間、夏の食品衛生一斉監視を実施し、このほど実施結果について速報値を取りまとめた。　延べ11万8,021件の食品関係営業施設に立入検査を行い、食品の衛生的な取扱い等の指導を実施した。食品など4,694検体について検査を実施した結果、基準値を超えて残留農薬を検出した「生姜」など、計7検体の違反を発見し、必要な措置を執った。
　今回の一斉監視でも、大量調理施設や集団給食施設、生食での食肉の提供中止、HACCPの取組支援を重点監視項目とした。延べ4,405件の大量調理施設などへの立ち入り検査において、食品の衛生的な取扱いについて153件の指導を行った。延べ1万5,982件の飲食店などに立ち入り検査を行った結果、鶏刺しなどの鶏肉を生で提供していた512件の施設に対して、十分な加熱を行うよう指導した。HACCPについては、延べ3万9,166件の食品事業者などに対して、衛生管理計画の作成、記録の実施などについて指導した。
「健康食品」健康被害情報に対する対応を徹底
重点項目以外でも、いわゆる「健康食品」を取扱う事業者に対して、延べ42件に監視を実施し、衛生管理状況の確認の他、健康被害情報を探知した際の対応の徹底などについて指導した。また、テイクアウトや宅配などを実施する飲食店に対し、延べ5,517件の立入検査を実施し、調理済食品の速やかな放冷、冷却などの適切な温度管理について58件に対して徹底指導を行った。期限表示やアレルゲン表示でも指導した。24万2,488品目の食品に対し食品表示法に基づく表示監視を行った結果、953品目の不適正表示食品を発見し、表示改善の指導など必要な措置を実施した。</t>
    <phoneticPr fontId="84"/>
  </si>
  <si>
    <t xml:space="preserve">商慣習見直しに取り組む食品製造・小売事業者の公表 - 農林水産省 </t>
    <phoneticPr fontId="84"/>
  </si>
  <si>
    <t>10月30日の「全国一斉商慣習見直しの日」にあわせ農林水産省は、商慣習見直しに取り組む食品事業者を調査・募集するとともに、商慣習の見直しを含めた食品ロス削減や食品リサイクルの取組事例の募集を行いました。今般、商慣習見直しに取り組む事業者名と取組内容をまとめましたので、公表します。
　全国各地域でできる限り多くの事業者が商慣習見直しに取り組んでいただくために、毎年10月30日の食品ロス削減の日を「全国一斉商慣習見直しの日」とし、食品小売事業者における納品期限の緩和や食品製造事業者における賞味期限表示の大括り化（年月表示、日まとめ表示）、賞味期限の延長、食品事業者におけるフードバンク・子ども食堂等への食品の提供を呼びかけてきました。また、食品廃棄の削減についてより多くの方に知っていただき、ご理解やご協力をいただけるよう、商慣習見直しに取り組む事業者の食品ロス削減や食品リサイクルの取組を募集しました。
今般、商慣習見直しに取り組む事業者を取りまとめましたので、その事業者名と取組事例を公表します。
2.納品期限の緩和の取組状況
サプライチェーンにおいては、賞味期間の3分の1以内で小売店舗に納品する慣例、いわゆる「3分の1ルール」があります。このルールのもとでは、賞味期間の3分の1以内で納品できなかったものは、賞味期限まで多くの日数を残すにも関わらず、行き場がなくなり廃棄となる可能性があります。このため、厳しい納品期限を緩和することは食品ロスの削減につながることが期待されます。</t>
    <phoneticPr fontId="84"/>
  </si>
  <si>
    <t>https://www.maff.go.jp/j/shokusan/recycle/syoku_loss/syokansyu/torikumi2024.html</t>
    <phoneticPr fontId="84"/>
  </si>
  <si>
    <t>高齢者施設で120人以上が食中毒　原因は「ウエルシュ菌」か　神奈川・藤沢市</t>
    <phoneticPr fontId="15"/>
  </si>
  <si>
    <t xml:space="preserve">  神奈川県藤沢市の高齢者施設が提供する昼食で食中毒が発生し、120人以上が体調不良を訴えました。原因は「ウエルシュ菌」ということです。　先月30日、藤沢市の高齢者施設「藤沢エデンの園」の関係者から「100人近くの体調不良者が発生している」と市の保健所に連絡がありました。　市によりますと、前日に施設の調理施設で作られた昼食を食べた258人のうち122人が下痢や腹痛などの症状を訴えました。　入院した人はおらず、全員が回復に向かっているということです。複数の患者の便からは「ウエルシュ菌」が検出されたため、市は食中毒と判断し、2日から給食の提供を禁止する措置を決めました。施設の担当者は「保健所の指導を厳粛に受け止め、再発防止に向けて対策を徹底して参りたい」としています。
</t>
    <phoneticPr fontId="15"/>
  </si>
  <si>
    <t>https://news.tv-asahi.co.jp/news_society/articles/000382061.html</t>
    <phoneticPr fontId="15"/>
  </si>
  <si>
    <t>神奈川県</t>
    <rPh sb="0" eb="4">
      <t>カナガワケン</t>
    </rPh>
    <phoneticPr fontId="15"/>
  </si>
  <si>
    <t>テレ朝</t>
    <rPh sb="2" eb="3">
      <t>アサ</t>
    </rPh>
    <phoneticPr fontId="15"/>
  </si>
  <si>
    <t xml:space="preserve">「青果物の輸出に係る残留農薬基準遵守強化運動」の実施について - 農林水産省 </t>
    <phoneticPr fontId="15"/>
  </si>
  <si>
    <t xml:space="preserve">   農林水産省は、青果物の継続的かつ安定的な輸出を行っていくために、輸出先国・地域の残留農薬基準に係る規則に従い、当該基準に適合した青果物の輸出を推進する「青果物の輸出に係る残留農薬規制遵守強化運動」を実施します。近年、特に台湾向けに輸出された日本産青果物について、他国と比べて基準値超過事案が多く発生している状況です。
   農林水産省は、産地、流通事業者、輸出事業者等に対して、残留農薬基準遵守のための注意喚起を行っているところですが、基準値超過事案が発生しやすい11月～1月の3か月間、残留農薬基準の遵守の徹底を図るため、強化運動を実施し、関係者に対する啓発活動を強化します。
実施期間  令和6年11月～令和7年1月
実施事項
（1）輸出先国・地域の残留農薬基準遵守に関するポスターやチラシ等による啓発
（2）台湾向け青果物に係る残留農薬基準値超過事案に関する情報提供
実施主体  農林水産省
   ＊台湾において、基準値超過のあった事案等について、情報提供します。
〇輸出向けの日本産青果物に係る残留農薬基準の遵守について（周知）(PDF : 326KB)
〇諸外国における残留農薬基準値に関する情報（農林水産省webサイト）
〇台湾の残留農薬基準値（台湾衛生福利部食品薬物管理署webサイト）
〇台湾における残留農薬基準値超過事例（台湾衛生福利部食品薬物管理署webサイト）
〇台湾における輸入農産品の規制措置（台湾衛生福利部食品薬物管理署webサイト）
〇台湾の残留農薬基準に対応したいちごの栽培に取り組むグループ（一般社団法人日本青果物輸出促進協議会webサイト）</t>
    <phoneticPr fontId="15"/>
  </si>
  <si>
    <t xml:space="preserve">JA横浜 「つおか店 だいこん,だいこん(もみな) 一部残留農薬基準超過」回収＆返金 〔リコール ... 農業ビジネス </t>
    <phoneticPr fontId="15"/>
  </si>
  <si>
    <t>令和6年10月9日～10月24日 ②令和6年10月15日～10月21日に、JA横浜「ハマッ子」直売所メルカートつおか店で販売した「①だいこん、②だいこん(もみな)」において、 イソキサチオン0.86ppm(基準値0.1ppm)が検出されたため、自主回収するとリコールプラス編集部。</t>
    <phoneticPr fontId="15"/>
  </si>
  <si>
    <t>【 第47回農薬残留分析研究会でポスター発表とブース出展を開催します！ 】</t>
    <phoneticPr fontId="15"/>
  </si>
  <si>
    <t xml:space="preserve">   徳島県徳島市にて開催される第47回農薬残留分析、第41回農薬環境科学合同研究会でポスター発表とブース出展を開催いたします。
目まぐるしく変わる労働環境に加え、世界的競争の激化により、生産性向上への取り組みとして分析前処理の自動化へのご相談も増えております。
自動前処理装置を用いたアプリケーションノートなども展示いたしますので、皆様の目で最新の自動化技術をお確かめください。
また、メディア等でも大きく報道されておりますPFASに関する前処理技術に関しまして、最新情報を提供致します。
残留農薬の分野以外でも弊社技術が応用可能な場合もございます。前処理の自動化にご興味をお持ちでしたら、是非お立ち寄りください。
第47回農薬残留分析研究会 Webサイト ： https://pssj2.jp/committee/zanryu/zanryu47.html
   会期 令和6年11月11日（月）～12日（火）
会場 徳島グランヴィリオホテル（徳島市） 〒770-0941 徳島県徳島市万代町3丁目5−１
会場Webサイト：https://www.grandvrio-hotelresort.com/tokushima/</t>
    <phoneticPr fontId="15"/>
  </si>
  <si>
    <t xml:space="preserve">マスカットワインにおける有害化学物質の発見が値を超える - VOI </t>
    <phoneticPr fontId="15"/>
  </si>
  <si>
    <t xml:space="preserve">   ジョグジャカルタ - ムスカットワインのように健康的であると考えられてきた果物が、隠された危険を秘めていると誰が考えたでしょうか?最近の研究では、ムスカットワイン中の有害な化学物質の発見が明らかになりました。市場に出回っているモスキートワインサンプルのほとんどが、使用が禁止されている農薬を含む数十種類の有害な化学物質によって汚染されていることは驚くべきことです。タイ国務省のウェブサイトからの報告によると、バンコクとその周辺で販売されているシネマスカットワインの24サンプルのうち23サンプルが、実験室試験で明らかにされたように、残留農薬の法的制限を超えています。残留化学試験の調査結果は、タイ-PAN残留化物警告ネットワーク(Thai-PAN)が、チャラードスインマガジン(スマートバイス)、消費者財団、食品医薬品監督庁(FDA)と協力して発表しました。チャラード・スーブ・マガジンの編集者であるタッソワイン・ナイン・ウドーン氏は、この雑誌は広く宣伝され販売されているシャインマスカットワインに関して消費者から質問やアドバイスを受けていると述べた。消費者は、有毒残留物に対する健康リスクの可能性について懸念を表明した。その結果、同誌はタイPANと提携し、このブドウを残留農薬用に試験しました。
   サンプリングに基づいて、10月2-3日にバンコクとその周辺の15の異なる販売場所から24のワインサンプルが収集されました。その後、サンプルはBVAQラボに送られ、農薬残留物を分析しました。主な知見は次のとおりです。これらの調査結果に基づいて、Straits Timesが報じたように、タイはその後、製品の撤回、徹底的なチェック、違反が証明された企業の輸入禁止などの厳格な措置を講じました。一方、マレーシアはムスカットブドウサンプルも調べたところ、基準を満たしていないが、シャインマスカット品種ではないサンプルも見つかった。一方、シンガポールはまだ調査の結果を待っています。この新知見は、食品安全に対する消費者の懸念を高め、いくつかの地域でムスカットブドウの売上の減少をもたらしました。専門家は、消費者が消費する前に果物を徹底的に洗うことを勧めています。この事例に基づき、インドネシアが食品の安全性を確保するために輸入製品を監督することが重要です。消費者はまた、果物の選択と消費にもっと注意することが期待されています。マスカットワイン中の有害な化学物質の発見に加えて、他の興味深い記事もフォローしてください。他の興味深い情報を知りたいですか?取り残されないでください、VOIからの更新されたニュースを監視し、すべてのソーシャルメディアアカウントをフォローしてください!
</t>
    <phoneticPr fontId="15"/>
  </si>
  <si>
    <t xml:space="preserve">日本向け冷凍野菜の残留農薬管理に関する要求ガイドライン </t>
    <phoneticPr fontId="15"/>
  </si>
  <si>
    <t>農薬については、最終的な検査で問題ないことを保証することは現実的ではありません。
むしろ、適切な農薬使用をどう管理するかが重要と考えます。そのために圃場（農地）の選定から、収穫、加工までの各項目にわたってのガイドラインを策定し、中国のパートナー企業に安全管理を指導しています。</t>
    <phoneticPr fontId="15"/>
  </si>
  <si>
    <t>https://www.afpbb.com/articles/-/3545709</t>
  </si>
  <si>
    <t>https://www.jetro.go.jp/biznews/2024/10/1210748958fede99.html</t>
  </si>
  <si>
    <t>https://www.vietnam.vn/ja/nho-sua-trung-quoc-bi-phat-hien-chat-doc-hai-o-thai-hang-ban-o-cho-viet-kiem-soat-ra-sao/</t>
  </si>
  <si>
    <t>https://news.nissyoku.co.jp/news/kwsk20241020074700385</t>
  </si>
  <si>
    <t>https://www.sankei.com/article/20241026-PLEXBPX27ZPN7PHUWGZ5KKZA2I/</t>
    <phoneticPr fontId="84"/>
  </si>
  <si>
    <t>米疾病対策センター（CDC）は25日、マクドナルドのハンバーガー「クォーターパウンダー」が原因とみられる食中毒が13州の75人に上ったと発表した。当局が把握できていない人も多く、実際の感染者はさらに多い可能性がある。タマネギが原因の腸管出血性大腸菌O157汚染が疑われ、供給業者が回収を始めた。パテの調査も進めている。
発症は9月27日から10月10日の2週間にわたり、少なくとも22人が入院した。西部コロラド州で1人が死亡している。（共同）</t>
    <phoneticPr fontId="84"/>
  </si>
  <si>
    <t>https://news.yahoo.co.jp/pickup/6518090</t>
    <phoneticPr fontId="84"/>
  </si>
  <si>
    <t>米ファストフードチェーン大手マクドナルドでハンバーガー「クォーターパウンダー」に含まれるタマネギが原因とみられる大腸菌集団感染が発生したことを受け、消費者らが２９日、シカゴ連邦地方裁判所に集団訴訟を起こした。
シカゴ在住のアマンダ・マクレイ氏とフロリダ州デイビーのウイリアム・マイケル・クラフト氏は今月にクォーターパウンダーを購入した後、大腸菌感染に関連する多くの症状が出たと述べた。両氏はマクドナルドが汚染の危険性を公表していれば、クォーターパウンダーを買わなかったと主張、同社の行為により損害を被ったと訴えた。原告は、大腸菌に汚染されたクォーターパウンダーを購入した全米の全ての人に対して５００万ドルを超える損害賠償を求めている。
  マクドナルは先週、少なくとも１人が死亡、７５人が感染した集団食中毒を受け、全米１万４０００店舗の５分の１でクォーターパウンダーの販売を停止したが、今週に販売を再開した。同社のクリス・ケンプチンスキー最高経営責任者（ＣＥＯ）は２９日、四半期決算発表後の電話会見で、集団食中毒の発生について顧客に謝罪した。ケンプチンスキー氏は、事態は収拾したようだと説明。「マクドナルドでの食事は安全だと確信している」と強調した。</t>
    <phoneticPr fontId="84"/>
  </si>
  <si>
    <t>https://www.jetro.go.jp/biznews/2024/10/9a9543e9757c2374.html</t>
    <phoneticPr fontId="84"/>
  </si>
  <si>
    <t>　　ドイツ・ベルリンで10月14日～16日、欧州最大級とされる酒類専門見本市「バー・コンベント・ベルリン（BCB）外部サイトへ、新しいウィンドウで開きます」が開催された。バーテンダーやレストラン関係者、小売業者、酒類インポーターなどを中心に、前回（2023年10月19日記事参照）を少し上回る87カ国から1万5,000人が来場した。
チョーヤ梅酒、サントリーなど日系大手のほかに、国内酒類関係事業者の海外販路開拓支援として、国税庁がジャパンパビリオンを出展し、日本酒、焼酎、泡盛、ウオッカ、ラム酒、ジン、ウイスキー、リキュール、日本産の酒類を使ったカクテルなどの試飲に多くの来場者が訪れた。このほかに、バーで使用されるカクテルグラスや、デザイン性の高いシェイカーなどのバーツール、プラスチックを使用せず環境に優しいストローなどの展示もあり、訪れたバイヤーに話を聞いたところ、「持続可能性の取り組みはバーテンダーも、店を訪れる客も意識して取り入れている」と述べていた。このほかに、バーで使用されるカクテルグラスや、デザイン性の高いシェイカーなどのバーツール、プラスチックを使用せず環境に優しいストローなどの展示もあり、訪れたバイヤーに話を聞いたところ、「持続可能性の取り組みはバーテンダーも、店を訪れる客も意識して取り入れている」と述べていた。「ワインをバーで飲む」が2024年のトレンドで、カクテルではなく、ワインをバーで注文する客が増えてきているということで、世界のワインも紹介された。この展示会に合わせて、カンパリなどの大手企業はベルリン市内のホテルを貸し切って、展示会場とは別に、自社のキャンペーンイベントとしてバーテンダー向けのワークショップを開催し、バイヤーやレストラン経営者などが訪れていた。
次回のBCBは、2025年10月6～8日に開催予定。</t>
    <phoneticPr fontId="84"/>
  </si>
  <si>
    <t>ドイツ</t>
    <phoneticPr fontId="84"/>
  </si>
  <si>
    <t>https://www.mk.co.kr/jp/business/11152243</t>
    <phoneticPr fontId="84"/>
  </si>
  <si>
    <t>　酒類企業ディアジオコリアはスコッチウイスキーブランドのジョニーウォーカー(Johnnie Walker)が「ジョニーウォーカーブラックイカゲームエディション」を来月から販売すると28日明らかにした。今回のエディションは世界的なエンターテインメントサービス企業であるネットフリックスシリーズ「イカゲーム」シーズン2公開を控えて企画された。 「イカゲーム」の象徴的な要素をラベルデザインに反映したのが特徴だ。ジョニーウォーカーを象徴する「スライディングマン」は、従来のクラシックなスーツの代わりに「イカゲーム」を象徴する緑色のトレーニング服を着た。 ボトルの上部にはシリーズのハングルロゴが挿入された。ジョニーウォーカーの斜線模様のラベルには、イカゲームの参加者番号からインスピレーションを受けて刻まれた001から456までの固有番号が刻まれた。 国内発売製品だけにイカゲームのハングルロゴが印刷され、価値を高めた。製品は全国の大型マート、デパート、リコーショップ、コンビニ、スマートオーダーで購入できる。</t>
    <phoneticPr fontId="84"/>
  </si>
  <si>
    <t>韓国</t>
    <rPh sb="0" eb="2">
      <t>カンコク</t>
    </rPh>
    <phoneticPr fontId="84"/>
  </si>
  <si>
    <t>https://www.jetro.go.jp/biznews/2024/10/1ed9a70f08ec6f1c.html</t>
    <phoneticPr fontId="84"/>
  </si>
  <si>
    <t>　JFOODO（日本食品海外プロモーションセンター）香港では10月19日、香港島セントラル地区にあるイベントスペースEATON CLUBで日本酒講座を開催した。このイベントは在香港日本総領事館と国際交流基金が主催する日本文化紹介イベント「美味放映室」の一環として開催された。イベント当日は、日本三大銘醸地の1つとして有名な広島県東広島市の西条地域を舞台にした映画「恋のしずく」を上映したほか、映画をきっかけに日本酒への理解が一層深まるよう、「美酔のしずく～広島美酒ガイド」と題した日本酒講座が全2回行われ、計131人が参加した。講座では、香港日本酒振興会創設者の劉浩文氏、日本酒ディストリビューター、酒諺和酒家の経営者で日本酒ライター・コラムニストとしても活躍する李天彦氏の2人が登壇し、広島の酒の特徴を説明した。試飲用に広島の酒3銘柄が提供され、それぞれの醸造法や味の特徴、ペアリングのヒントなどを語った。香港日本酒振興会の劉氏は「消費者に日本酒の知識が少しでも残っていれば、レストランでアルコールを選ぶ際、日本酒が選ばれやすくなる。本日の参加者の日本酒への関心は人により大きく異なっていたが、それぞれの記憶に残るよう、多様な切り口で日本酒の魅力を伝えられたと思う」と語った。参加者からは、「日本酒は米から作られた酒ということしか知らなかったが、いろいろな食べ物とペアリングできることや、味の進化を知ることができて楽しかった」「日本酒のプロの話を楽しく聞いて、日本酒の作り方や産地のことが分かるようになった」といった声が聞かれた。この講座を企画したJFOODO香港プロジェクトマネジャーの劉詠文氏は「日本の食文化に関心をもつ香港市民は大勢いる。今後も今日のような小規模な草の根レベルでのプロモーションを積み重ねていきたい」と述べた。</t>
    <phoneticPr fontId="84"/>
  </si>
  <si>
    <t>香港</t>
    <rPh sb="0" eb="2">
      <t>ホンコン</t>
    </rPh>
    <phoneticPr fontId="84"/>
  </si>
  <si>
    <t>https://www.jetro.go.jp/biznews/2024/10/447f8297692e4ca6.html</t>
    <phoneticPr fontId="84"/>
  </si>
  <si>
    <t>　日本政府による農林水産物・食品 輸出支援プラットフォームは10月22日、米国ノースカロライナ州シャーロットで、和牛のエデュケーション事業を実施した。同事業は、米国主要消費地以外への販路拡大に向け、ターゲットとなる地域に根付いた米系食肉卸売事業者と連携し、当該事業者の顧客を中心とした外食・小売事業者向けのセミナーを実施するもの。9月のテキサス州ダラスに続く開催となった（2024年9月18日記事参照）。今回のセミナーでは、ノースカロライナ州を含む米国の東海岸から中西部で有力な米系食肉卸売事業者のほか、当該事業者に和牛を卸す日系輸入事業者の協力を得ながら、格付け制度などの基礎知識や、ニューヨークのミシュラン和食店シェフによる非ロイン系部位（注1）のカッティングデモ、レシピ提案・試食提供を行った。試食では、シェフが提案するロイン系部位に比べて安価な非ロイン系部位を用いたアペタイザー5品を提供した。比較的安価な非ロイン系部位を用いることで、高付加価値で利益率の高いメニューを開発できるという視点に、参加したレストランシェフなどが大きな関心を寄せていた。セミナー終了後には、米系食肉卸売事業者に問い合わせが多く寄せられた。消費が活発になるホリデーシーズン（注2）直前に実施したことで、効果の高いイベントとなった。協力を得た米系食肉卸売事業者は、米国大手食品卸売業者の子会社で東海岸から中西部の各地に拠点を有することから、和牛の輸出拡大が急速に進むことが期待される。農林水産物・食品 輸出支援プラットフォームとしては、主要消費地以外での新たな消費地の開拓と、非ロイン系部位の理解向上を通じた和牛の輸出拡大を目的として、米系卸売事業者と連携したセミナーを引き続き実施していくこととしている。
（注1）ロイン系部位（ヒレ、リブロース、サーロイン）以外の部位。1頭の牛から取れるロイン系部位は約14％だが、米国向けの牛肉輸出の約8割がロイン系部位となっている。
（注2）毎年11月第4木曜日の感謝祭（Thanksgiving Day）からクリスマスまで続く。前後の週末には長めの休暇を取る人も多く、消費が活発となる。</t>
    <phoneticPr fontId="84"/>
  </si>
  <si>
    <t>米国</t>
    <rPh sb="0" eb="2">
      <t>ベイコク</t>
    </rPh>
    <phoneticPr fontId="84"/>
  </si>
  <si>
    <t>https://news.yahoo.co.jp/articles/1aba8a76f19234d59b1dc20b5ad906f17f21912d</t>
    <phoneticPr fontId="84"/>
  </si>
  <si>
    <t>　多くの欧州諸国で販売されているツナ缶が危険なレベルの水銀に汚染されていると環境圧力団体と消費者団体が主張し、各国政府と小売店に「緊急」対策を呼び掛けている。
　当局に対して、ツナ缶にも使用されているマグロ類の水銀規制値の厳格化を求めているのは、海洋保護に取り組むNGOのブルーム（Bloom）と食品分野のNGOフードウォッチ（Foodwatch）。ブルームは、英国、フランス、イタリア、ドイツ、スペインで無作為に選んだ148のツナ缶を独立した研究所で検査したところ、「すべて水銀に汚染されていた」と指摘。マグロ類以外では水銀規制値は1キロ当たり0.3ミリグラム以下とされているが、調査したツナ缶の半数以上が0.3ミリグラムを超過していたとしている。
　さらに、マグロ類に関しては1キロ当たり1ミリグラムとする現行の規制値は、マグロの漁獲高の「95％」を確実に販売するために設定されたものだとし、「水銀濃度の高いマグロが濃度の低い他の魚種より3倍も高い許容値を認められているのも、そのためだ」と主張した。両団体は欧州連合（EU）欧州委員会（European Commission）に対し、マグロの水銀規制値を他の魚介類と同等の1キロ当たり0.3ミリグラムに引き下げるべきだと要請。フードウォッチの担当者は「公的機関に規制強化を求め、小売店には水銀濃度が安全レベルを超えている商品の販売を直ちに中止するよう求める」と述べた。(c)AFPBB News</t>
    <phoneticPr fontId="84"/>
  </si>
  <si>
    <t>欧州連合</t>
    <rPh sb="0" eb="4">
      <t>オウシュウレンゴウ</t>
    </rPh>
    <phoneticPr fontId="84"/>
  </si>
  <si>
    <t>https://www.mk.co.kr/jp/business/11155969</t>
    <phoneticPr fontId="84"/>
  </si>
  <si>
    <t>　韓国最大の総合酒類会社ハイト真露（チンロ、代表キム·インギュ）は創立100周年を記念して「澄んだ川、河川作り」プロジェクトを進めたと31日、明らかにした。新入社員を含むハイト真露の役職員20人余りは前日、瑞草本社近隣の良才川で「EM土工投げおよびフロッギング」等を実施した。EM土工は有用な微生物群の発酵液と黄土を練ったボールだ。 一定期間発酵後、川や河川に投入すれば徐々に溶けて水質が浄化され、悪臭が除去される効果がある。川と河川の生態系が回復すれば、大気中の二酸化炭素も吸収して減らすことができる。参加者らは同日、3000個を投げた。 また、現場参加者が直接作ったEM土工500個は次の環境活動に活用できるよう「EM生命分かち合い運動」に寄付した。
　キム·インギュ代表は「創立100周年をむかえて環境浄化活動に真心を尽くすために『澄んだ川、河川作り』プロジェクトを実行している」とし、「今後も環境、生態系のための多様で真正性のある活動を通じて100年企業として使命を全うする」と強調した。</t>
    <phoneticPr fontId="84"/>
  </si>
  <si>
    <t>https://news.nissyoku.co.jp/news/maruyama20241029104452116</t>
    <phoneticPr fontId="84"/>
  </si>
  <si>
    <t>三菱食品は、中期経営計画「MS Vision 2030」の成長戦略の柱の一つである「日本食文化の輸出」に向け取り組みを加速する。29日、英国とドイツに基盤を持つ日本食輸入卸の「Japan Food Express Ltd.」（JFE社）から第三者割当増資引受によって同社株式の20％を取得することに合意した。経済規模の大きさと日本食市場の成長性から特に重視する欧州で、現地への経営人材の派遣を含め事業を強力に推し進めていく考えだ。</t>
    <phoneticPr fontId="84"/>
  </si>
  <si>
    <t>英国</t>
    <rPh sb="0" eb="2">
      <t>エイコク</t>
    </rPh>
    <phoneticPr fontId="84"/>
  </si>
  <si>
    <t>米マクドナルドの食中毒、感染者75人に広がる　タマネギがO157に汚染か - 産経ニュース</t>
  </si>
  <si>
    <t xml:space="preserve">米マック食中毒 消費者が集団訴訟 - Yahoo!ニュース </t>
  </si>
  <si>
    <t xml:space="preserve">韓国セブンイレブン、芸能人とコラボ…酒類「スターマーケティング」強化 - AFPBB News </t>
  </si>
  <si>
    <t xml:space="preserve">サンディエゴ酒フェスティバルで日本産水産物の商談会とプロモーションを実施(日本、米国) 　ジェトロ </t>
  </si>
  <si>
    <t xml:space="preserve">ベルリンで欧州最大級とされるアルコール見本市（BCB）開催(日本、ドイツ) | ビジネス短信 　ジェトロ </t>
  </si>
  <si>
    <t>酒類企業ディアジオコリアはスコッチウイスキーブランドのジョニーウォーカー(Johnnie Walker ... mk.co.kr</t>
  </si>
  <si>
    <t>香港で日本酒講座、映画に合わせて魅力アピール　　ジェトロ（日本貿易振興機構）</t>
  </si>
  <si>
    <t>米ノースカロライナ州で米系食肉卸しと連携、和牛エデュケーション事業開催　ジェトロ</t>
  </si>
  <si>
    <t xml:space="preserve">欧州販売のツナ缶、「水銀汚染」 NGO（AFPBB News） - </t>
  </si>
  <si>
    <t xml:space="preserve">韓国最大の総合酒類会社ハイト真露（チンロ、代表キム·インギュ）は創立100周年を記念して ...mk.co.kr </t>
  </si>
  <si>
    <t xml:space="preserve">中国産の乳用ブドウがタイで有毒であることが判明しましたが - Vietnam.vn </t>
  </si>
  <si>
    <t>タイ、コーヒー店の出店続々　背景に消費量拡大　国際見本市に注目も - 日本食糧新聞・電子版</t>
  </si>
  <si>
    <t>三菱食品、日本食輸出加速　英国の卸へ出資　日本食糧新聞</t>
  </si>
  <si>
    <t>今週のお題(論理的に食品安全の仕組みを整えましょう)</t>
    <rPh sb="6" eb="9">
      <t>ロンリテキ</t>
    </rPh>
    <rPh sb="10" eb="12">
      <t>ショクヒン</t>
    </rPh>
    <rPh sb="12" eb="14">
      <t>アンゼン</t>
    </rPh>
    <rPh sb="15" eb="17">
      <t>シク</t>
    </rPh>
    <rPh sb="19" eb="20">
      <t>トトノ</t>
    </rPh>
    <phoneticPr fontId="5"/>
  </si>
  <si>
    <t xml:space="preserve"> 　食品安全マネジメントに関わるHACCPの重要性</t>
    <rPh sb="2" eb="4">
      <t>ショクヒン</t>
    </rPh>
    <rPh sb="4" eb="6">
      <t>アンゼン</t>
    </rPh>
    <rPh sb="13" eb="14">
      <t>カカ</t>
    </rPh>
    <rPh sb="22" eb="24">
      <t>ジュウヨウ</t>
    </rPh>
    <rPh sb="24" eb="25">
      <t>セイ</t>
    </rPh>
    <phoneticPr fontId="5"/>
  </si>
  <si>
    <t>HACCPに取り組む企業のメリット</t>
    <rPh sb="6" eb="7">
      <t>ト</t>
    </rPh>
    <rPh sb="8" eb="9">
      <t>ク</t>
    </rPh>
    <rPh sb="10" eb="12">
      <t>キギョウ</t>
    </rPh>
    <phoneticPr fontId="5"/>
  </si>
  <si>
    <r>
      <rPr>
        <b/>
        <sz val="14"/>
        <color rgb="FFFFFF00"/>
        <rFont val="ＭＳ Ｐゴシック"/>
        <family val="3"/>
        <charset val="128"/>
      </rPr>
      <t>食品企業の使命は、安全で安心できる食べ物を社会に提供することです。
第一に社内への信頼、第二に社外への信用</t>
    </r>
    <r>
      <rPr>
        <b/>
        <sz val="12"/>
        <color indexed="9"/>
        <rFont val="ＭＳ Ｐゴシック"/>
        <family val="3"/>
        <charset val="128"/>
      </rPr>
      <t xml:space="preserve">
第一と第二を逆にとらえている経営者を見かけますが、
大変危険なことだと思います。まずは社内の仕事に対す社内の体制。ぶれない仕事の仕方、食品安全の寄りどこを不動にすることです。
こうした体制ができていれば、それ以上に不要なことを行う必要はありません。必要な時には、必ず自主的に社員が有機的に行動を起こしてくれます。これが自律的に訓練されているチームです。多少の時間はかかるでしょうが　これが目指すところです。</t>
    </r>
    <rPh sb="0" eb="4">
      <t>ショクヒンキギョウ</t>
    </rPh>
    <rPh sb="5" eb="7">
      <t>シメイ</t>
    </rPh>
    <rPh sb="9" eb="11">
      <t>アンゼン</t>
    </rPh>
    <rPh sb="12" eb="14">
      <t>アンシン</t>
    </rPh>
    <rPh sb="17" eb="18">
      <t>タ</t>
    </rPh>
    <rPh sb="19" eb="20">
      <t>モノ</t>
    </rPh>
    <rPh sb="21" eb="23">
      <t>シャカイ</t>
    </rPh>
    <rPh sb="24" eb="26">
      <t>テイキョウ</t>
    </rPh>
    <rPh sb="34" eb="36">
      <t>ダイイチ</t>
    </rPh>
    <rPh sb="37" eb="39">
      <t>シャナイ</t>
    </rPh>
    <rPh sb="41" eb="43">
      <t>シンライ</t>
    </rPh>
    <rPh sb="44" eb="46">
      <t>ダイニ</t>
    </rPh>
    <rPh sb="47" eb="49">
      <t>シャガイ</t>
    </rPh>
    <rPh sb="51" eb="53">
      <t>シンヨウ</t>
    </rPh>
    <rPh sb="55" eb="57">
      <t>ダイイチ</t>
    </rPh>
    <rPh sb="58" eb="60">
      <t>ダイニ</t>
    </rPh>
    <rPh sb="61" eb="62">
      <t>ギャク</t>
    </rPh>
    <rPh sb="69" eb="72">
      <t>ケイエイシャ</t>
    </rPh>
    <rPh sb="73" eb="74">
      <t>ミ</t>
    </rPh>
    <rPh sb="81" eb="85">
      <t>タイヘンキケン</t>
    </rPh>
    <rPh sb="90" eb="91">
      <t>オモ</t>
    </rPh>
    <rPh sb="98" eb="100">
      <t>シャナイ</t>
    </rPh>
    <rPh sb="101" eb="103">
      <t>シゴト</t>
    </rPh>
    <rPh sb="104" eb="105">
      <t>タイ</t>
    </rPh>
    <rPh sb="106" eb="108">
      <t>シャナイ</t>
    </rPh>
    <rPh sb="109" eb="111">
      <t>タイセイ</t>
    </rPh>
    <rPh sb="116" eb="118">
      <t>シゴト</t>
    </rPh>
    <rPh sb="119" eb="121">
      <t>シカタ</t>
    </rPh>
    <rPh sb="122" eb="126">
      <t>ショクヒンアンゼン</t>
    </rPh>
    <rPh sb="127" eb="128">
      <t>ヨ</t>
    </rPh>
    <rPh sb="132" eb="134">
      <t>フドウ</t>
    </rPh>
    <rPh sb="147" eb="149">
      <t>タイセイ</t>
    </rPh>
    <rPh sb="159" eb="161">
      <t>イジョウ</t>
    </rPh>
    <rPh sb="162" eb="164">
      <t>フヨウ</t>
    </rPh>
    <rPh sb="168" eb="169">
      <t>オコナ</t>
    </rPh>
    <rPh sb="170" eb="172">
      <t>ヒツヨウ</t>
    </rPh>
    <rPh sb="179" eb="181">
      <t>ヒツヨウ</t>
    </rPh>
    <rPh sb="182" eb="183">
      <t>トキ</t>
    </rPh>
    <rPh sb="186" eb="187">
      <t>カナラ</t>
    </rPh>
    <rPh sb="188" eb="191">
      <t>ジシュテキ</t>
    </rPh>
    <rPh sb="192" eb="194">
      <t>シャイン</t>
    </rPh>
    <rPh sb="195" eb="198">
      <t>ユウキテキ</t>
    </rPh>
    <rPh sb="199" eb="201">
      <t>コウドウ</t>
    </rPh>
    <rPh sb="202" eb="203">
      <t>オ</t>
    </rPh>
    <rPh sb="214" eb="217">
      <t>ジリツテキ</t>
    </rPh>
    <rPh sb="218" eb="220">
      <t>クンレン</t>
    </rPh>
    <rPh sb="231" eb="233">
      <t>タショウ</t>
    </rPh>
    <rPh sb="234" eb="236">
      <t>ジカン</t>
    </rPh>
    <rPh sb="249" eb="251">
      <t>メザ</t>
    </rPh>
    <phoneticPr fontId="84"/>
  </si>
  <si>
    <r>
      <t xml:space="preserve">・"工場長　うちの会社ではHACCPを動かしているよね"(社長)　
　明日、大切な取引先の四坂物産の飯村品管部長が立ち寄るそうだが、記録は抜けがないよね!　作業フローも現場に置いといてくれよ!
</t>
    </r>
    <r>
      <rPr>
        <b/>
        <sz val="12"/>
        <color rgb="FFFFFF00"/>
        <rFont val="ＭＳ Ｐゴシック"/>
        <family val="3"/>
        <charset val="128"/>
      </rPr>
      <t xml:space="preserve">・社長　大事な予定はもっと前から伝えてくださいよ　今から用意しますが　突き合わせしたら　ボロが出ますよ　
　製造課長は休みですが　呼び出しましょうか?  あっそうだ焼き窯2号が　故障して明日修理ですが
　始業を2時間早めないと　納品が間に合いません。(工場長)
</t>
    </r>
    <r>
      <rPr>
        <b/>
        <sz val="12"/>
        <color theme="9" tint="0.79998168889431442"/>
        <rFont val="ＭＳ Ｐゴシック"/>
        <family val="3"/>
        <charset val="128"/>
      </rPr>
      <t>・納品遅延は、だめだ許さん!  夜になっても作って　相手に待たせても納品するように・・・</t>
    </r>
    <r>
      <rPr>
        <b/>
        <sz val="14"/>
        <color rgb="FFFF0000"/>
        <rFont val="游ゴシック"/>
        <family val="3"/>
        <charset val="128"/>
      </rPr>
      <t>いつもやってんだろ(社長)</t>
    </r>
    <r>
      <rPr>
        <b/>
        <sz val="12"/>
        <color rgb="FFFFFF00"/>
        <rFont val="ＭＳ Ｐゴシック"/>
        <family val="3"/>
        <charset val="128"/>
      </rPr>
      <t xml:space="preserve">
</t>
    </r>
    <r>
      <rPr>
        <b/>
        <sz val="14"/>
        <color theme="0"/>
        <rFont val="ＭＳ Ｐゴシック"/>
        <family val="3"/>
        <charset val="128"/>
      </rPr>
      <t>　これが実態です。こんなことならいつかは事故が起こる。怒らない方が不思議だ。
　</t>
    </r>
    <r>
      <rPr>
        <b/>
        <sz val="14"/>
        <color rgb="FF6DDDF7"/>
        <rFont val="ＭＳ Ｐゴシック"/>
        <family val="3"/>
        <charset val="128"/>
      </rPr>
      <t>ちゃんとやりたいがウチの会社じゃでは難しいかも</t>
    </r>
    <r>
      <rPr>
        <b/>
        <sz val="14"/>
        <color rgb="FFFFFF00"/>
        <rFont val="ＭＳ Ｐゴシック"/>
        <family val="3"/>
        <charset val="128"/>
      </rPr>
      <t xml:space="preserve">
</t>
    </r>
    <r>
      <rPr>
        <b/>
        <sz val="12"/>
        <color theme="9" tint="0.79998168889431442"/>
        <rFont val="ＭＳ Ｐゴシック"/>
        <family val="3"/>
        <charset val="128"/>
      </rPr>
      <t>　</t>
    </r>
    <r>
      <rPr>
        <b/>
        <sz val="12"/>
        <color theme="9" tint="0.39997558519241921"/>
        <rFont val="ＭＳ Ｐゴシック"/>
        <family val="3"/>
        <charset val="128"/>
      </rPr>
      <t>第一に必要なことは、経営者の強い決意と責任です。どうしたら社会に貢献するのか「ぶれていないことです」</t>
    </r>
    <rPh sb="2" eb="5">
      <t>コウジョウチョウ</t>
    </rPh>
    <rPh sb="9" eb="11">
      <t>カイシャ</t>
    </rPh>
    <rPh sb="19" eb="20">
      <t>ウゴ</t>
    </rPh>
    <rPh sb="29" eb="31">
      <t>シャチョウ</t>
    </rPh>
    <rPh sb="35" eb="37">
      <t>アシタ</t>
    </rPh>
    <rPh sb="38" eb="40">
      <t>タイセツ</t>
    </rPh>
    <rPh sb="41" eb="44">
      <t>トリヒキサキ</t>
    </rPh>
    <rPh sb="52" eb="56">
      <t>ヒンカンブチョウ</t>
    </rPh>
    <rPh sb="57" eb="58">
      <t>タ</t>
    </rPh>
    <rPh sb="59" eb="60">
      <t>ヨ</t>
    </rPh>
    <rPh sb="66" eb="68">
      <t>キロク</t>
    </rPh>
    <rPh sb="69" eb="70">
      <t>ヌ</t>
    </rPh>
    <rPh sb="78" eb="80">
      <t>サギョウ</t>
    </rPh>
    <rPh sb="84" eb="86">
      <t>ゲンバ</t>
    </rPh>
    <rPh sb="87" eb="88">
      <t>オ</t>
    </rPh>
    <rPh sb="98" eb="100">
      <t>シャチョウ</t>
    </rPh>
    <rPh sb="101" eb="103">
      <t>ダイジ</t>
    </rPh>
    <rPh sb="104" eb="106">
      <t>ヨテイ</t>
    </rPh>
    <rPh sb="110" eb="111">
      <t>マエ</t>
    </rPh>
    <rPh sb="113" eb="114">
      <t>ツタ</t>
    </rPh>
    <rPh sb="122" eb="123">
      <t>イマ</t>
    </rPh>
    <rPh sb="125" eb="127">
      <t>ヨウイ</t>
    </rPh>
    <rPh sb="132" eb="133">
      <t>ツ</t>
    </rPh>
    <rPh sb="134" eb="135">
      <t>ア</t>
    </rPh>
    <rPh sb="144" eb="145">
      <t>デ</t>
    </rPh>
    <rPh sb="151" eb="155">
      <t>セイゾウカチョウ</t>
    </rPh>
    <rPh sb="156" eb="157">
      <t>ヤス</t>
    </rPh>
    <rPh sb="162" eb="163">
      <t>ヨ</t>
    </rPh>
    <rPh sb="164" eb="165">
      <t>ダ</t>
    </rPh>
    <rPh sb="179" eb="180">
      <t>ヤ</t>
    </rPh>
    <rPh sb="181" eb="182">
      <t>ガマ</t>
    </rPh>
    <rPh sb="183" eb="184">
      <t>ゴウ</t>
    </rPh>
    <rPh sb="186" eb="188">
      <t>コショウ</t>
    </rPh>
    <rPh sb="190" eb="194">
      <t>アスシュウリ</t>
    </rPh>
    <rPh sb="199" eb="201">
      <t>シギョウ</t>
    </rPh>
    <rPh sb="203" eb="205">
      <t>ジカン</t>
    </rPh>
    <rPh sb="205" eb="206">
      <t>ハヤ</t>
    </rPh>
    <rPh sb="211" eb="213">
      <t>ノウヒン</t>
    </rPh>
    <rPh sb="214" eb="215">
      <t>マ</t>
    </rPh>
    <rPh sb="216" eb="217">
      <t>ア</t>
    </rPh>
    <rPh sb="223" eb="226">
      <t>コウジョウチョウ</t>
    </rPh>
    <rPh sb="229" eb="233">
      <t>ノウヒンチエン</t>
    </rPh>
    <rPh sb="238" eb="239">
      <t>ユル</t>
    </rPh>
    <rPh sb="244" eb="245">
      <t>ヨル</t>
    </rPh>
    <rPh sb="250" eb="251">
      <t>ツク</t>
    </rPh>
    <rPh sb="254" eb="256">
      <t>アイテ</t>
    </rPh>
    <rPh sb="257" eb="258">
      <t>マ</t>
    </rPh>
    <rPh sb="262" eb="264">
      <t>ノウヒン</t>
    </rPh>
    <rPh sb="282" eb="284">
      <t>シャチョウ</t>
    </rPh>
    <rPh sb="291" eb="293">
      <t>ジッタイ</t>
    </rPh>
    <rPh sb="307" eb="309">
      <t>ジコ</t>
    </rPh>
    <rPh sb="310" eb="311">
      <t>オ</t>
    </rPh>
    <rPh sb="314" eb="315">
      <t>オコ</t>
    </rPh>
    <rPh sb="318" eb="319">
      <t>ホウ</t>
    </rPh>
    <rPh sb="320" eb="323">
      <t>フシギ</t>
    </rPh>
    <rPh sb="339" eb="341">
      <t>カイシャ</t>
    </rPh>
    <rPh sb="345" eb="346">
      <t>ムズカ</t>
    </rPh>
    <rPh sb="352" eb="354">
      <t>ダイイチ</t>
    </rPh>
    <rPh sb="355" eb="357">
      <t>ヒツヨウ</t>
    </rPh>
    <rPh sb="362" eb="365">
      <t>ケイエイシャ</t>
    </rPh>
    <rPh sb="366" eb="367">
      <t>ツヨ</t>
    </rPh>
    <rPh sb="368" eb="370">
      <t>ケツイ</t>
    </rPh>
    <rPh sb="371" eb="373">
      <t>セキニン</t>
    </rPh>
    <rPh sb="381" eb="383">
      <t>シャカイ</t>
    </rPh>
    <rPh sb="384" eb="386">
      <t>コウケン</t>
    </rPh>
    <phoneticPr fontId="84"/>
  </si>
  <si>
    <t>　</t>
    <phoneticPr fontId="32"/>
  </si>
  <si>
    <t>改訂新版 お客様 従業員 家族を ノロウイルス食中毒感染症からまもる！！－その知識と対策 － | 指導員･責任者／食中毒 | 公益社団法人日本食品衛生協会 食品衛生関連図書</t>
  </si>
  <si>
    <r>
      <t>　</t>
    </r>
    <r>
      <rPr>
        <b/>
        <sz val="20"/>
        <color theme="1"/>
        <rFont val="游ゴシック"/>
        <family val="3"/>
        <charset val="128"/>
      </rPr>
      <t>ノロウイルス食中毒予防強化期間が始まりました！</t>
    </r>
    <r>
      <rPr>
        <b/>
        <sz val="16"/>
        <color theme="1"/>
        <rFont val="游ゴシック"/>
        <family val="3"/>
        <charset val="128"/>
      </rPr>
      <t xml:space="preserve">
　　　ノロウイルスによる食中毒は年間を通して発生しており、年間の食中毒患者数の中で最も多くなる年が続いています。特に空気が乾燥し始める　
　　　晩秋から感染性胃腸炎の流行が始まり、食中毒もこの時期から多発する傾向があります。少量の摂取でも感染力が強いウイルスで、大規模にな
　　　ることも少なくありません。　日食協では、今年度も11月～2月までの4か月間を「ノロウイルス食中毒予防強化期間」とし、ポスターやリー　　
　　　フレットの頒布等、全国の食品衛生協会と連携しながら普及啓発に取り組んでまいります。</t>
    </r>
    <phoneticPr fontId="84"/>
  </si>
  <si>
    <t>日本食品衛生協会に入会して　様々なサービスと情報を受けましょう</t>
    <phoneticPr fontId="32"/>
  </si>
  <si>
    <t xml:space="preserve">Ｏ１５７感染でＨＵＳ発症 松戸の５７歳女性、原因や経路は調査中 千葉県疾病対策課 </t>
    <phoneticPr fontId="15"/>
  </si>
  <si>
    <t>千葉県は１日、松戸市の女性（５７）が腸管出血性大腸菌感染症（Ｏ１５７）に感染し、溶血性尿毒症症候群（ＨＵＳ）を発症したと発表した。現在は松戸市内の病院に入院し治療を受けている。感染の原因や経路は調査中。　県疾病対策課によると、女性は血便などがあり、１０月２４日に救急搬送され入院。２８日にＯ１５７の感染が判明した。女性の同居家族で症状が出た人はいないという。</t>
    <phoneticPr fontId="15"/>
  </si>
  <si>
    <t>https://www.chibanippo.co.jp/news/politics/1297027</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</si>
</sst>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8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sz val="20"/>
      <color indexed="9"/>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sz val="10"/>
      <color rgb="FF666666"/>
      <name val="Arial"/>
      <family val="2"/>
    </font>
    <font>
      <b/>
      <u/>
      <sz val="12"/>
      <name val="ＭＳ Ｐゴシック"/>
      <family val="3"/>
      <charset val="128"/>
    </font>
    <font>
      <b/>
      <sz val="18"/>
      <name val="メイリオ"/>
      <family val="3"/>
      <charset val="128"/>
    </font>
    <font>
      <sz val="10"/>
      <color rgb="FF2B2B2B"/>
      <name val="游ゴシック"/>
      <family val="2"/>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5"/>
      <name val="ＭＳ Ｐゴシック"/>
      <family val="3"/>
      <charset val="128"/>
    </font>
    <font>
      <b/>
      <sz val="17"/>
      <name val="Microsoft YaHei"/>
      <family val="2"/>
      <charset val="134"/>
    </font>
    <font>
      <b/>
      <sz val="16"/>
      <name val="メイリオ"/>
      <family val="3"/>
      <charset val="128"/>
    </font>
    <font>
      <b/>
      <sz val="14"/>
      <color rgb="FF0070C0"/>
      <name val="ＭＳ Ｐゴシック"/>
      <family val="3"/>
      <charset val="128"/>
    </font>
    <font>
      <b/>
      <sz val="8"/>
      <color indexed="10"/>
      <name val="ＭＳ Ｐゴシック"/>
      <family val="3"/>
      <charset val="128"/>
    </font>
    <font>
      <b/>
      <sz val="19"/>
      <color rgb="FF000000"/>
      <name val="メイリオ"/>
      <family val="3"/>
      <charset val="128"/>
    </font>
    <font>
      <b/>
      <sz val="22"/>
      <color theme="1"/>
      <name val="AR P丸ゴシック体E"/>
      <family val="3"/>
      <charset val="128"/>
    </font>
    <font>
      <sz val="22"/>
      <color theme="1"/>
      <name val="AR P丸ゴシック体E"/>
      <family val="3"/>
      <charset val="128"/>
    </font>
    <font>
      <b/>
      <sz val="14"/>
      <color indexed="10"/>
      <name val="HG創英ﾌﾟﾚｾﾞﾝｽEB"/>
      <family val="1"/>
      <charset val="128"/>
    </font>
    <font>
      <b/>
      <sz val="8"/>
      <color theme="1"/>
      <name val="Segoe UI"/>
      <family val="2"/>
    </font>
    <font>
      <b/>
      <sz val="13.75"/>
      <color theme="1"/>
      <name val="Segoe UI"/>
      <family val="2"/>
    </font>
    <font>
      <b/>
      <sz val="20"/>
      <color rgb="FFFF0000"/>
      <name val="AR Pゴシック体S"/>
      <family val="3"/>
      <charset val="128"/>
    </font>
    <font>
      <sz val="14"/>
      <color indexed="8"/>
      <name val="游ゴシック"/>
      <family val="3"/>
      <charset val="128"/>
    </font>
    <font>
      <b/>
      <sz val="16"/>
      <color indexed="13"/>
      <name val="ＭＳ Ｐゴシック"/>
      <family val="3"/>
      <charset val="128"/>
    </font>
    <font>
      <b/>
      <sz val="14"/>
      <color indexed="51"/>
      <name val="ＭＳ Ｐゴシック"/>
      <family val="3"/>
      <charset val="128"/>
    </font>
    <font>
      <b/>
      <sz val="12"/>
      <color theme="9" tint="0.79998168889431442"/>
      <name val="ＭＳ Ｐゴシック"/>
      <family val="3"/>
      <charset val="128"/>
    </font>
    <font>
      <sz val="11"/>
      <color theme="9" tint="0.79998168889431442"/>
      <name val="ＭＳ Ｐゴシック"/>
      <family val="3"/>
      <charset val="128"/>
      <scheme val="minor"/>
    </font>
    <font>
      <b/>
      <sz val="12"/>
      <color indexed="10"/>
      <name val="HG創英ﾌﾟﾚｾﾞﾝｽEB"/>
      <family val="1"/>
      <charset val="128"/>
    </font>
    <font>
      <sz val="20"/>
      <color rgb="FF000000"/>
      <name val="ＭＳ Ｐゴシック"/>
      <family val="3"/>
      <charset val="128"/>
    </font>
    <font>
      <b/>
      <sz val="16"/>
      <color indexed="53"/>
      <name val="ＭＳ Ｐゴシック"/>
      <family val="3"/>
      <charset val="128"/>
    </font>
    <font>
      <b/>
      <sz val="16"/>
      <color indexed="9"/>
      <name val="ＭＳ Ｐゴシック"/>
      <family val="3"/>
      <charset val="128"/>
    </font>
    <font>
      <b/>
      <sz val="12"/>
      <color rgb="FFFFFF00"/>
      <name val="ＭＳ Ｐゴシック"/>
      <family val="3"/>
      <charset val="128"/>
    </font>
    <font>
      <b/>
      <sz val="14"/>
      <color rgb="FF000000"/>
      <name val="ＭＳ Ｐゴシック"/>
      <family val="3"/>
      <charset val="128"/>
    </font>
    <font>
      <b/>
      <sz val="14"/>
      <color rgb="FFFFFF00"/>
      <name val="ＭＳ Ｐゴシック"/>
      <family val="3"/>
      <charset val="128"/>
    </font>
    <font>
      <sz val="12"/>
      <color indexed="9"/>
      <name val="ＭＳ Ｐゴシック"/>
      <family val="3"/>
      <charset val="128"/>
    </font>
    <font>
      <b/>
      <sz val="14"/>
      <color theme="0"/>
      <name val="ＭＳ Ｐゴシック"/>
      <family val="3"/>
      <charset val="128"/>
    </font>
    <font>
      <b/>
      <sz val="12"/>
      <color theme="9" tint="0.39997558519241921"/>
      <name val="ＭＳ Ｐゴシック"/>
      <family val="3"/>
      <charset val="128"/>
    </font>
    <font>
      <b/>
      <sz val="14"/>
      <color rgb="FFFF0000"/>
      <name val="游ゴシック"/>
      <family val="3"/>
      <charset val="128"/>
    </font>
    <font>
      <b/>
      <sz val="14"/>
      <color rgb="FF6DDDF7"/>
      <name val="ＭＳ Ｐゴシック"/>
      <family val="3"/>
      <charset val="128"/>
    </font>
    <font>
      <b/>
      <sz val="16"/>
      <color theme="1"/>
      <name val="游ゴシック"/>
      <family val="3"/>
      <charset val="128"/>
    </font>
    <font>
      <b/>
      <sz val="20"/>
      <color theme="1"/>
      <name val="游ゴシック"/>
      <family val="3"/>
      <charset val="128"/>
    </font>
    <font>
      <b/>
      <u/>
      <sz val="11"/>
      <color indexed="12"/>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rgb="FFDFEAF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indexed="12"/>
        <bgColor indexed="64"/>
      </patternFill>
    </fill>
    <fill>
      <patternFill patternType="solid">
        <fgColor rgb="FF95F963"/>
        <bgColor indexed="64"/>
      </patternFill>
    </fill>
    <fill>
      <patternFill patternType="solid">
        <fgColor rgb="FF6DDDF7"/>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2060"/>
        <bgColor indexed="64"/>
      </patternFill>
    </fill>
    <fill>
      <patternFill patternType="solid">
        <fgColor theme="1"/>
        <bgColor indexed="64"/>
      </patternFill>
    </fill>
  </fills>
  <borders count="241">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auto="1"/>
      </left>
      <right/>
      <top style="thin">
        <color auto="1"/>
      </top>
      <bottom style="medium">
        <color auto="1"/>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right style="medium">
        <color theme="3"/>
      </right>
      <top style="thin">
        <color theme="3"/>
      </top>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theme="3"/>
      </left>
      <right style="thin">
        <color indexed="64"/>
      </right>
      <top/>
      <bottom/>
      <diagonal/>
    </border>
    <border>
      <left/>
      <right style="medium">
        <color theme="3"/>
      </right>
      <top style="medium">
        <color theme="3"/>
      </top>
      <bottom/>
      <diagonal/>
    </border>
    <border>
      <left style="medium">
        <color theme="3"/>
      </left>
      <right style="thin">
        <color indexed="64"/>
      </right>
      <top style="medium">
        <color theme="3"/>
      </top>
      <bottom/>
      <diagonal/>
    </border>
    <border>
      <left style="medium">
        <color theme="3"/>
      </left>
      <right style="thin">
        <color indexed="64"/>
      </right>
      <top/>
      <bottom style="medium">
        <color theme="3"/>
      </bottom>
      <diagonal/>
    </border>
    <border>
      <left/>
      <right/>
      <top style="thin">
        <color indexed="12"/>
      </top>
      <bottom style="medium">
        <color indexed="12"/>
      </bottom>
      <diagonal/>
    </border>
    <border>
      <left style="thin">
        <color indexed="64"/>
      </left>
      <right style="medium">
        <color theme="3"/>
      </right>
      <top/>
      <bottom style="thin">
        <color indexed="64"/>
      </bottom>
      <diagonal/>
    </border>
    <border>
      <left style="medium">
        <color theme="3"/>
      </left>
      <right style="medium">
        <color indexed="12"/>
      </right>
      <top/>
      <bottom style="thin">
        <color indexed="64"/>
      </bottom>
      <diagonal/>
    </border>
    <border>
      <left/>
      <right style="medium">
        <color theme="3"/>
      </right>
      <top style="thin">
        <color theme="3"/>
      </top>
      <bottom style="medium">
        <color theme="3"/>
      </bottom>
      <diagonal/>
    </border>
    <border>
      <left style="thin">
        <color theme="3"/>
      </left>
      <right style="medium">
        <color theme="3"/>
      </right>
      <top style="thin">
        <color theme="3"/>
      </top>
      <bottom style="thin">
        <color theme="3"/>
      </bottom>
      <diagonal/>
    </border>
    <border>
      <left style="medium">
        <color auto="1"/>
      </left>
      <right/>
      <top style="medium">
        <color auto="1"/>
      </top>
      <bottom/>
      <diagonal/>
    </border>
    <border>
      <left/>
      <right style="thick">
        <color auto="1"/>
      </right>
      <top style="medium">
        <color auto="1"/>
      </top>
      <bottom/>
      <diagonal/>
    </border>
    <border>
      <left style="medium">
        <color auto="1"/>
      </left>
      <right/>
      <top/>
      <bottom/>
      <diagonal/>
    </border>
    <border>
      <left/>
      <right style="thick">
        <color auto="1"/>
      </right>
      <top/>
      <bottom/>
      <diagonal/>
    </border>
    <border>
      <left style="medium">
        <color auto="1"/>
      </left>
      <right/>
      <top/>
      <bottom style="thick">
        <color auto="1"/>
      </bottom>
      <diagonal/>
    </border>
    <border>
      <left/>
      <right style="thick">
        <color auto="1"/>
      </right>
      <top/>
      <bottom style="thick">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8" fillId="0" borderId="0">
      <alignment vertical="center"/>
    </xf>
    <xf numFmtId="0" fontId="6" fillId="0" borderId="0"/>
    <xf numFmtId="0" fontId="68" fillId="0" borderId="0">
      <alignment vertical="center"/>
    </xf>
    <xf numFmtId="0" fontId="6"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3" fillId="0" borderId="0">
      <alignment vertical="center"/>
    </xf>
    <xf numFmtId="0" fontId="4" fillId="0" borderId="0">
      <alignment vertical="center"/>
    </xf>
    <xf numFmtId="0" fontId="68"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6" fillId="0" borderId="0"/>
    <xf numFmtId="0" fontId="107" fillId="0" borderId="0" applyNumberFormat="0" applyFill="0" applyBorder="0" applyAlignment="0" applyProtection="0"/>
    <xf numFmtId="0" fontId="106" fillId="0" borderId="0"/>
    <xf numFmtId="0" fontId="147" fillId="0" borderId="0" applyNumberFormat="0" applyFill="0" applyBorder="0" applyAlignment="0" applyProtection="0">
      <alignment vertical="center"/>
    </xf>
  </cellStyleXfs>
  <cellXfs count="815">
    <xf numFmtId="0" fontId="0" fillId="0" borderId="0" xfId="0">
      <alignment vertical="center"/>
    </xf>
    <xf numFmtId="0" fontId="6" fillId="0" borderId="0" xfId="2">
      <alignment vertical="center"/>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2" fillId="5" borderId="5" xfId="2" applyFont="1" applyFill="1" applyBorder="1" applyAlignment="1">
      <alignment horizontal="center" vertical="center"/>
    </xf>
    <xf numFmtId="0" fontId="22" fillId="5" borderId="2" xfId="2" applyFont="1" applyFill="1" applyBorder="1" applyAlignment="1">
      <alignment horizontal="center" vertical="center"/>
    </xf>
    <xf numFmtId="0" fontId="22" fillId="0" borderId="5" xfId="2" applyFont="1" applyBorder="1" applyAlignment="1">
      <alignment horizontal="center" vertical="center"/>
    </xf>
    <xf numFmtId="0" fontId="22"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2"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4"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5" fillId="5" borderId="0" xfId="2" applyNumberFormat="1" applyFont="1" applyFill="1" applyAlignment="1">
      <alignment horizontal="center" vertical="center"/>
    </xf>
    <xf numFmtId="0" fontId="6" fillId="0" borderId="0" xfId="2" applyAlignment="1">
      <alignment horizontal="center" vertical="center"/>
    </xf>
    <xf numFmtId="0" fontId="25"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3" fillId="8" borderId="22" xfId="17" applyFont="1" applyFill="1" applyBorder="1" applyAlignment="1">
      <alignment horizontal="left" vertical="center"/>
    </xf>
    <xf numFmtId="0" fontId="33" fillId="8" borderId="23" xfId="17" applyFont="1" applyFill="1" applyBorder="1" applyAlignment="1">
      <alignment horizontal="center" vertical="center"/>
    </xf>
    <xf numFmtId="0" fontId="33" fillId="8" borderId="23" xfId="2" applyFont="1" applyFill="1" applyBorder="1" applyAlignment="1">
      <alignment horizontal="center" vertical="center"/>
    </xf>
    <xf numFmtId="0" fontId="34" fillId="8" borderId="23" xfId="2" applyFont="1" applyFill="1" applyBorder="1" applyAlignment="1">
      <alignment horizontal="center" vertical="center"/>
    </xf>
    <xf numFmtId="0" fontId="34" fillId="8" borderId="24" xfId="2" applyFont="1" applyFill="1" applyBorder="1" applyAlignment="1">
      <alignment horizontal="center" vertical="center"/>
    </xf>
    <xf numFmtId="0" fontId="1" fillId="0" borderId="0" xfId="17">
      <alignment vertical="center"/>
    </xf>
    <xf numFmtId="0" fontId="40" fillId="0" borderId="0" xfId="17" applyFont="1">
      <alignment vertical="center"/>
    </xf>
    <xf numFmtId="0" fontId="34" fillId="8" borderId="25" xfId="2" applyFont="1" applyFill="1" applyBorder="1" applyAlignment="1">
      <alignment horizontal="center" vertical="center"/>
    </xf>
    <xf numFmtId="0" fontId="34" fillId="8" borderId="26" xfId="2" applyFont="1" applyFill="1" applyBorder="1" applyAlignment="1">
      <alignment horizontal="center" vertical="center"/>
    </xf>
    <xf numFmtId="0" fontId="1" fillId="9" borderId="26" xfId="17" applyFill="1" applyBorder="1">
      <alignment vertical="center"/>
    </xf>
    <xf numFmtId="0" fontId="37"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5" fillId="0" borderId="0" xfId="17" applyFont="1" applyAlignment="1">
      <alignment vertical="center" wrapText="1"/>
    </xf>
    <xf numFmtId="0" fontId="47" fillId="0" borderId="0" xfId="17" applyFont="1" applyAlignment="1">
      <alignment horizontal="left" vertical="center"/>
    </xf>
    <xf numFmtId="0" fontId="37"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8"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2"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1" fillId="0" borderId="0" xfId="0" applyFont="1" applyAlignment="1">
      <alignment horizontal="left" vertical="center"/>
    </xf>
    <xf numFmtId="0" fontId="72" fillId="0" borderId="0" xfId="0" applyFont="1" applyAlignment="1">
      <alignment horizontal="center" vertical="center" wrapText="1"/>
    </xf>
    <xf numFmtId="0" fontId="72" fillId="0" borderId="0" xfId="0" applyFont="1" applyAlignment="1">
      <alignment horizontal="left" vertical="center" wrapText="1"/>
    </xf>
    <xf numFmtId="0" fontId="82" fillId="0" borderId="0" xfId="17" applyFont="1">
      <alignment vertical="center"/>
    </xf>
    <xf numFmtId="0" fontId="81" fillId="0" borderId="0" xfId="2" applyFont="1">
      <alignment vertical="center"/>
    </xf>
    <xf numFmtId="0" fontId="83"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30" fillId="0" borderId="4" xfId="0" applyFont="1" applyBorder="1" applyAlignment="1">
      <alignment horizontal="center" vertical="center" wrapText="1"/>
    </xf>
    <xf numFmtId="0" fontId="90" fillId="0" borderId="0" xfId="2" applyFont="1" applyAlignment="1">
      <alignment horizontal="center" vertical="center"/>
    </xf>
    <xf numFmtId="14" fontId="89"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8" fillId="0" borderId="33" xfId="0" applyFont="1" applyBorder="1">
      <alignment vertical="center"/>
    </xf>
    <xf numFmtId="0" fontId="88" fillId="0" borderId="0" xfId="0" applyFont="1">
      <alignment vertical="center"/>
    </xf>
    <xf numFmtId="0" fontId="88" fillId="5" borderId="33" xfId="0" applyFont="1" applyFill="1" applyBorder="1">
      <alignment vertical="center"/>
    </xf>
    <xf numFmtId="0" fontId="88"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2" fillId="0" borderId="0" xfId="17" applyFont="1" applyAlignment="1">
      <alignment horizontal="left" vertical="center"/>
    </xf>
    <xf numFmtId="0" fontId="89" fillId="20" borderId="21" xfId="2" applyFont="1" applyFill="1" applyBorder="1" applyAlignment="1">
      <alignment horizontal="center" vertical="center"/>
    </xf>
    <xf numFmtId="0" fontId="85" fillId="22" borderId="79" xfId="2" applyFont="1" applyFill="1" applyBorder="1" applyAlignment="1">
      <alignment horizontal="center" vertical="center"/>
    </xf>
    <xf numFmtId="0" fontId="6" fillId="0" borderId="0" xfId="2" applyAlignment="1">
      <alignment horizontal="left" vertical="center"/>
    </xf>
    <xf numFmtId="0" fontId="101" fillId="5" borderId="33" xfId="0" applyFont="1" applyFill="1" applyBorder="1">
      <alignment vertical="center"/>
    </xf>
    <xf numFmtId="0" fontId="101" fillId="5" borderId="0" xfId="0" applyFont="1" applyFill="1" applyAlignment="1">
      <alignment horizontal="left" vertical="center"/>
    </xf>
    <xf numFmtId="0" fontId="101" fillId="5" borderId="0" xfId="0" applyFont="1" applyFill="1">
      <alignment vertical="center"/>
    </xf>
    <xf numFmtId="176" fontId="101" fillId="5" borderId="0" xfId="0" applyNumberFormat="1" applyFont="1" applyFill="1" applyAlignment="1">
      <alignment horizontal="left" vertical="center"/>
    </xf>
    <xf numFmtId="183" fontId="101" fillId="5" borderId="0" xfId="0" applyNumberFormat="1" applyFont="1" applyFill="1" applyAlignment="1">
      <alignment horizontal="center" vertical="center"/>
    </xf>
    <xf numFmtId="0" fontId="101" fillId="5" borderId="33" xfId="0" applyFont="1" applyFill="1" applyBorder="1" applyAlignment="1">
      <alignment vertical="top"/>
    </xf>
    <xf numFmtId="0" fontId="101" fillId="5" borderId="0" xfId="0" applyFont="1" applyFill="1" applyAlignment="1">
      <alignment vertical="top"/>
    </xf>
    <xf numFmtId="14" fontId="101" fillId="5" borderId="0" xfId="0" applyNumberFormat="1" applyFont="1" applyFill="1" applyAlignment="1">
      <alignment horizontal="left" vertical="center"/>
    </xf>
    <xf numFmtId="14" fontId="101" fillId="0" borderId="0" xfId="0" applyNumberFormat="1" applyFont="1">
      <alignment vertical="center"/>
    </xf>
    <xf numFmtId="0" fontId="102"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4"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8" fillId="0" borderId="0" xfId="17" applyFont="1" applyAlignment="1">
      <alignment horizontal="left" vertical="center"/>
    </xf>
    <xf numFmtId="0" fontId="49" fillId="0" borderId="28" xfId="17" applyFont="1" applyBorder="1">
      <alignment vertical="center"/>
    </xf>
    <xf numFmtId="0" fontId="49" fillId="0" borderId="28" xfId="17" applyFont="1" applyBorder="1" applyAlignment="1">
      <alignment horizontal="right" vertical="center"/>
    </xf>
    <xf numFmtId="0" fontId="37" fillId="0" borderId="30" xfId="17" applyFont="1" applyBorder="1" applyAlignment="1">
      <alignment horizontal="center" vertical="center"/>
    </xf>
    <xf numFmtId="0" fontId="37" fillId="0" borderId="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8" fillId="3" borderId="0" xfId="17" applyFont="1" applyFill="1" applyAlignment="1">
      <alignment horizontal="center" vertical="center" wrapText="1"/>
    </xf>
    <xf numFmtId="0" fontId="1" fillId="5" borderId="0" xfId="2" applyFont="1" applyFill="1" applyAlignment="1">
      <alignment horizontal="center" vertical="center"/>
    </xf>
    <xf numFmtId="0" fontId="45" fillId="5" borderId="0" xfId="0" applyFont="1" applyFill="1" applyAlignment="1">
      <alignment horizontal="center" vertical="center" wrapText="1"/>
    </xf>
    <xf numFmtId="180" fontId="49"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9"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2"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9" fillId="18" borderId="83" xfId="16" applyFont="1" applyFill="1" applyBorder="1">
      <alignment vertical="center"/>
    </xf>
    <xf numFmtId="0" fontId="10" fillId="18" borderId="83" xfId="16" applyFont="1" applyFill="1" applyBorder="1">
      <alignment vertical="center"/>
    </xf>
    <xf numFmtId="0" fontId="36" fillId="0" borderId="0" xfId="17" applyFont="1" applyAlignment="1">
      <alignment horizontal="left" vertical="center" indent="2"/>
    </xf>
    <xf numFmtId="0" fontId="103" fillId="0" borderId="0" xfId="17" applyFont="1">
      <alignment vertical="center"/>
    </xf>
    <xf numFmtId="0" fontId="1" fillId="18" borderId="0" xfId="2" applyFont="1" applyFill="1">
      <alignment vertical="center"/>
    </xf>
    <xf numFmtId="0" fontId="23" fillId="18" borderId="20" xfId="2" applyFont="1" applyFill="1" applyBorder="1" applyAlignment="1">
      <alignment horizontal="center" vertical="top" wrapText="1"/>
    </xf>
    <xf numFmtId="0" fontId="22" fillId="5" borderId="5" xfId="2" applyFont="1" applyFill="1" applyBorder="1" applyAlignment="1">
      <alignment horizontal="left" vertical="center"/>
    </xf>
    <xf numFmtId="14" fontId="25" fillId="18" borderId="0" xfId="2" applyNumberFormat="1" applyFont="1" applyFill="1" applyAlignment="1">
      <alignment horizontal="left" vertical="center"/>
    </xf>
    <xf numFmtId="0" fontId="25" fillId="18" borderId="0" xfId="19" applyFont="1" applyFill="1">
      <alignment vertical="center"/>
    </xf>
    <xf numFmtId="0" fontId="25" fillId="18" borderId="0" xfId="2" applyFont="1" applyFill="1" applyAlignment="1">
      <alignment horizontal="left" vertical="center"/>
    </xf>
    <xf numFmtId="0" fontId="40" fillId="18" borderId="0" xfId="17" applyFont="1" applyFill="1">
      <alignment vertical="center"/>
    </xf>
    <xf numFmtId="177" fontId="12" fillId="18" borderId="50" xfId="2" applyNumberFormat="1" applyFont="1" applyFill="1" applyBorder="1" applyAlignment="1">
      <alignment horizontal="center" vertical="center" wrapText="1"/>
    </xf>
    <xf numFmtId="0" fontId="99" fillId="18" borderId="74" xfId="0" applyFont="1" applyFill="1" applyBorder="1" applyAlignment="1">
      <alignment horizontal="center" vertical="center" wrapText="1"/>
    </xf>
    <xf numFmtId="0" fontId="99" fillId="18" borderId="81" xfId="0" applyFont="1" applyFill="1" applyBorder="1" applyAlignment="1">
      <alignment horizontal="center" vertical="center" wrapText="1"/>
    </xf>
    <xf numFmtId="0" fontId="12" fillId="0" borderId="0" xfId="2" applyFont="1" applyAlignment="1">
      <alignment horizontal="center" vertical="center"/>
    </xf>
    <xf numFmtId="14" fontId="85" fillId="0" borderId="0" xfId="2" applyNumberFormat="1" applyFont="1" applyAlignment="1">
      <alignment horizontal="center" vertical="center"/>
    </xf>
    <xf numFmtId="0" fontId="12" fillId="0" borderId="0" xfId="2" applyFont="1" applyAlignment="1">
      <alignment vertical="top" wrapText="1"/>
    </xf>
    <xf numFmtId="0" fontId="40" fillId="0" borderId="0" xfId="17" applyFont="1" applyAlignment="1">
      <alignment horizontal="center" vertical="center"/>
    </xf>
    <xf numFmtId="0" fontId="101" fillId="5" borderId="0" xfId="0" applyFont="1" applyFill="1" applyAlignment="1">
      <alignment horizontal="left" vertical="top"/>
    </xf>
    <xf numFmtId="0" fontId="108" fillId="18" borderId="0" xfId="17" applyFont="1" applyFill="1" applyAlignment="1">
      <alignment horizontal="left" vertical="center"/>
    </xf>
    <xf numFmtId="0" fontId="85" fillId="0" borderId="0" xfId="2" applyFont="1" applyAlignment="1">
      <alignment vertical="top" wrapText="1"/>
    </xf>
    <xf numFmtId="180" fontId="49" fillId="10" borderId="85" xfId="17" applyNumberFormat="1" applyFont="1" applyFill="1" applyBorder="1" applyAlignment="1">
      <alignment horizontal="center" vertical="center"/>
    </xf>
    <xf numFmtId="14" fontId="89" fillId="20" borderId="75" xfId="2" applyNumberFormat="1" applyFont="1" applyFill="1" applyBorder="1" applyAlignment="1">
      <alignment vertical="center" shrinkToFit="1"/>
    </xf>
    <xf numFmtId="14" fontId="28" fillId="20" borderId="86" xfId="2" applyNumberFormat="1" applyFont="1" applyFill="1" applyBorder="1" applyAlignment="1">
      <alignment horizontal="center" vertical="center" shrinkToFit="1"/>
    </xf>
    <xf numFmtId="14" fontId="85" fillId="20" borderId="89" xfId="1" applyNumberFormat="1" applyFont="1" applyFill="1" applyBorder="1" applyAlignment="1" applyProtection="1">
      <alignment vertical="center" wrapText="1"/>
    </xf>
    <xf numFmtId="14" fontId="85" fillId="20" borderId="87" xfId="2" applyNumberFormat="1" applyFont="1" applyFill="1" applyBorder="1">
      <alignment vertical="center"/>
    </xf>
    <xf numFmtId="0" fontId="8" fillId="0" borderId="0" xfId="1" applyAlignment="1" applyProtection="1">
      <alignment vertical="center"/>
    </xf>
    <xf numFmtId="0" fontId="69" fillId="0" borderId="0" xfId="0" applyFont="1">
      <alignment vertical="center"/>
    </xf>
    <xf numFmtId="0" fontId="114" fillId="5" borderId="6" xfId="2" applyFont="1" applyFill="1" applyBorder="1">
      <alignment vertical="center"/>
    </xf>
    <xf numFmtId="0" fontId="113" fillId="0" borderId="73" xfId="0" applyFont="1" applyBorder="1">
      <alignment vertical="center"/>
    </xf>
    <xf numFmtId="0" fontId="112"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5" fillId="18" borderId="0" xfId="2" applyNumberFormat="1" applyFont="1" applyFill="1" applyAlignment="1">
      <alignment horizontal="center" vertical="center"/>
    </xf>
    <xf numFmtId="0" fontId="25" fillId="18" borderId="0" xfId="19" applyFont="1" applyFill="1" applyAlignment="1">
      <alignment horizontal="center" vertical="center"/>
    </xf>
    <xf numFmtId="0" fontId="25" fillId="18" borderId="0" xfId="19" applyFont="1" applyFill="1" applyAlignment="1">
      <alignment horizontal="center" vertical="center" wrapText="1"/>
    </xf>
    <xf numFmtId="0" fontId="103"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5" fillId="18" borderId="92" xfId="2" applyFont="1" applyFill="1" applyBorder="1" applyAlignment="1">
      <alignment horizontal="center" vertical="center"/>
    </xf>
    <xf numFmtId="177" fontId="115" fillId="18" borderId="92" xfId="2" applyNumberFormat="1" applyFont="1" applyFill="1" applyBorder="1" applyAlignment="1">
      <alignment horizontal="center" vertical="center" shrinkToFit="1"/>
    </xf>
    <xf numFmtId="0" fontId="116"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3"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3" fillId="22" borderId="2" xfId="2" applyFont="1" applyFill="1" applyBorder="1" applyAlignment="1">
      <alignment horizontal="center" vertical="center" wrapText="1"/>
    </xf>
    <xf numFmtId="0" fontId="83" fillId="0" borderId="65" xfId="0" applyFont="1" applyBorder="1" applyAlignment="1">
      <alignment horizontal="center" vertical="center" wrapText="1"/>
    </xf>
    <xf numFmtId="0" fontId="120"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1" fillId="5" borderId="33" xfId="0" applyFont="1" applyFill="1" applyBorder="1" applyAlignment="1">
      <alignment horizontal="left" vertical="top"/>
    </xf>
    <xf numFmtId="0" fontId="35" fillId="18" borderId="0" xfId="2" applyFont="1" applyFill="1">
      <alignment vertical="center"/>
    </xf>
    <xf numFmtId="0" fontId="36" fillId="18" borderId="0" xfId="17" applyFont="1" applyFill="1">
      <alignment vertical="center"/>
    </xf>
    <xf numFmtId="0" fontId="37" fillId="18" borderId="0" xfId="17" applyFont="1" applyFill="1" applyAlignment="1">
      <alignment vertical="top" wrapText="1"/>
    </xf>
    <xf numFmtId="0" fontId="38" fillId="18" borderId="0" xfId="2" applyFont="1" applyFill="1" applyAlignment="1">
      <alignment horizontal="center" vertical="center"/>
    </xf>
    <xf numFmtId="0" fontId="80" fillId="18" borderId="0" xfId="17" applyFont="1" applyFill="1" applyAlignment="1">
      <alignment horizontal="left" vertical="center"/>
    </xf>
    <xf numFmtId="0" fontId="39" fillId="18" borderId="0" xfId="2" applyFont="1" applyFill="1" applyAlignment="1">
      <alignment vertical="center" wrapText="1"/>
    </xf>
    <xf numFmtId="0" fontId="41" fillId="18" borderId="0" xfId="2" applyFont="1" applyFill="1" applyAlignment="1">
      <alignment vertical="center" wrapText="1"/>
    </xf>
    <xf numFmtId="0" fontId="43" fillId="18" borderId="0" xfId="2" applyFont="1" applyFill="1">
      <alignment vertical="center"/>
    </xf>
    <xf numFmtId="0" fontId="44" fillId="18" borderId="0" xfId="2" applyFont="1" applyFill="1" applyAlignment="1">
      <alignment horizontal="center" vertical="center"/>
    </xf>
    <xf numFmtId="0" fontId="37" fillId="18" borderId="0" xfId="17" applyFont="1" applyFill="1" applyAlignment="1">
      <alignment horizontal="center" vertical="center"/>
    </xf>
    <xf numFmtId="0" fontId="42" fillId="18" borderId="0" xfId="17" applyFont="1" applyFill="1" applyAlignment="1">
      <alignment vertical="top" wrapText="1"/>
    </xf>
    <xf numFmtId="0" fontId="1" fillId="18" borderId="0" xfId="17" applyFill="1" applyAlignment="1">
      <alignment horizontal="center" vertical="center"/>
    </xf>
    <xf numFmtId="0" fontId="45" fillId="18" borderId="0" xfId="2" applyFont="1" applyFill="1" applyAlignment="1">
      <alignment vertical="center" wrapText="1"/>
    </xf>
    <xf numFmtId="0" fontId="41" fillId="18" borderId="0" xfId="2" applyFont="1" applyFill="1">
      <alignment vertical="center"/>
    </xf>
    <xf numFmtId="0" fontId="37" fillId="18" borderId="0" xfId="17" applyFont="1" applyFill="1">
      <alignment vertical="center"/>
    </xf>
    <xf numFmtId="0" fontId="46" fillId="18" borderId="0" xfId="17" applyFont="1" applyFill="1" applyAlignment="1">
      <alignment horizontal="center" vertical="center" wrapText="1"/>
    </xf>
    <xf numFmtId="0" fontId="47" fillId="18" borderId="0" xfId="17" applyFont="1" applyFill="1">
      <alignment vertical="center"/>
    </xf>
    <xf numFmtId="0" fontId="6" fillId="18" borderId="0" xfId="2" applyFill="1" applyAlignment="1">
      <alignment horizontal="center" vertical="center"/>
    </xf>
    <xf numFmtId="0" fontId="45" fillId="18" borderId="0" xfId="17" applyFont="1" applyFill="1" applyAlignment="1">
      <alignment vertical="center" wrapText="1"/>
    </xf>
    <xf numFmtId="0" fontId="50" fillId="18" borderId="0" xfId="17" applyFont="1" applyFill="1" applyAlignment="1">
      <alignment horizontal="center" vertical="center"/>
    </xf>
    <xf numFmtId="0" fontId="8" fillId="18" borderId="0" xfId="1" applyFill="1" applyAlignment="1" applyProtection="1">
      <alignment horizontal="center" vertical="center"/>
    </xf>
    <xf numFmtId="0" fontId="53"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2" fillId="0" borderId="0" xfId="0" applyFont="1" applyAlignment="1">
      <alignment vertical="top" wrapText="1"/>
    </xf>
    <xf numFmtId="183" fontId="101" fillId="5" borderId="0" xfId="0" applyNumberFormat="1" applyFont="1" applyFill="1" applyAlignment="1">
      <alignment horizontal="left" vertical="center"/>
    </xf>
    <xf numFmtId="14" fontId="89" fillId="20" borderId="94"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xf>
    <xf numFmtId="14" fontId="89" fillId="20" borderId="96" xfId="2" applyNumberFormat="1" applyFont="1" applyFill="1" applyBorder="1" applyAlignment="1">
      <alignment horizontal="center" vertical="center"/>
    </xf>
    <xf numFmtId="0" fontId="31"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6" fillId="34" borderId="0" xfId="0" applyFont="1" applyFill="1" applyAlignment="1">
      <alignment horizontal="center" vertical="center" wrapText="1"/>
    </xf>
    <xf numFmtId="0" fontId="83" fillId="35" borderId="65" xfId="0" applyFont="1" applyFill="1" applyBorder="1" applyAlignment="1">
      <alignment horizontal="center" vertical="center" wrapText="1"/>
    </xf>
    <xf numFmtId="0" fontId="127" fillId="0" borderId="98" xfId="2" applyFont="1" applyBorder="1" applyAlignment="1">
      <alignment horizontal="left" vertical="top" wrapText="1"/>
    </xf>
    <xf numFmtId="0" fontId="12" fillId="0" borderId="100" xfId="2" applyFont="1" applyBorder="1" applyAlignment="1">
      <alignment horizontal="center" vertical="center" wrapText="1"/>
    </xf>
    <xf numFmtId="0" fontId="88" fillId="33" borderId="4" xfId="2" applyFont="1" applyFill="1" applyBorder="1" applyAlignment="1">
      <alignment horizontal="center" vertical="center"/>
    </xf>
    <xf numFmtId="177" fontId="88" fillId="33" borderId="4" xfId="2" applyNumberFormat="1" applyFont="1" applyFill="1" applyBorder="1" applyAlignment="1">
      <alignment horizontal="center" vertical="center" shrinkToFit="1"/>
    </xf>
    <xf numFmtId="14" fontId="85" fillId="20" borderId="1" xfId="1" applyNumberFormat="1" applyFont="1" applyFill="1" applyBorder="1" applyAlignment="1" applyProtection="1">
      <alignment horizontal="center" vertical="center" shrinkToFit="1"/>
    </xf>
    <xf numFmtId="0" fontId="83" fillId="0" borderId="74" xfId="0" applyFont="1" applyBorder="1" applyAlignment="1">
      <alignment horizontal="center" vertical="center" wrapText="1"/>
    </xf>
    <xf numFmtId="0" fontId="110" fillId="20" borderId="95" xfId="2" applyFont="1" applyFill="1" applyBorder="1" applyAlignment="1">
      <alignment horizontal="center" vertical="center" wrapText="1"/>
    </xf>
    <xf numFmtId="0" fontId="110" fillId="20" borderId="95" xfId="2" applyFont="1" applyFill="1" applyBorder="1" applyAlignment="1">
      <alignment horizontal="center" vertical="center"/>
    </xf>
    <xf numFmtId="0" fontId="110" fillId="20" borderId="94" xfId="2" applyFont="1" applyFill="1" applyBorder="1" applyAlignment="1">
      <alignment horizontal="center" vertical="center"/>
    </xf>
    <xf numFmtId="0" fontId="89" fillId="20" borderId="96" xfId="2" applyFont="1" applyFill="1" applyBorder="1" applyAlignment="1">
      <alignment horizontal="center" vertical="center"/>
    </xf>
    <xf numFmtId="0" fontId="125" fillId="0" borderId="0" xfId="2" applyFont="1">
      <alignment vertical="center"/>
    </xf>
    <xf numFmtId="0" fontId="6" fillId="0" borderId="0" xfId="2" applyAlignment="1">
      <alignment horizontal="center" vertical="top"/>
    </xf>
    <xf numFmtId="14" fontId="85" fillId="20" borderId="88" xfId="1" applyNumberFormat="1" applyFont="1" applyFill="1" applyBorder="1" applyAlignment="1" applyProtection="1">
      <alignment horizontal="center" vertical="center" wrapText="1"/>
    </xf>
    <xf numFmtId="0" fontId="121" fillId="34" borderId="0" xfId="0" applyFont="1" applyFill="1" applyAlignment="1">
      <alignment horizontal="center" vertical="center" wrapText="1"/>
    </xf>
    <xf numFmtId="0" fontId="23" fillId="18" borderId="0" xfId="2" applyFont="1" applyFill="1" applyAlignment="1">
      <alignment horizontal="center" vertical="top" wrapText="1"/>
    </xf>
    <xf numFmtId="0" fontId="22" fillId="18" borderId="103" xfId="2" applyFont="1" applyFill="1" applyBorder="1" applyAlignment="1">
      <alignment horizontal="left" vertical="center"/>
    </xf>
    <xf numFmtId="0" fontId="23" fillId="18" borderId="91" xfId="2" applyFont="1" applyFill="1" applyBorder="1" applyAlignment="1">
      <alignment horizontal="center" vertical="top" wrapText="1"/>
    </xf>
    <xf numFmtId="0" fontId="22" fillId="18" borderId="91" xfId="2" applyFont="1" applyFill="1" applyBorder="1" applyAlignment="1">
      <alignment horizontal="center" vertical="center" wrapText="1"/>
    </xf>
    <xf numFmtId="0" fontId="87" fillId="0" borderId="0" xfId="2" applyFont="1" applyAlignment="1">
      <alignment vertical="top" wrapText="1"/>
    </xf>
    <xf numFmtId="0" fontId="8" fillId="0" borderId="104" xfId="1" applyBorder="1" applyAlignment="1" applyProtection="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9" fillId="18" borderId="0" xfId="0" applyFont="1" applyFill="1" applyAlignment="1">
      <alignment horizontal="center" vertical="center" wrapText="1"/>
    </xf>
    <xf numFmtId="0" fontId="45" fillId="5" borderId="0" xfId="17" applyFont="1" applyFill="1" applyAlignment="1">
      <alignment vertical="center" wrapText="1"/>
    </xf>
    <xf numFmtId="0" fontId="6" fillId="0" borderId="0" xfId="4"/>
    <xf numFmtId="0" fontId="31" fillId="20" borderId="97" xfId="2" applyFont="1" applyFill="1" applyBorder="1" applyAlignment="1">
      <alignment horizontal="center" vertical="center" wrapText="1"/>
    </xf>
    <xf numFmtId="14" fontId="85" fillId="20" borderId="75" xfId="2" applyNumberFormat="1" applyFont="1" applyFill="1" applyBorder="1" applyAlignment="1">
      <alignment horizontal="center" vertical="center" wrapText="1" shrinkToFit="1"/>
    </xf>
    <xf numFmtId="14" fontId="89" fillId="20" borderId="107" xfId="2" applyNumberFormat="1" applyFont="1" applyFill="1" applyBorder="1" applyAlignment="1">
      <alignment vertical="center" shrinkToFit="1"/>
    </xf>
    <xf numFmtId="0" fontId="116" fillId="22" borderId="92" xfId="0" applyFont="1" applyFill="1" applyBorder="1" applyAlignment="1">
      <alignment horizontal="center" vertical="center" wrapText="1"/>
    </xf>
    <xf numFmtId="0" fontId="116" fillId="36" borderId="92" xfId="0" applyFont="1" applyFill="1" applyBorder="1" applyAlignment="1">
      <alignment horizontal="center" vertical="center" wrapText="1"/>
    </xf>
    <xf numFmtId="0" fontId="99"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5" fillId="18" borderId="0" xfId="2" applyNumberFormat="1" applyFont="1" applyFill="1" applyAlignment="1">
      <alignment horizontal="left" vertical="center"/>
    </xf>
    <xf numFmtId="0" fontId="143" fillId="18" borderId="0" xfId="2" applyFont="1" applyFill="1" applyAlignment="1">
      <alignment horizontal="center" vertical="center" wrapText="1"/>
    </xf>
    <xf numFmtId="184" fontId="143" fillId="18" borderId="0" xfId="2" applyNumberFormat="1" applyFont="1" applyFill="1" applyAlignment="1">
      <alignment horizontal="center" vertical="center"/>
    </xf>
    <xf numFmtId="14" fontId="89" fillId="20" borderId="1" xfId="2" applyNumberFormat="1" applyFont="1" applyFill="1" applyBorder="1" applyAlignment="1">
      <alignment horizontal="center" vertical="center" wrapText="1" shrinkToFit="1"/>
    </xf>
    <xf numFmtId="0" fontId="129" fillId="18" borderId="0" xfId="0" applyFont="1" applyFill="1" applyAlignment="1">
      <alignment horizontal="center" vertical="center" wrapText="1"/>
    </xf>
    <xf numFmtId="0" fontId="8" fillId="0" borderId="104" xfId="1" applyBorder="1" applyAlignment="1" applyProtection="1">
      <alignment horizontal="left" vertical="center" wrapText="1"/>
    </xf>
    <xf numFmtId="0" fontId="96" fillId="18" borderId="0" xfId="0" applyFont="1" applyFill="1" applyAlignment="1">
      <alignment horizontal="center" vertical="center" wrapText="1"/>
    </xf>
    <xf numFmtId="0" fontId="142" fillId="18" borderId="0" xfId="0" applyFont="1" applyFill="1" applyAlignment="1">
      <alignment vertical="center" wrapText="1"/>
    </xf>
    <xf numFmtId="0" fontId="25" fillId="18" borderId="0" xfId="19" applyFont="1" applyFill="1" applyAlignment="1">
      <alignment horizontal="left" vertical="center"/>
    </xf>
    <xf numFmtId="0" fontId="109" fillId="18" borderId="108" xfId="0" applyFont="1" applyFill="1" applyBorder="1" applyAlignment="1">
      <alignment horizontal="left" vertical="center"/>
    </xf>
    <xf numFmtId="0" fontId="144" fillId="22" borderId="97" xfId="2" applyFont="1" applyFill="1" applyBorder="1" applyAlignment="1">
      <alignment horizontal="center" vertical="center" wrapText="1"/>
    </xf>
    <xf numFmtId="0" fontId="117" fillId="0" borderId="0" xfId="2" applyFont="1" applyAlignment="1">
      <alignment vertical="top" wrapText="1"/>
    </xf>
    <xf numFmtId="0" fontId="145" fillId="0" borderId="0" xfId="0" applyFont="1">
      <alignment vertical="center"/>
    </xf>
    <xf numFmtId="0" fontId="85" fillId="20" borderId="95" xfId="1" applyFont="1" applyFill="1" applyBorder="1" applyAlignment="1" applyProtection="1">
      <alignment horizontal="center" vertical="center"/>
    </xf>
    <xf numFmtId="14" fontId="85" fillId="20" borderId="3" xfId="1" applyNumberFormat="1" applyFont="1" applyFill="1" applyBorder="1" applyAlignment="1" applyProtection="1">
      <alignment horizontal="center" vertical="center" shrinkToFit="1"/>
    </xf>
    <xf numFmtId="0" fontId="8" fillId="0" borderId="0" xfId="1" applyAlignment="1" applyProtection="1">
      <alignment horizontal="left" vertical="center" wrapText="1"/>
    </xf>
    <xf numFmtId="0" fontId="6" fillId="0" borderId="106" xfId="2" applyBorder="1">
      <alignment vertical="center"/>
    </xf>
    <xf numFmtId="0" fontId="127" fillId="0" borderId="109" xfId="1" applyFont="1" applyFill="1" applyBorder="1" applyAlignment="1" applyProtection="1">
      <alignment vertical="top" wrapText="1"/>
    </xf>
    <xf numFmtId="0" fontId="8" fillId="0" borderId="111" xfId="1" applyBorder="1" applyAlignment="1" applyProtection="1">
      <alignment horizontal="left" vertical="center" wrapText="1"/>
    </xf>
    <xf numFmtId="0" fontId="8" fillId="0" borderId="110" xfId="1" applyFill="1" applyBorder="1" applyAlignment="1" applyProtection="1">
      <alignment vertical="center" wrapText="1"/>
    </xf>
    <xf numFmtId="0" fontId="117" fillId="0" borderId="112" xfId="1" applyFont="1" applyFill="1" applyBorder="1" applyAlignment="1" applyProtection="1">
      <alignment horizontal="left" vertical="top" wrapText="1"/>
    </xf>
    <xf numFmtId="0" fontId="8" fillId="0" borderId="113" xfId="1" applyBorder="1" applyAlignment="1" applyProtection="1">
      <alignment vertical="center" wrapText="1"/>
    </xf>
    <xf numFmtId="0" fontId="118" fillId="0" borderId="114" xfId="1" applyFont="1" applyFill="1" applyBorder="1" applyAlignment="1" applyProtection="1">
      <alignment horizontal="left" vertical="top" wrapText="1"/>
    </xf>
    <xf numFmtId="0" fontId="8" fillId="0" borderId="115" xfId="1" applyFill="1" applyBorder="1" applyAlignment="1" applyProtection="1">
      <alignment horizontal="left" vertical="center" wrapText="1"/>
    </xf>
    <xf numFmtId="0" fontId="85" fillId="22" borderId="116" xfId="2" applyFont="1" applyFill="1" applyBorder="1" applyAlignment="1">
      <alignment horizontal="center" vertical="center"/>
    </xf>
    <xf numFmtId="14" fontId="85" fillId="22" borderId="80" xfId="2" applyNumberFormat="1" applyFont="1" applyFill="1" applyBorder="1" applyAlignment="1">
      <alignment horizontal="center" vertical="center"/>
    </xf>
    <xf numFmtId="0" fontId="11" fillId="0" borderId="121" xfId="17" applyFont="1" applyBorder="1" applyAlignment="1">
      <alignment horizontal="center" vertical="center" shrinkToFit="1"/>
    </xf>
    <xf numFmtId="0" fontId="49" fillId="0" borderId="122" xfId="17" applyFont="1" applyBorder="1" applyAlignment="1">
      <alignment vertical="center" shrinkToFit="1"/>
    </xf>
    <xf numFmtId="0" fontId="49" fillId="10" borderId="126" xfId="17" applyFont="1" applyFill="1" applyBorder="1" applyAlignment="1">
      <alignment horizontal="center" vertical="center"/>
    </xf>
    <xf numFmtId="0" fontId="49" fillId="0" borderId="122" xfId="17" applyFont="1" applyBorder="1" applyAlignment="1">
      <alignment horizontal="center" vertical="center"/>
    </xf>
    <xf numFmtId="0" fontId="91" fillId="18" borderId="129" xfId="17" applyFont="1" applyFill="1" applyBorder="1" applyAlignment="1">
      <alignment horizontal="center" vertical="center" wrapText="1"/>
    </xf>
    <xf numFmtId="14" fontId="91" fillId="18" borderId="130" xfId="17" applyNumberFormat="1" applyFont="1" applyFill="1" applyBorder="1" applyAlignment="1">
      <alignment horizontal="center" vertical="center"/>
    </xf>
    <xf numFmtId="0" fontId="12" fillId="0" borderId="132" xfId="2" applyFont="1" applyBorder="1" applyAlignment="1">
      <alignment horizontal="center" vertical="center" wrapText="1"/>
    </xf>
    <xf numFmtId="14" fontId="36" fillId="18" borderId="130" xfId="17" applyNumberFormat="1" applyFont="1" applyFill="1" applyBorder="1" applyAlignment="1">
      <alignment horizontal="center" vertical="center"/>
    </xf>
    <xf numFmtId="0" fontId="12" fillId="0" borderId="133" xfId="2" applyFont="1" applyBorder="1" applyAlignment="1">
      <alignment horizontal="center" vertical="center" wrapText="1"/>
    </xf>
    <xf numFmtId="14" fontId="91" fillId="18" borderId="130" xfId="17" applyNumberFormat="1" applyFont="1" applyFill="1" applyBorder="1" applyAlignment="1">
      <alignment horizontal="center" vertical="center" wrapText="1"/>
    </xf>
    <xf numFmtId="0" fontId="12" fillId="0" borderId="134" xfId="2" applyFont="1" applyBorder="1" applyAlignment="1">
      <alignment horizontal="center" vertical="center" wrapText="1"/>
    </xf>
    <xf numFmtId="14" fontId="12" fillId="18" borderId="130" xfId="17" applyNumberFormat="1" applyFont="1" applyFill="1" applyBorder="1" applyAlignment="1">
      <alignment horizontal="center" vertical="center" wrapText="1"/>
    </xf>
    <xf numFmtId="0" fontId="12" fillId="0" borderId="135" xfId="2" applyFont="1" applyBorder="1" applyAlignment="1">
      <alignment horizontal="center" vertical="center" wrapText="1"/>
    </xf>
    <xf numFmtId="0" fontId="36" fillId="18" borderId="129" xfId="17" applyFont="1" applyFill="1" applyBorder="1" applyAlignment="1">
      <alignment horizontal="center" vertical="center" wrapText="1"/>
    </xf>
    <xf numFmtId="0" fontId="12" fillId="0" borderId="132" xfId="2" applyFont="1" applyBorder="1" applyAlignment="1">
      <alignment horizontal="center" vertical="center"/>
    </xf>
    <xf numFmtId="0" fontId="12" fillId="5" borderId="135" xfId="2" applyFont="1" applyFill="1" applyBorder="1" applyAlignment="1">
      <alignment horizontal="center" vertical="center" wrapText="1"/>
    </xf>
    <xf numFmtId="14" fontId="22" fillId="18" borderId="130" xfId="17" applyNumberFormat="1" applyFont="1" applyFill="1" applyBorder="1" applyAlignment="1">
      <alignment horizontal="center" vertical="center"/>
    </xf>
    <xf numFmtId="0" fontId="12" fillId="0" borderId="137" xfId="2" applyFont="1" applyBorder="1" applyAlignment="1">
      <alignment horizontal="center" vertical="center" wrapText="1"/>
    </xf>
    <xf numFmtId="0" fontId="1" fillId="18" borderId="138" xfId="17" applyFill="1" applyBorder="1" applyAlignment="1">
      <alignment horizontal="center" vertical="center" wrapText="1"/>
    </xf>
    <xf numFmtId="0" fontId="56" fillId="3" borderId="139" xfId="17" applyFont="1" applyFill="1" applyBorder="1" applyAlignment="1">
      <alignment horizontal="center" vertical="center" wrapText="1"/>
    </xf>
    <xf numFmtId="0" fontId="7" fillId="3" borderId="140" xfId="17" applyFont="1" applyFill="1" applyBorder="1" applyAlignment="1">
      <alignment horizontal="center" vertical="center" wrapText="1"/>
    </xf>
    <xf numFmtId="0" fontId="7" fillId="24" borderId="140" xfId="17" applyFont="1" applyFill="1" applyBorder="1" applyAlignment="1">
      <alignment horizontal="center" vertical="center" wrapText="1"/>
    </xf>
    <xf numFmtId="0" fontId="13" fillId="3" borderId="140" xfId="17" applyFont="1" applyFill="1" applyBorder="1" applyAlignment="1">
      <alignment horizontal="center" vertical="center" wrapText="1"/>
    </xf>
    <xf numFmtId="0" fontId="58" fillId="3" borderId="140" xfId="17" applyFont="1" applyFill="1" applyBorder="1" applyAlignment="1">
      <alignment horizontal="center" vertical="center" wrapText="1"/>
    </xf>
    <xf numFmtId="0" fontId="7" fillId="3" borderId="142" xfId="17" applyFont="1" applyFill="1" applyBorder="1" applyAlignment="1">
      <alignment horizontal="center" vertical="center" wrapText="1"/>
    </xf>
    <xf numFmtId="176" fontId="59" fillId="3" borderId="146" xfId="17" applyNumberFormat="1" applyFont="1" applyFill="1" applyBorder="1" applyAlignment="1">
      <alignment horizontal="center" vertical="center" wrapText="1"/>
    </xf>
    <xf numFmtId="0" fontId="59" fillId="3" borderId="146" xfId="17" applyFont="1" applyFill="1" applyBorder="1" applyAlignment="1">
      <alignment horizontal="left" vertical="center" wrapText="1"/>
    </xf>
    <xf numFmtId="176" fontId="59" fillId="11" borderId="147" xfId="17" applyNumberFormat="1" applyFont="1" applyFill="1" applyBorder="1" applyAlignment="1">
      <alignment horizontal="center" vertical="center" wrapText="1"/>
    </xf>
    <xf numFmtId="0" fontId="59" fillId="11" borderId="147" xfId="17" applyFont="1" applyFill="1" applyBorder="1" applyAlignment="1">
      <alignment horizontal="left" vertical="center" wrapText="1"/>
    </xf>
    <xf numFmtId="0" fontId="49" fillId="18" borderId="121" xfId="16" applyFont="1" applyFill="1" applyBorder="1">
      <alignment vertical="center"/>
    </xf>
    <xf numFmtId="0" fontId="63" fillId="12" borderId="148" xfId="17" applyFont="1" applyFill="1" applyBorder="1" applyAlignment="1">
      <alignment horizontal="center" vertical="center" wrapText="1"/>
    </xf>
    <xf numFmtId="176" fontId="61" fillId="12" borderId="148" xfId="17" applyNumberFormat="1" applyFont="1" applyFill="1" applyBorder="1" applyAlignment="1">
      <alignment horizontal="center" vertical="center" wrapText="1"/>
    </xf>
    <xf numFmtId="181" fontId="63" fillId="9" borderId="148" xfId="0" applyNumberFormat="1" applyFont="1" applyFill="1" applyBorder="1" applyAlignment="1">
      <alignment horizontal="center" vertical="center"/>
    </xf>
    <xf numFmtId="0" fontId="63" fillId="12" borderId="149" xfId="17" applyFont="1" applyFill="1" applyBorder="1" applyAlignment="1">
      <alignment horizontal="center" vertical="center" wrapText="1"/>
    </xf>
    <xf numFmtId="182" fontId="65" fillId="12" borderId="150" xfId="17" applyNumberFormat="1" applyFont="1" applyFill="1" applyBorder="1" applyAlignment="1">
      <alignment horizontal="center" vertical="center" wrapText="1"/>
    </xf>
    <xf numFmtId="0" fontId="17" fillId="22" borderId="139" xfId="2" applyFont="1" applyFill="1" applyBorder="1" applyAlignment="1">
      <alignment horizontal="center" vertical="center" wrapText="1"/>
    </xf>
    <xf numFmtId="0" fontId="31" fillId="20" borderId="151" xfId="2" applyFont="1" applyFill="1" applyBorder="1" applyAlignment="1">
      <alignment horizontal="center" vertical="center" wrapText="1"/>
    </xf>
    <xf numFmtId="0" fontId="146" fillId="20" borderId="151" xfId="2" applyFont="1" applyFill="1" applyBorder="1" applyAlignment="1">
      <alignment horizontal="center" vertical="center" wrapText="1"/>
    </xf>
    <xf numFmtId="0" fontId="133" fillId="20" borderId="151" xfId="2" applyFont="1" applyFill="1" applyBorder="1" applyAlignment="1">
      <alignment horizontal="center" vertical="center" wrapText="1"/>
    </xf>
    <xf numFmtId="0" fontId="6" fillId="0" borderId="152" xfId="2" applyBorder="1" applyAlignment="1">
      <alignment vertical="top" wrapText="1"/>
    </xf>
    <xf numFmtId="0" fontId="6" fillId="0" borderId="153" xfId="2" applyBorder="1" applyAlignment="1">
      <alignment vertical="top" wrapText="1"/>
    </xf>
    <xf numFmtId="0" fontId="6" fillId="13" borderId="152" xfId="2" applyFill="1" applyBorder="1" applyAlignment="1">
      <alignment vertical="top" wrapText="1"/>
    </xf>
    <xf numFmtId="0" fontId="1" fillId="13" borderId="154" xfId="2" applyFont="1" applyFill="1" applyBorder="1" applyAlignment="1">
      <alignment vertical="top" wrapText="1"/>
    </xf>
    <xf numFmtId="0" fontId="6" fillId="2" borderId="152" xfId="2" applyFill="1" applyBorder="1" applyAlignment="1">
      <alignment vertical="top" wrapText="1"/>
    </xf>
    <xf numFmtId="0" fontId="6" fillId="2" borderId="157" xfId="2" applyFill="1" applyBorder="1" applyAlignment="1">
      <alignment vertical="top" wrapText="1"/>
    </xf>
    <xf numFmtId="0" fontId="1" fillId="2" borderId="154" xfId="2" applyFont="1" applyFill="1" applyBorder="1" applyAlignment="1">
      <alignment vertical="top" wrapText="1"/>
    </xf>
    <xf numFmtId="0" fontId="98" fillId="2" borderId="157" xfId="2" applyFont="1" applyFill="1" applyBorder="1" applyAlignment="1">
      <alignment vertical="top" wrapText="1"/>
    </xf>
    <xf numFmtId="0" fontId="6" fillId="3" borderId="152" xfId="2" applyFill="1" applyBorder="1">
      <alignment vertical="center"/>
    </xf>
    <xf numFmtId="0" fontId="1" fillId="3" borderId="158" xfId="2" applyFont="1" applyFill="1" applyBorder="1" applyAlignment="1">
      <alignment vertical="top" wrapText="1"/>
    </xf>
    <xf numFmtId="0" fontId="0" fillId="20" borderId="152" xfId="0" applyFill="1" applyBorder="1" applyAlignment="1">
      <alignment vertical="top" wrapText="1"/>
    </xf>
    <xf numFmtId="0" fontId="6" fillId="14" borderId="152" xfId="2" applyFill="1" applyBorder="1">
      <alignment vertical="center"/>
    </xf>
    <xf numFmtId="0" fontId="17" fillId="3" borderId="159" xfId="2" applyFont="1" applyFill="1" applyBorder="1" applyAlignment="1">
      <alignment horizontal="center" vertical="center" wrapText="1"/>
    </xf>
    <xf numFmtId="0" fontId="89" fillId="20" borderId="160" xfId="2" applyFont="1" applyFill="1" applyBorder="1" applyAlignment="1">
      <alignment horizontal="center" vertical="center"/>
    </xf>
    <xf numFmtId="14" fontId="89" fillId="20" borderId="161" xfId="2" applyNumberFormat="1" applyFont="1" applyFill="1" applyBorder="1" applyAlignment="1">
      <alignment horizontal="center" vertical="center"/>
    </xf>
    <xf numFmtId="0" fontId="22" fillId="4" borderId="166" xfId="2" applyFont="1" applyFill="1" applyBorder="1" applyAlignment="1">
      <alignment horizontal="center" vertical="center" wrapText="1"/>
    </xf>
    <xf numFmtId="0" fontId="22" fillId="4" borderId="167" xfId="2" applyFont="1" applyFill="1" applyBorder="1" applyAlignment="1">
      <alignment horizontal="center" vertical="center" wrapText="1"/>
    </xf>
    <xf numFmtId="0" fontId="22" fillId="20" borderId="166" xfId="2" applyFont="1" applyFill="1" applyBorder="1" applyAlignment="1">
      <alignment horizontal="center" vertical="center" wrapText="1"/>
    </xf>
    <xf numFmtId="0" fontId="22" fillId="26" borderId="166" xfId="2" applyFont="1" applyFill="1" applyBorder="1" applyAlignment="1">
      <alignment horizontal="center" vertical="center" wrapText="1"/>
    </xf>
    <xf numFmtId="0" fontId="22" fillId="4" borderId="168" xfId="2" applyFont="1" applyFill="1" applyBorder="1" applyAlignment="1">
      <alignment horizontal="center" vertical="center" wrapText="1"/>
    </xf>
    <xf numFmtId="0" fontId="22" fillId="4" borderId="169" xfId="2" applyFont="1" applyFill="1" applyBorder="1" applyAlignment="1">
      <alignment horizontal="center" vertical="center" wrapText="1"/>
    </xf>
    <xf numFmtId="177" fontId="22" fillId="20" borderId="126" xfId="2" applyNumberFormat="1" applyFont="1" applyFill="1" applyBorder="1" applyAlignment="1">
      <alignment horizontal="center" vertical="center" shrinkToFit="1"/>
    </xf>
    <xf numFmtId="0" fontId="23" fillId="18" borderId="170" xfId="2" applyFont="1" applyFill="1" applyBorder="1" applyAlignment="1">
      <alignment horizontal="center" vertical="center" wrapText="1"/>
    </xf>
    <xf numFmtId="0" fontId="23" fillId="18" borderId="126" xfId="2" applyFont="1" applyFill="1" applyBorder="1" applyAlignment="1">
      <alignment horizontal="center" vertical="center" wrapText="1"/>
    </xf>
    <xf numFmtId="0" fontId="22" fillId="18" borderId="170" xfId="2" applyFont="1" applyFill="1" applyBorder="1" applyAlignment="1">
      <alignment horizontal="center" vertical="center" wrapText="1"/>
    </xf>
    <xf numFmtId="177" fontId="22" fillId="18" borderId="126" xfId="2" applyNumberFormat="1" applyFont="1" applyFill="1" applyBorder="1" applyAlignment="1">
      <alignment horizontal="center" vertical="center" shrinkToFit="1"/>
    </xf>
    <xf numFmtId="0" fontId="22" fillId="31" borderId="170" xfId="2" applyFont="1" applyFill="1" applyBorder="1" applyAlignment="1">
      <alignment horizontal="center" vertical="center" wrapText="1"/>
    </xf>
    <xf numFmtId="0" fontId="22" fillId="18" borderId="137" xfId="2" applyFont="1" applyFill="1" applyBorder="1" applyAlignment="1">
      <alignment horizontal="left" vertical="center"/>
    </xf>
    <xf numFmtId="0" fontId="22" fillId="18" borderId="171" xfId="2" applyFont="1" applyFill="1" applyBorder="1" applyAlignment="1">
      <alignment horizontal="center" vertical="center" wrapText="1"/>
    </xf>
    <xf numFmtId="177" fontId="22" fillId="18" borderId="171" xfId="2" applyNumberFormat="1" applyFont="1" applyFill="1" applyBorder="1" applyAlignment="1">
      <alignment horizontal="center" vertical="center" shrinkToFit="1"/>
    </xf>
    <xf numFmtId="0" fontId="22" fillId="0" borderId="171" xfId="2" applyFont="1" applyBorder="1" applyAlignment="1">
      <alignment horizontal="center" vertical="center"/>
    </xf>
    <xf numFmtId="177" fontId="36" fillId="18" borderId="171" xfId="2" applyNumberFormat="1" applyFont="1" applyFill="1" applyBorder="1" applyAlignment="1">
      <alignment horizontal="center" vertical="center" wrapText="1"/>
    </xf>
    <xf numFmtId="0" fontId="22" fillId="33" borderId="171" xfId="2" applyFont="1" applyFill="1" applyBorder="1" applyAlignment="1">
      <alignment horizontal="center" vertical="center" wrapText="1"/>
    </xf>
    <xf numFmtId="177" fontId="22" fillId="33" borderId="171" xfId="2" applyNumberFormat="1" applyFont="1" applyFill="1" applyBorder="1" applyAlignment="1">
      <alignment horizontal="center" vertical="center" shrinkToFit="1"/>
    </xf>
    <xf numFmtId="177" fontId="22" fillId="31" borderId="171" xfId="2" applyNumberFormat="1" applyFont="1" applyFill="1" applyBorder="1" applyAlignment="1">
      <alignment horizontal="center" vertical="center" shrinkToFit="1"/>
    </xf>
    <xf numFmtId="0" fontId="6" fillId="31" borderId="171" xfId="2" applyFill="1" applyBorder="1" applyAlignment="1">
      <alignment horizontal="center" vertical="center"/>
    </xf>
    <xf numFmtId="177" fontId="1" fillId="18" borderId="171" xfId="2" applyNumberFormat="1" applyFont="1" applyFill="1" applyBorder="1" applyAlignment="1">
      <alignment horizontal="center" vertical="center" wrapText="1"/>
    </xf>
    <xf numFmtId="0" fontId="22" fillId="18" borderId="170" xfId="2" applyFont="1" applyFill="1" applyBorder="1" applyAlignment="1">
      <alignment horizontal="left" vertical="center"/>
    </xf>
    <xf numFmtId="0" fontId="22" fillId="33" borderId="170" xfId="2" applyFont="1" applyFill="1" applyBorder="1" applyAlignment="1">
      <alignment horizontal="left" vertical="center"/>
    </xf>
    <xf numFmtId="177" fontId="88" fillId="33" borderId="170" xfId="2" applyNumberFormat="1" applyFont="1" applyFill="1" applyBorder="1" applyAlignment="1">
      <alignment horizontal="center" vertical="center" shrinkToFit="1"/>
    </xf>
    <xf numFmtId="177" fontId="128" fillId="33" borderId="170" xfId="2" applyNumberFormat="1" applyFont="1" applyFill="1" applyBorder="1" applyAlignment="1">
      <alignment horizontal="center" vertical="center" wrapText="1"/>
    </xf>
    <xf numFmtId="0" fontId="22" fillId="18" borderId="172" xfId="2" applyFont="1" applyFill="1" applyBorder="1" applyAlignment="1">
      <alignment horizontal="left" vertical="center"/>
    </xf>
    <xf numFmtId="0" fontId="99" fillId="18" borderId="170" xfId="0" applyFont="1" applyFill="1" applyBorder="1" applyAlignment="1">
      <alignment horizontal="center" vertical="center" wrapText="1"/>
    </xf>
    <xf numFmtId="0" fontId="99" fillId="22" borderId="170" xfId="0" applyFont="1" applyFill="1" applyBorder="1" applyAlignment="1">
      <alignment horizontal="center" vertical="center" wrapText="1"/>
    </xf>
    <xf numFmtId="177" fontId="100" fillId="18" borderId="170" xfId="2" applyNumberFormat="1" applyFont="1" applyFill="1" applyBorder="1" applyAlignment="1">
      <alignment horizontal="center" vertical="center" shrinkToFit="1"/>
    </xf>
    <xf numFmtId="177" fontId="6" fillId="18" borderId="170" xfId="2" applyNumberFormat="1" applyFill="1" applyBorder="1" applyAlignment="1">
      <alignment horizontal="center" vertical="center" shrinkToFit="1"/>
    </xf>
    <xf numFmtId="177" fontId="6" fillId="22" borderId="170" xfId="2" applyNumberFormat="1" applyFill="1" applyBorder="1" applyAlignment="1">
      <alignment horizontal="center" vertical="center" shrinkToFit="1"/>
    </xf>
    <xf numFmtId="177" fontId="12" fillId="18" borderId="170" xfId="2" applyNumberFormat="1" applyFont="1" applyFill="1" applyBorder="1" applyAlignment="1">
      <alignment horizontal="center" vertical="center" shrinkToFit="1"/>
    </xf>
    <xf numFmtId="0" fontId="22" fillId="5" borderId="172" xfId="2" applyFont="1" applyFill="1" applyBorder="1" applyAlignment="1">
      <alignment horizontal="left" vertical="center"/>
    </xf>
    <xf numFmtId="177" fontId="12" fillId="29" borderId="173" xfId="2" applyNumberFormat="1" applyFont="1" applyFill="1" applyBorder="1" applyAlignment="1">
      <alignment horizontal="center" vertical="center" wrapText="1"/>
    </xf>
    <xf numFmtId="0" fontId="22" fillId="0" borderId="170" xfId="2" applyFont="1" applyBorder="1" applyAlignment="1">
      <alignment horizontal="left" vertical="center"/>
    </xf>
    <xf numFmtId="177" fontId="6" fillId="0" borderId="170" xfId="2" applyNumberFormat="1" applyBorder="1" applyAlignment="1">
      <alignment horizontal="center" vertical="center" shrinkToFit="1"/>
    </xf>
    <xf numFmtId="177" fontId="6" fillId="5" borderId="170" xfId="2" applyNumberFormat="1" applyFill="1" applyBorder="1" applyAlignment="1">
      <alignment horizontal="center" vertical="center" shrinkToFit="1"/>
    </xf>
    <xf numFmtId="177" fontId="6" fillId="21" borderId="170" xfId="2" applyNumberFormat="1" applyFill="1" applyBorder="1" applyAlignment="1">
      <alignment horizontal="center" vertical="center" shrinkToFit="1"/>
    </xf>
    <xf numFmtId="177" fontId="12" fillId="0" borderId="170" xfId="2" applyNumberFormat="1" applyFont="1" applyBorder="1" applyAlignment="1">
      <alignment horizontal="center" vertical="center" shrinkToFit="1"/>
    </xf>
    <xf numFmtId="177" fontId="10" fillId="0" borderId="170" xfId="2" applyNumberFormat="1" applyFont="1" applyBorder="1" applyAlignment="1">
      <alignment horizontal="center" vertical="center" shrinkToFit="1"/>
    </xf>
    <xf numFmtId="177" fontId="12" fillId="29" borderId="170" xfId="2" applyNumberFormat="1" applyFont="1" applyFill="1" applyBorder="1" applyAlignment="1">
      <alignment horizontal="center" vertical="center" shrinkToFit="1"/>
    </xf>
    <xf numFmtId="0" fontId="22" fillId="5" borderId="170" xfId="2" applyFont="1" applyFill="1" applyBorder="1" applyAlignment="1">
      <alignment horizontal="left" vertical="center"/>
    </xf>
    <xf numFmtId="177" fontId="6" fillId="6" borderId="170" xfId="2" applyNumberFormat="1" applyFill="1" applyBorder="1" applyAlignment="1">
      <alignment horizontal="center" vertical="center" shrinkToFit="1"/>
    </xf>
    <xf numFmtId="177" fontId="6" fillId="2" borderId="170" xfId="2" applyNumberFormat="1" applyFill="1" applyBorder="1" applyAlignment="1">
      <alignment horizontal="center" vertical="center" shrinkToFit="1"/>
    </xf>
    <xf numFmtId="177" fontId="12" fillId="7" borderId="170" xfId="2" applyNumberFormat="1" applyFont="1" applyFill="1" applyBorder="1" applyAlignment="1">
      <alignment horizontal="center" vertical="center" shrinkToFit="1"/>
    </xf>
    <xf numFmtId="0" fontId="0" fillId="0" borderId="170" xfId="0" applyBorder="1" applyAlignment="1">
      <alignment horizontal="center" vertical="center" wrapText="1"/>
    </xf>
    <xf numFmtId="0" fontId="0" fillId="2" borderId="170" xfId="0" applyFill="1" applyBorder="1" applyAlignment="1">
      <alignment horizontal="center" vertical="center" wrapText="1"/>
    </xf>
    <xf numFmtId="0" fontId="1" fillId="0" borderId="170" xfId="0" applyFont="1" applyBorder="1" applyAlignment="1">
      <alignment horizontal="center" vertical="center" wrapText="1"/>
    </xf>
    <xf numFmtId="0" fontId="6" fillId="5" borderId="170" xfId="2" applyFill="1" applyBorder="1" applyAlignment="1">
      <alignment horizontal="center" vertical="center" wrapText="1"/>
    </xf>
    <xf numFmtId="0" fontId="6" fillId="0" borderId="170" xfId="2" applyBorder="1" applyAlignment="1">
      <alignment horizontal="center" vertical="center"/>
    </xf>
    <xf numFmtId="177" fontId="1" fillId="0" borderId="170" xfId="2" applyNumberFormat="1" applyFont="1" applyBorder="1" applyAlignment="1">
      <alignment horizontal="center" vertical="center" shrinkToFit="1"/>
    </xf>
    <xf numFmtId="0" fontId="22" fillId="5" borderId="172" xfId="2" applyFont="1" applyFill="1" applyBorder="1" applyAlignment="1">
      <alignment horizontal="center" vertical="center"/>
    </xf>
    <xf numFmtId="177" fontId="6" fillId="5" borderId="170" xfId="2" applyNumberFormat="1" applyFill="1" applyBorder="1" applyAlignment="1">
      <alignment horizontal="center" vertical="center" wrapText="1"/>
    </xf>
    <xf numFmtId="177" fontId="6" fillId="0" borderId="170" xfId="2" applyNumberFormat="1" applyBorder="1" applyAlignment="1">
      <alignment horizontal="center" vertical="center" wrapText="1"/>
    </xf>
    <xf numFmtId="177" fontId="6" fillId="6" borderId="170" xfId="2" applyNumberFormat="1" applyFill="1" applyBorder="1" applyAlignment="1">
      <alignment horizontal="center" vertical="center" wrapText="1"/>
    </xf>
    <xf numFmtId="0" fontId="6" fillId="0" borderId="170" xfId="2" applyBorder="1" applyAlignment="1">
      <alignment horizontal="center" vertical="center" wrapText="1"/>
    </xf>
    <xf numFmtId="177" fontId="12" fillId="0" borderId="170" xfId="2" applyNumberFormat="1" applyFont="1" applyBorder="1" applyAlignment="1">
      <alignment horizontal="center" vertical="center" wrapText="1"/>
    </xf>
    <xf numFmtId="177" fontId="6" fillId="7" borderId="173" xfId="2" applyNumberFormat="1" applyFill="1" applyBorder="1" applyAlignment="1">
      <alignment horizontal="center" vertical="center" wrapText="1"/>
    </xf>
    <xf numFmtId="0" fontId="6" fillId="6" borderId="170" xfId="2" applyFill="1" applyBorder="1" applyAlignment="1">
      <alignment horizontal="center" vertical="center" wrapText="1"/>
    </xf>
    <xf numFmtId="177" fontId="6" fillId="0" borderId="173" xfId="2" applyNumberFormat="1" applyBorder="1" applyAlignment="1">
      <alignment horizontal="center" vertical="center" wrapText="1"/>
    </xf>
    <xf numFmtId="177" fontId="6" fillId="7" borderId="170" xfId="2" applyNumberFormat="1" applyFill="1" applyBorder="1" applyAlignment="1">
      <alignment horizontal="center" vertical="center" wrapText="1"/>
    </xf>
    <xf numFmtId="0" fontId="6" fillId="0" borderId="174" xfId="2" applyBorder="1" applyAlignment="1">
      <alignment horizontal="center" vertical="center" wrapText="1"/>
    </xf>
    <xf numFmtId="0" fontId="6" fillId="6" borderId="174" xfId="2" applyFill="1" applyBorder="1" applyAlignment="1">
      <alignment horizontal="center" vertical="center" wrapText="1"/>
    </xf>
    <xf numFmtId="177" fontId="6" fillId="0" borderId="175" xfId="2" applyNumberFormat="1" applyBorder="1" applyAlignment="1">
      <alignment horizontal="center" vertical="center" wrapText="1"/>
    </xf>
    <xf numFmtId="0" fontId="6" fillId="2" borderId="170" xfId="2" applyFill="1" applyBorder="1" applyAlignment="1">
      <alignment horizontal="center" vertical="center" wrapText="1"/>
    </xf>
    <xf numFmtId="0" fontId="70" fillId="5" borderId="180" xfId="2" applyFont="1" applyFill="1" applyBorder="1" applyAlignment="1">
      <alignment horizontal="center" vertical="center"/>
    </xf>
    <xf numFmtId="0" fontId="6" fillId="0" borderId="162" xfId="2" applyBorder="1">
      <alignment vertical="center"/>
    </xf>
    <xf numFmtId="0" fontId="95" fillId="25" borderId="184" xfId="2" applyFont="1" applyFill="1" applyBorder="1" applyAlignment="1">
      <alignment horizontal="center" vertical="center" wrapText="1"/>
    </xf>
    <xf numFmtId="0" fontId="104" fillId="25" borderId="185" xfId="2" applyFont="1" applyFill="1" applyBorder="1" applyAlignment="1">
      <alignment horizontal="left" vertical="center" shrinkToFit="1"/>
    </xf>
    <xf numFmtId="0" fontId="94" fillId="25" borderId="185" xfId="2" applyFont="1" applyFill="1" applyBorder="1" applyAlignment="1">
      <alignment horizontal="center" vertical="center"/>
    </xf>
    <xf numFmtId="0" fontId="94" fillId="25" borderId="186" xfId="2" applyFont="1" applyFill="1" applyBorder="1" applyAlignment="1">
      <alignment horizontal="center" vertical="center"/>
    </xf>
    <xf numFmtId="14" fontId="109" fillId="18" borderId="189" xfId="2" applyNumberFormat="1" applyFont="1" applyFill="1" applyBorder="1" applyAlignment="1">
      <alignment horizontal="left" vertical="center"/>
    </xf>
    <xf numFmtId="0" fontId="10" fillId="2" borderId="193" xfId="2" applyFont="1" applyFill="1" applyBorder="1" applyAlignment="1">
      <alignment horizontal="center" vertical="center"/>
    </xf>
    <xf numFmtId="0" fontId="8" fillId="0" borderId="195" xfId="1" applyFill="1" applyBorder="1" applyAlignment="1" applyProtection="1">
      <alignment vertical="center" wrapText="1"/>
    </xf>
    <xf numFmtId="0" fontId="117" fillId="0" borderId="194" xfId="1" applyFont="1" applyBorder="1" applyAlignment="1" applyProtection="1">
      <alignment horizontal="left" vertical="top" wrapText="1"/>
    </xf>
    <xf numFmtId="0" fontId="117" fillId="0" borderId="190" xfId="1" applyFont="1" applyBorder="1" applyAlignment="1" applyProtection="1">
      <alignment vertical="top" wrapText="1"/>
    </xf>
    <xf numFmtId="0" fontId="26" fillId="0" borderId="196" xfId="2" applyFont="1" applyBorder="1" applyAlignment="1">
      <alignment vertical="top" wrapText="1"/>
    </xf>
    <xf numFmtId="0" fontId="119" fillId="0" borderId="197" xfId="1" applyFont="1" applyFill="1" applyBorder="1" applyAlignment="1" applyProtection="1">
      <alignment horizontal="left" vertical="top" wrapText="1"/>
    </xf>
    <xf numFmtId="0" fontId="94" fillId="25" borderId="185" xfId="2" applyFont="1" applyFill="1" applyBorder="1" applyAlignment="1">
      <alignment horizontal="center" vertical="center" wrapText="1"/>
    </xf>
    <xf numFmtId="14" fontId="109" fillId="18" borderId="0" xfId="2" applyNumberFormat="1" applyFont="1" applyFill="1" applyAlignment="1">
      <alignment horizontal="left" vertical="center"/>
    </xf>
    <xf numFmtId="0" fontId="6" fillId="18" borderId="106" xfId="2" applyFill="1" applyBorder="1">
      <alignment vertical="center"/>
    </xf>
    <xf numFmtId="0" fontId="148" fillId="0" borderId="114" xfId="1" applyFont="1" applyFill="1" applyBorder="1" applyAlignment="1" applyProtection="1">
      <alignment horizontal="left" vertical="top" wrapText="1"/>
    </xf>
    <xf numFmtId="0" fontId="0" fillId="18" borderId="129" xfId="0" applyFill="1" applyBorder="1" applyAlignment="1">
      <alignment vertical="center" wrapText="1"/>
    </xf>
    <xf numFmtId="14" fontId="97" fillId="18" borderId="130" xfId="17" applyNumberFormat="1" applyFont="1" applyFill="1" applyBorder="1" applyAlignment="1">
      <alignment horizontal="center" vertical="center" wrapText="1"/>
    </xf>
    <xf numFmtId="0" fontId="117" fillId="0" borderId="98" xfId="1" applyFont="1" applyBorder="1" applyAlignment="1" applyProtection="1">
      <alignment horizontal="left" vertical="top" wrapText="1"/>
    </xf>
    <xf numFmtId="14" fontId="18" fillId="3" borderId="3" xfId="2" applyNumberFormat="1" applyFont="1" applyFill="1" applyBorder="1" applyAlignment="1">
      <alignment horizontal="center" vertical="center" shrinkToFit="1"/>
    </xf>
    <xf numFmtId="14" fontId="26"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6" fillId="3" borderId="0" xfId="1" applyNumberFormat="1" applyFont="1" applyFill="1" applyBorder="1" applyAlignment="1" applyProtection="1">
      <alignment horizontal="center" vertical="center" wrapText="1" shrinkToFit="1"/>
    </xf>
    <xf numFmtId="14" fontId="10" fillId="2" borderId="204" xfId="2" applyNumberFormat="1" applyFont="1" applyFill="1" applyBorder="1" applyAlignment="1">
      <alignment horizontal="center" vertical="center"/>
    </xf>
    <xf numFmtId="0" fontId="6" fillId="20" borderId="207" xfId="2" applyFill="1" applyBorder="1">
      <alignment vertical="center"/>
    </xf>
    <xf numFmtId="14" fontId="6" fillId="20" borderId="207" xfId="2" applyNumberFormat="1" applyFill="1" applyBorder="1">
      <alignment vertical="center"/>
    </xf>
    <xf numFmtId="0" fontId="97" fillId="18" borderId="129" xfId="17" applyFont="1" applyFill="1" applyBorder="1" applyAlignment="1">
      <alignment horizontal="center" vertical="center" wrapText="1"/>
    </xf>
    <xf numFmtId="14" fontId="12" fillId="18" borderId="130" xfId="17" applyNumberFormat="1" applyFont="1" applyFill="1" applyBorder="1" applyAlignment="1">
      <alignment horizontal="center" vertical="center"/>
    </xf>
    <xf numFmtId="0" fontId="153" fillId="20" borderId="97" xfId="2" applyFont="1" applyFill="1" applyBorder="1" applyAlignment="1">
      <alignment horizontal="center" vertical="center" wrapText="1"/>
    </xf>
    <xf numFmtId="0" fontId="154" fillId="20" borderId="151" xfId="2" applyFont="1" applyFill="1" applyBorder="1" applyAlignment="1">
      <alignment horizontal="center" vertical="center" wrapText="1"/>
    </xf>
    <xf numFmtId="0" fontId="31" fillId="30" borderId="93" xfId="1" applyFont="1" applyFill="1" applyBorder="1" applyAlignment="1" applyProtection="1">
      <alignment horizontal="center" vertical="center" wrapText="1" shrinkToFit="1"/>
    </xf>
    <xf numFmtId="0" fontId="86" fillId="0" borderId="106" xfId="2" applyFont="1" applyBorder="1" applyAlignment="1">
      <alignment vertical="center" shrinkToFit="1"/>
    </xf>
    <xf numFmtId="0" fontId="8" fillId="0" borderId="212" xfId="1" applyBorder="1" applyAlignment="1" applyProtection="1">
      <alignment horizontal="left" vertical="center" wrapText="1"/>
    </xf>
    <xf numFmtId="0" fontId="6" fillId="0" borderId="212" xfId="2" applyBorder="1">
      <alignment vertical="center"/>
    </xf>
    <xf numFmtId="14" fontId="6" fillId="20" borderId="213" xfId="2" applyNumberFormat="1" applyFill="1" applyBorder="1">
      <alignment vertical="center"/>
    </xf>
    <xf numFmtId="0" fontId="22" fillId="37" borderId="170" xfId="2" applyFont="1" applyFill="1" applyBorder="1" applyAlignment="1">
      <alignment horizontal="center" vertical="center" wrapText="1"/>
    </xf>
    <xf numFmtId="0" fontId="34" fillId="20" borderId="95" xfId="1" applyFont="1" applyFill="1" applyBorder="1" applyAlignment="1" applyProtection="1">
      <alignment horizontal="center" vertical="center"/>
    </xf>
    <xf numFmtId="0" fontId="127" fillId="18" borderId="0" xfId="2" applyFont="1" applyFill="1" applyAlignment="1">
      <alignment horizontal="left" vertical="top" wrapText="1"/>
    </xf>
    <xf numFmtId="0" fontId="119" fillId="0" borderId="0" xfId="0" applyFont="1" applyAlignment="1">
      <alignment horizontal="left" vertical="top" wrapText="1"/>
    </xf>
    <xf numFmtId="0" fontId="8" fillId="0" borderId="0" xfId="1" applyFill="1" applyBorder="1" applyAlignment="1" applyProtection="1">
      <alignment horizontal="left" vertical="top" wrapText="1"/>
    </xf>
    <xf numFmtId="0" fontId="6" fillId="20" borderId="0" xfId="2" applyFill="1">
      <alignment vertical="center"/>
    </xf>
    <xf numFmtId="0" fontId="22" fillId="18" borderId="214" xfId="2" applyFont="1" applyFill="1" applyBorder="1" applyAlignment="1">
      <alignment horizontal="center" vertical="center" wrapText="1"/>
    </xf>
    <xf numFmtId="0" fontId="132" fillId="18" borderId="214" xfId="2" applyFont="1" applyFill="1" applyBorder="1" applyAlignment="1">
      <alignment horizontal="center" vertical="center" wrapText="1"/>
    </xf>
    <xf numFmtId="0" fontId="22" fillId="18" borderId="214" xfId="2" applyFont="1" applyFill="1" applyBorder="1" applyAlignment="1">
      <alignment horizontal="left" vertical="center" shrinkToFit="1"/>
    </xf>
    <xf numFmtId="14" fontId="22" fillId="18" borderId="214" xfId="2" applyNumberFormat="1" applyFont="1" applyFill="1" applyBorder="1" applyAlignment="1">
      <alignment horizontal="center" vertical="center"/>
    </xf>
    <xf numFmtId="14" fontId="22" fillId="18" borderId="215"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wrapText="1"/>
    </xf>
    <xf numFmtId="0" fontId="146" fillId="20" borderId="97" xfId="2" applyFont="1" applyFill="1" applyBorder="1" applyAlignment="1">
      <alignment horizontal="center" vertical="center" wrapText="1"/>
    </xf>
    <xf numFmtId="0" fontId="155" fillId="22" borderId="97" xfId="2" applyFont="1" applyFill="1" applyBorder="1" applyAlignment="1">
      <alignment horizontal="center" vertical="center" wrapText="1"/>
    </xf>
    <xf numFmtId="0" fontId="119" fillId="0" borderId="216" xfId="1" applyFont="1" applyFill="1" applyBorder="1" applyAlignment="1" applyProtection="1">
      <alignment horizontal="left" vertical="top" wrapText="1"/>
    </xf>
    <xf numFmtId="0" fontId="8" fillId="0" borderId="217" xfId="1" applyFill="1" applyBorder="1" applyAlignment="1" applyProtection="1">
      <alignment horizontal="left" vertical="top" wrapText="1"/>
    </xf>
    <xf numFmtId="0" fontId="6" fillId="0" borderId="217" xfId="2" applyBorder="1">
      <alignment vertical="center"/>
    </xf>
    <xf numFmtId="0" fontId="92" fillId="18" borderId="0" xfId="0" applyFont="1" applyFill="1" applyAlignment="1">
      <alignment horizontal="center" vertical="center" wrapText="1"/>
    </xf>
    <xf numFmtId="0" fontId="22" fillId="39" borderId="170" xfId="2" applyFont="1" applyFill="1" applyBorder="1" applyAlignment="1">
      <alignment horizontal="center" vertical="center" wrapText="1"/>
    </xf>
    <xf numFmtId="0" fontId="158" fillId="34" borderId="79" xfId="0" applyFont="1" applyFill="1" applyBorder="1" applyAlignment="1">
      <alignment horizontal="center" vertical="center" wrapText="1"/>
    </xf>
    <xf numFmtId="0" fontId="0" fillId="40" borderId="0" xfId="0" applyFill="1">
      <alignment vertical="center"/>
    </xf>
    <xf numFmtId="0" fontId="0" fillId="40" borderId="0" xfId="0" applyFill="1" applyAlignment="1">
      <alignment horizontal="left" vertical="top"/>
    </xf>
    <xf numFmtId="0" fontId="0" fillId="0" borderId="0" xfId="0" applyAlignment="1">
      <alignment horizontal="left" vertical="top"/>
    </xf>
    <xf numFmtId="0" fontId="0" fillId="40" borderId="0" xfId="0" applyFill="1" applyAlignment="1">
      <alignment horizontal="left" vertical="center"/>
    </xf>
    <xf numFmtId="0" fontId="83" fillId="38" borderId="65" xfId="0" applyFont="1" applyFill="1" applyBorder="1" applyAlignment="1">
      <alignment horizontal="center" vertical="center" wrapText="1"/>
    </xf>
    <xf numFmtId="0" fontId="17" fillId="22" borderId="151" xfId="2" applyFont="1" applyFill="1" applyBorder="1" applyAlignment="1">
      <alignment horizontal="center" vertical="center" wrapText="1"/>
    </xf>
    <xf numFmtId="0" fontId="162" fillId="40" borderId="0" xfId="0" applyFont="1" applyFill="1" applyAlignment="1">
      <alignment vertical="top" wrapText="1"/>
    </xf>
    <xf numFmtId="0" fontId="163" fillId="40" borderId="0" xfId="0" applyFont="1" applyFill="1" applyAlignment="1">
      <alignment vertical="top" wrapText="1"/>
    </xf>
    <xf numFmtId="0" fontId="22" fillId="18" borderId="129" xfId="17" applyFont="1" applyFill="1" applyBorder="1" applyAlignment="1">
      <alignment horizontal="center" vertical="center" wrapText="1"/>
    </xf>
    <xf numFmtId="0" fontId="17" fillId="22" borderId="0" xfId="1" applyFont="1" applyFill="1" applyAlignment="1" applyProtection="1">
      <alignment horizontal="center" vertical="center" wrapText="1"/>
    </xf>
    <xf numFmtId="0" fontId="117" fillId="0" borderId="0" xfId="0" applyFont="1" applyAlignment="1">
      <alignment horizontal="left" vertical="top" wrapText="1"/>
    </xf>
    <xf numFmtId="0" fontId="0" fillId="0" borderId="218" xfId="0" applyBorder="1" applyAlignment="1">
      <alignment horizontal="center" vertical="center" wrapText="1"/>
    </xf>
    <xf numFmtId="177" fontId="22" fillId="22" borderId="218" xfId="2" applyNumberFormat="1" applyFont="1" applyFill="1" applyBorder="1" applyAlignment="1">
      <alignment horizontal="center" vertical="center" shrinkToFit="1"/>
    </xf>
    <xf numFmtId="177" fontId="22" fillId="18" borderId="218" xfId="2" applyNumberFormat="1" applyFont="1" applyFill="1" applyBorder="1" applyAlignment="1">
      <alignment horizontal="center" vertical="center" shrinkToFit="1"/>
    </xf>
    <xf numFmtId="0" fontId="83" fillId="0" borderId="170" xfId="0" applyFont="1" applyBorder="1" applyAlignment="1">
      <alignment horizontal="center" vertical="center" wrapText="1"/>
    </xf>
    <xf numFmtId="0" fontId="83" fillId="22" borderId="170" xfId="0" applyFont="1" applyFill="1" applyBorder="1" applyAlignment="1">
      <alignment horizontal="center" vertical="center" wrapText="1"/>
    </xf>
    <xf numFmtId="0" fontId="83" fillId="18" borderId="170" xfId="0" applyFont="1" applyFill="1" applyBorder="1" applyAlignment="1">
      <alignment horizontal="center" vertical="center" wrapText="1"/>
    </xf>
    <xf numFmtId="0" fontId="23" fillId="18" borderId="170" xfId="2" applyFont="1" applyFill="1" applyBorder="1" applyAlignment="1">
      <alignment horizontal="center" vertical="top" wrapText="1"/>
    </xf>
    <xf numFmtId="0" fontId="149" fillId="0" borderId="0" xfId="2" applyFont="1">
      <alignment vertical="center"/>
    </xf>
    <xf numFmtId="0" fontId="167" fillId="3" borderId="0" xfId="4" applyFont="1" applyFill="1" applyAlignment="1">
      <alignment vertical="top"/>
    </xf>
    <xf numFmtId="0" fontId="167" fillId="3" borderId="0" xfId="2" applyFont="1" applyFill="1" applyAlignment="1">
      <alignment horizontal="center" vertical="center"/>
    </xf>
    <xf numFmtId="0" fontId="167" fillId="3" borderId="0" xfId="2" applyFont="1" applyFill="1" applyAlignment="1">
      <alignment vertical="top"/>
    </xf>
    <xf numFmtId="0" fontId="7" fillId="3" borderId="0" xfId="2" applyFont="1" applyFill="1" applyAlignment="1">
      <alignment vertical="top"/>
    </xf>
    <xf numFmtId="0" fontId="152" fillId="3" borderId="0" xfId="2" applyFont="1" applyFill="1" applyAlignment="1">
      <alignment vertical="top"/>
    </xf>
    <xf numFmtId="0" fontId="33" fillId="3" borderId="0" xfId="2" applyFont="1" applyFill="1" applyAlignment="1">
      <alignment vertical="top"/>
    </xf>
    <xf numFmtId="0" fontId="157" fillId="3" borderId="0" xfId="2" applyFont="1" applyFill="1" applyAlignment="1">
      <alignment vertical="top"/>
    </xf>
    <xf numFmtId="0" fontId="6" fillId="3" borderId="0" xfId="2" applyFill="1" applyAlignment="1">
      <alignment horizontal="left" vertical="center"/>
    </xf>
    <xf numFmtId="14" fontId="22" fillId="18" borderId="203" xfId="2" applyNumberFormat="1" applyFont="1" applyFill="1" applyBorder="1" applyAlignment="1">
      <alignment horizontal="center" vertical="center"/>
    </xf>
    <xf numFmtId="0" fontId="87" fillId="20" borderId="192" xfId="2" applyFont="1" applyFill="1" applyBorder="1" applyAlignment="1">
      <alignment horizontal="center" vertical="center" wrapText="1"/>
    </xf>
    <xf numFmtId="0" fontId="117" fillId="0" borderId="220" xfId="1" applyFont="1" applyFill="1" applyBorder="1" applyAlignment="1" applyProtection="1">
      <alignment vertical="top" wrapText="1"/>
    </xf>
    <xf numFmtId="14" fontId="85" fillId="20" borderId="223" xfId="1" applyNumberFormat="1" applyFont="1" applyFill="1" applyBorder="1" applyAlignment="1" applyProtection="1">
      <alignment horizontal="center" vertical="center" shrinkToFit="1"/>
    </xf>
    <xf numFmtId="14" fontId="85" fillId="20" borderId="223" xfId="2" applyNumberFormat="1" applyFont="1" applyFill="1" applyBorder="1" applyAlignment="1">
      <alignment horizontal="center" vertical="center" wrapText="1" shrinkToFit="1"/>
    </xf>
    <xf numFmtId="14" fontId="85" fillId="20" borderId="223" xfId="1" applyNumberFormat="1" applyFont="1" applyFill="1" applyBorder="1" applyAlignment="1" applyProtection="1">
      <alignment horizontal="center" vertical="center" wrapText="1"/>
    </xf>
    <xf numFmtId="0" fontId="8" fillId="0" borderId="224" xfId="1" applyBorder="1" applyAlignment="1" applyProtection="1">
      <alignment vertical="center"/>
    </xf>
    <xf numFmtId="0" fontId="22" fillId="42" borderId="214" xfId="2" applyFont="1" applyFill="1" applyBorder="1" applyAlignment="1">
      <alignment horizontal="center" vertical="center" wrapText="1"/>
    </xf>
    <xf numFmtId="0" fontId="132" fillId="42" borderId="214" xfId="2" applyFont="1" applyFill="1" applyBorder="1" applyAlignment="1">
      <alignment horizontal="center" vertical="center" wrapText="1"/>
    </xf>
    <xf numFmtId="0" fontId="22" fillId="42" borderId="214" xfId="2" applyFont="1" applyFill="1" applyBorder="1" applyAlignment="1">
      <alignment horizontal="left" vertical="center" shrinkToFit="1"/>
    </xf>
    <xf numFmtId="14" fontId="22" fillId="42" borderId="214" xfId="2" applyNumberFormat="1" applyFont="1" applyFill="1" applyBorder="1" applyAlignment="1">
      <alignment horizontal="center" vertical="center"/>
    </xf>
    <xf numFmtId="14" fontId="22" fillId="42" borderId="203" xfId="2" applyNumberFormat="1" applyFont="1" applyFill="1" applyBorder="1" applyAlignment="1">
      <alignment horizontal="center" vertical="center"/>
    </xf>
    <xf numFmtId="14" fontId="22" fillId="42" borderId="215" xfId="2" applyNumberFormat="1" applyFont="1" applyFill="1" applyBorder="1" applyAlignment="1">
      <alignment horizontal="center" vertical="center"/>
    </xf>
    <xf numFmtId="0" fontId="22" fillId="20" borderId="214" xfId="2" applyFont="1" applyFill="1" applyBorder="1" applyAlignment="1">
      <alignment horizontal="center" vertical="center" wrapText="1"/>
    </xf>
    <xf numFmtId="0" fontId="132" fillId="20" borderId="214" xfId="2" applyFont="1" applyFill="1" applyBorder="1" applyAlignment="1">
      <alignment horizontal="center" vertical="center" wrapText="1"/>
    </xf>
    <xf numFmtId="0" fontId="22" fillId="20" borderId="214" xfId="2" applyFont="1" applyFill="1" applyBorder="1" applyAlignment="1">
      <alignment horizontal="left" vertical="center" shrinkToFit="1"/>
    </xf>
    <xf numFmtId="14" fontId="22" fillId="20" borderId="214" xfId="2" applyNumberFormat="1" applyFont="1" applyFill="1" applyBorder="1" applyAlignment="1">
      <alignment horizontal="center" vertical="center"/>
    </xf>
    <xf numFmtId="14" fontId="22" fillId="20" borderId="215" xfId="2" applyNumberFormat="1" applyFont="1" applyFill="1" applyBorder="1" applyAlignment="1">
      <alignment horizontal="center" vertical="center"/>
    </xf>
    <xf numFmtId="14" fontId="22" fillId="20" borderId="203" xfId="2" applyNumberFormat="1" applyFont="1" applyFill="1" applyBorder="1" applyAlignment="1">
      <alignment horizontal="center" vertical="center"/>
    </xf>
    <xf numFmtId="0" fontId="22" fillId="27" borderId="214" xfId="2" applyFont="1" applyFill="1" applyBorder="1" applyAlignment="1">
      <alignment horizontal="center" vertical="center" wrapText="1"/>
    </xf>
    <xf numFmtId="0" fontId="132" fillId="27" borderId="214" xfId="2" applyFont="1" applyFill="1" applyBorder="1" applyAlignment="1">
      <alignment horizontal="center" vertical="center" wrapText="1"/>
    </xf>
    <xf numFmtId="0" fontId="22" fillId="27" borderId="214" xfId="2" applyFont="1" applyFill="1" applyBorder="1" applyAlignment="1">
      <alignment horizontal="left" vertical="center" shrinkToFit="1"/>
    </xf>
    <xf numFmtId="14" fontId="22" fillId="27" borderId="214" xfId="2" applyNumberFormat="1" applyFont="1" applyFill="1" applyBorder="1" applyAlignment="1">
      <alignment horizontal="center" vertical="center"/>
    </xf>
    <xf numFmtId="14" fontId="22" fillId="27" borderId="203" xfId="2" applyNumberFormat="1" applyFont="1" applyFill="1" applyBorder="1" applyAlignment="1">
      <alignment horizontal="center" vertical="center"/>
    </xf>
    <xf numFmtId="14" fontId="22" fillId="27" borderId="215" xfId="2" applyNumberFormat="1" applyFont="1" applyFill="1" applyBorder="1" applyAlignment="1">
      <alignment horizontal="center" vertical="center"/>
    </xf>
    <xf numFmtId="0" fontId="22" fillId="43" borderId="214" xfId="2" applyFont="1" applyFill="1" applyBorder="1" applyAlignment="1">
      <alignment horizontal="center" vertical="center" wrapText="1"/>
    </xf>
    <xf numFmtId="0" fontId="132" fillId="43" borderId="214" xfId="2" applyFont="1" applyFill="1" applyBorder="1" applyAlignment="1">
      <alignment horizontal="center" vertical="center" wrapText="1"/>
    </xf>
    <xf numFmtId="0" fontId="22" fillId="43" borderId="214" xfId="2" applyFont="1" applyFill="1" applyBorder="1" applyAlignment="1">
      <alignment horizontal="left" vertical="center" shrinkToFit="1"/>
    </xf>
    <xf numFmtId="14" fontId="22" fillId="43" borderId="214" xfId="2" applyNumberFormat="1" applyFont="1" applyFill="1" applyBorder="1" applyAlignment="1">
      <alignment horizontal="center" vertical="center"/>
    </xf>
    <xf numFmtId="14" fontId="22" fillId="43" borderId="215" xfId="2" applyNumberFormat="1" applyFont="1" applyFill="1" applyBorder="1" applyAlignment="1">
      <alignment horizontal="center" vertical="center"/>
    </xf>
    <xf numFmtId="0" fontId="127" fillId="0" borderId="219" xfId="2" applyFont="1" applyBorder="1" applyAlignment="1">
      <alignment horizontal="left" vertical="top" wrapText="1"/>
    </xf>
    <xf numFmtId="0" fontId="83" fillId="36" borderId="170" xfId="0" applyFont="1" applyFill="1" applyBorder="1" applyAlignment="1">
      <alignment horizontal="center" vertical="center" wrapText="1"/>
    </xf>
    <xf numFmtId="0" fontId="31" fillId="20" borderId="97" xfId="1" applyFont="1" applyFill="1" applyBorder="1" applyAlignment="1" applyProtection="1">
      <alignment horizontal="center" vertical="center" wrapText="1"/>
    </xf>
    <xf numFmtId="0" fontId="67" fillId="8" borderId="0" xfId="4" applyFont="1" applyFill="1" applyAlignment="1">
      <alignment vertical="top"/>
    </xf>
    <xf numFmtId="0" fontId="67" fillId="8" borderId="0" xfId="2" applyFont="1" applyFill="1" applyAlignment="1">
      <alignment vertical="top"/>
    </xf>
    <xf numFmtId="0" fontId="6" fillId="0" borderId="0" xfId="4" applyAlignment="1">
      <alignment horizontal="center" vertical="center"/>
    </xf>
    <xf numFmtId="0" fontId="22" fillId="18" borderId="225" xfId="2" applyFont="1" applyFill="1" applyBorder="1" applyAlignment="1">
      <alignment horizontal="center" vertical="center" wrapText="1"/>
    </xf>
    <xf numFmtId="177" fontId="49" fillId="18" borderId="126" xfId="2" applyNumberFormat="1" applyFont="1" applyFill="1" applyBorder="1" applyAlignment="1">
      <alignment horizontal="center" vertical="center" wrapText="1"/>
    </xf>
    <xf numFmtId="0" fontId="22" fillId="27" borderId="187" xfId="2" applyFont="1" applyFill="1" applyBorder="1" applyAlignment="1">
      <alignment horizontal="center" vertical="center" wrapText="1"/>
    </xf>
    <xf numFmtId="0" fontId="132" fillId="27" borderId="187" xfId="2" applyFont="1" applyFill="1" applyBorder="1" applyAlignment="1">
      <alignment horizontal="center" vertical="center" wrapText="1"/>
    </xf>
    <xf numFmtId="0" fontId="22" fillId="27" borderId="187" xfId="2" applyFont="1" applyFill="1" applyBorder="1" applyAlignment="1">
      <alignment horizontal="left" vertical="center" shrinkToFit="1"/>
    </xf>
    <xf numFmtId="14" fontId="22" fillId="27" borderId="187" xfId="2" applyNumberFormat="1" applyFont="1" applyFill="1" applyBorder="1" applyAlignment="1">
      <alignment horizontal="center" vertical="center"/>
    </xf>
    <xf numFmtId="14" fontId="22" fillId="27" borderId="188" xfId="2" applyNumberFormat="1" applyFont="1" applyFill="1" applyBorder="1" applyAlignment="1">
      <alignment horizontal="center" vertical="center"/>
    </xf>
    <xf numFmtId="0" fontId="22" fillId="44" borderId="214" xfId="2" applyFont="1" applyFill="1" applyBorder="1" applyAlignment="1">
      <alignment horizontal="center" vertical="center" wrapText="1"/>
    </xf>
    <xf numFmtId="0" fontId="132" fillId="44" borderId="214" xfId="2" applyFont="1" applyFill="1" applyBorder="1" applyAlignment="1">
      <alignment horizontal="center" vertical="center" wrapText="1"/>
    </xf>
    <xf numFmtId="0" fontId="22" fillId="44" borderId="214" xfId="2" applyFont="1" applyFill="1" applyBorder="1" applyAlignment="1">
      <alignment horizontal="left" vertical="center" shrinkToFit="1"/>
    </xf>
    <xf numFmtId="14" fontId="22" fillId="44" borderId="214" xfId="2" applyNumberFormat="1" applyFont="1" applyFill="1" applyBorder="1" applyAlignment="1">
      <alignment horizontal="center" vertical="center"/>
    </xf>
    <xf numFmtId="14" fontId="22" fillId="44" borderId="215" xfId="2" applyNumberFormat="1" applyFont="1" applyFill="1" applyBorder="1" applyAlignment="1">
      <alignment horizontal="center" vertical="center"/>
    </xf>
    <xf numFmtId="0" fontId="22" fillId="45" borderId="214" xfId="2" applyFont="1" applyFill="1" applyBorder="1" applyAlignment="1">
      <alignment horizontal="center" vertical="center" wrapText="1"/>
    </xf>
    <xf numFmtId="0" fontId="132" fillId="45" borderId="214" xfId="2" applyFont="1" applyFill="1" applyBorder="1" applyAlignment="1">
      <alignment horizontal="center" vertical="center" wrapText="1"/>
    </xf>
    <xf numFmtId="0" fontId="22" fillId="45" borderId="214" xfId="2" applyFont="1" applyFill="1" applyBorder="1" applyAlignment="1">
      <alignment horizontal="left" vertical="center" shrinkToFit="1"/>
    </xf>
    <xf numFmtId="14" fontId="22" fillId="45" borderId="214" xfId="2" applyNumberFormat="1" applyFont="1" applyFill="1" applyBorder="1" applyAlignment="1">
      <alignment horizontal="center" vertical="center"/>
    </xf>
    <xf numFmtId="14" fontId="22" fillId="45" borderId="215" xfId="2" applyNumberFormat="1" applyFont="1" applyFill="1" applyBorder="1" applyAlignment="1">
      <alignment horizontal="center" vertical="center"/>
    </xf>
    <xf numFmtId="14" fontId="22" fillId="44" borderId="203" xfId="2" applyNumberFormat="1" applyFont="1" applyFill="1" applyBorder="1" applyAlignment="1">
      <alignment horizontal="center" vertical="center"/>
    </xf>
    <xf numFmtId="14" fontId="22" fillId="45" borderId="203" xfId="2" applyNumberFormat="1" applyFont="1" applyFill="1" applyBorder="1" applyAlignment="1">
      <alignment horizontal="center" vertical="center"/>
    </xf>
    <xf numFmtId="0" fontId="156" fillId="37" borderId="0" xfId="2" applyFont="1" applyFill="1">
      <alignment vertical="center"/>
    </xf>
    <xf numFmtId="0" fontId="69" fillId="46" borderId="129" xfId="0" applyFont="1" applyFill="1" applyBorder="1" applyAlignment="1">
      <alignment horizontal="center" vertical="center" wrapText="1"/>
    </xf>
    <xf numFmtId="14" fontId="91" fillId="46" borderId="130" xfId="17" applyNumberFormat="1" applyFont="1" applyFill="1" applyBorder="1" applyAlignment="1">
      <alignment horizontal="center" vertical="center"/>
    </xf>
    <xf numFmtId="14" fontId="89" fillId="20" borderId="104" xfId="2" applyNumberFormat="1" applyFont="1" applyFill="1" applyBorder="1" applyAlignment="1">
      <alignment horizontal="center" vertical="center"/>
    </xf>
    <xf numFmtId="14" fontId="89" fillId="20" borderId="227" xfId="2" applyNumberFormat="1" applyFont="1" applyFill="1" applyBorder="1" applyAlignment="1">
      <alignment horizontal="center" vertical="center"/>
    </xf>
    <xf numFmtId="14" fontId="89" fillId="20" borderId="50" xfId="2" applyNumberFormat="1" applyFont="1" applyFill="1" applyBorder="1" applyAlignment="1">
      <alignment horizontal="center" vertical="center"/>
    </xf>
    <xf numFmtId="0" fontId="110" fillId="20" borderId="228" xfId="2" applyFont="1" applyFill="1" applyBorder="1" applyAlignment="1">
      <alignment horizontal="center" vertical="center"/>
    </xf>
    <xf numFmtId="0" fontId="110" fillId="20" borderId="229" xfId="2" applyFont="1" applyFill="1" applyBorder="1" applyAlignment="1">
      <alignment horizontal="center" vertical="center"/>
    </xf>
    <xf numFmtId="0" fontId="85" fillId="20" borderId="226" xfId="1" applyFont="1" applyFill="1" applyBorder="1" applyAlignment="1" applyProtection="1">
      <alignment horizontal="center" vertical="center" wrapText="1"/>
    </xf>
    <xf numFmtId="0" fontId="8" fillId="0" borderId="230" xfId="1" applyBorder="1" applyAlignment="1" applyProtection="1">
      <alignment horizontal="left" vertical="center" wrapText="1"/>
    </xf>
    <xf numFmtId="0" fontId="110" fillId="20" borderId="231" xfId="2" applyFont="1" applyFill="1" applyBorder="1" applyAlignment="1">
      <alignment horizontal="center" vertical="center"/>
    </xf>
    <xf numFmtId="14" fontId="89" fillId="20" borderId="232" xfId="2" applyNumberFormat="1" applyFont="1" applyFill="1" applyBorder="1" applyAlignment="1">
      <alignment horizontal="center" vertical="center"/>
    </xf>
    <xf numFmtId="56" fontId="6" fillId="20" borderId="207" xfId="2" applyNumberFormat="1" applyFill="1" applyBorder="1">
      <alignment vertical="center"/>
    </xf>
    <xf numFmtId="0" fontId="85" fillId="20" borderId="0" xfId="2" applyFont="1" applyFill="1" applyAlignment="1">
      <alignment horizontal="center" vertical="center"/>
    </xf>
    <xf numFmtId="0" fontId="17" fillId="20" borderId="104" xfId="2" applyFont="1" applyFill="1" applyBorder="1" applyAlignment="1">
      <alignment horizontal="center" vertical="center" wrapText="1"/>
    </xf>
    <xf numFmtId="14" fontId="85" fillId="20" borderId="88" xfId="2" applyNumberFormat="1" applyFont="1" applyFill="1" applyBorder="1">
      <alignment vertical="center"/>
    </xf>
    <xf numFmtId="0" fontId="85" fillId="20" borderId="205" xfId="2" applyFont="1" applyFill="1" applyBorder="1" applyAlignment="1">
      <alignment horizontal="center" vertical="center"/>
    </xf>
    <xf numFmtId="0" fontId="85" fillId="20" borderId="206" xfId="2" applyFont="1" applyFill="1" applyBorder="1" applyAlignment="1">
      <alignment horizontal="center" vertical="center"/>
    </xf>
    <xf numFmtId="0" fontId="85" fillId="20" borderId="218" xfId="2" applyFont="1" applyFill="1" applyBorder="1" applyAlignment="1">
      <alignment horizontal="center" vertical="center"/>
    </xf>
    <xf numFmtId="14" fontId="85" fillId="20" borderId="205" xfId="2" applyNumberFormat="1" applyFont="1" applyFill="1" applyBorder="1" applyAlignment="1">
      <alignment horizontal="center" vertical="center"/>
    </xf>
    <xf numFmtId="14" fontId="85" fillId="20" borderId="206" xfId="2" applyNumberFormat="1" applyFont="1" applyFill="1" applyBorder="1" applyAlignment="1">
      <alignment horizontal="center" vertical="center"/>
    </xf>
    <xf numFmtId="14" fontId="85" fillId="20" borderId="218" xfId="2" applyNumberFormat="1" applyFont="1" applyFill="1" applyBorder="1" applyAlignment="1">
      <alignment horizontal="center" vertical="center"/>
    </xf>
    <xf numFmtId="0" fontId="34" fillId="18" borderId="234" xfId="2" applyFont="1" applyFill="1" applyBorder="1" applyAlignment="1">
      <alignment horizontal="left" vertical="top" wrapText="1"/>
    </xf>
    <xf numFmtId="0" fontId="8" fillId="18" borderId="233" xfId="1" applyFill="1" applyBorder="1" applyAlignment="1" applyProtection="1">
      <alignment horizontal="left" vertical="center" wrapText="1"/>
    </xf>
    <xf numFmtId="0" fontId="85" fillId="20" borderId="0" xfId="2" applyFont="1" applyFill="1" applyAlignment="1">
      <alignment horizontal="center" vertical="center" wrapText="1"/>
    </xf>
    <xf numFmtId="0" fontId="72" fillId="0" borderId="0" xfId="0" applyFont="1" applyAlignment="1">
      <alignment horizontal="left" vertical="center" wrapText="1"/>
    </xf>
    <xf numFmtId="0" fontId="76" fillId="0" borderId="0" xfId="0" applyFont="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horizontal="left" vertical="top" wrapText="1"/>
    </xf>
    <xf numFmtId="0" fontId="72" fillId="0" borderId="0" xfId="0" applyFont="1" applyAlignment="1">
      <alignment horizontal="left" vertical="top" wrapText="1"/>
    </xf>
    <xf numFmtId="0" fontId="73" fillId="0" borderId="0" xfId="0" applyFont="1" applyAlignment="1">
      <alignment horizontal="left" vertical="center" wrapText="1"/>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1" fillId="5" borderId="0" xfId="0" applyFont="1" applyFill="1" applyAlignment="1">
      <alignment horizontal="left" vertical="center" wrapText="1"/>
    </xf>
    <xf numFmtId="0" fontId="101" fillId="5" borderId="35" xfId="0" applyFont="1" applyFill="1" applyBorder="1" applyAlignment="1">
      <alignment horizontal="left" vertical="center" wrapText="1"/>
    </xf>
    <xf numFmtId="0" fontId="101" fillId="5" borderId="0" xfId="0" applyFont="1" applyFill="1" applyAlignment="1">
      <alignment horizontal="left" vertical="center"/>
    </xf>
    <xf numFmtId="0" fontId="101" fillId="5" borderId="0" xfId="0" applyFont="1" applyFill="1" applyAlignment="1">
      <alignment horizontal="left" vertical="top" wrapText="1"/>
    </xf>
    <xf numFmtId="0" fontId="8" fillId="0" borderId="0" xfId="1" applyAlignment="1" applyProtection="1">
      <alignment horizontal="center" vertical="center" wrapText="1"/>
    </xf>
    <xf numFmtId="0" fontId="49" fillId="18" borderId="27" xfId="17" applyFont="1" applyFill="1" applyBorder="1" applyAlignment="1">
      <alignment horizontal="center" vertical="center"/>
    </xf>
    <xf numFmtId="0" fontId="49" fillId="18" borderId="28" xfId="17" applyFont="1" applyFill="1" applyBorder="1" applyAlignment="1">
      <alignment horizontal="center" vertical="center"/>
    </xf>
    <xf numFmtId="0" fontId="49" fillId="0" borderId="28" xfId="17" applyFont="1" applyBorder="1" applyAlignment="1">
      <alignment horizontal="center" vertical="center"/>
    </xf>
    <xf numFmtId="0" fontId="49"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7" fillId="0" borderId="39" xfId="17" applyFont="1" applyBorder="1" applyAlignment="1">
      <alignment horizontal="center" vertical="center" wrapText="1"/>
    </xf>
    <xf numFmtId="0" fontId="37" fillId="0" borderId="23" xfId="17" applyFont="1" applyBorder="1" applyAlignment="1">
      <alignment horizontal="center" vertical="center" wrapText="1"/>
    </xf>
    <xf numFmtId="0" fontId="33" fillId="16" borderId="0" xfId="17" applyFont="1" applyFill="1" applyAlignment="1">
      <alignment horizontal="center" vertical="center"/>
    </xf>
    <xf numFmtId="179" fontId="130" fillId="0" borderId="118" xfId="17" applyNumberFormat="1" applyFont="1" applyBorder="1" applyAlignment="1">
      <alignment horizontal="center" vertical="center" shrinkToFit="1"/>
    </xf>
    <xf numFmtId="179" fontId="130" fillId="0" borderId="119" xfId="17" applyNumberFormat="1" applyFont="1" applyBorder="1" applyAlignment="1">
      <alignment horizontal="center" vertical="center" shrinkToFit="1"/>
    </xf>
    <xf numFmtId="0" fontId="47" fillId="0" borderId="40" xfId="17" applyFont="1" applyBorder="1" applyAlignment="1">
      <alignment horizontal="center" vertical="center"/>
    </xf>
    <xf numFmtId="0" fontId="47" fillId="0" borderId="41" xfId="17" applyFont="1" applyBorder="1" applyAlignment="1">
      <alignment horizontal="center" vertical="center"/>
    </xf>
    <xf numFmtId="0" fontId="10" fillId="6" borderId="101" xfId="17" applyFont="1" applyFill="1" applyBorder="1" applyAlignment="1">
      <alignment horizontal="center" vertical="center" wrapText="1"/>
    </xf>
    <xf numFmtId="0" fontId="10" fillId="6" borderId="99" xfId="17" applyFont="1" applyFill="1" applyBorder="1" applyAlignment="1">
      <alignment horizontal="center" vertical="center" wrapText="1"/>
    </xf>
    <xf numFmtId="0" fontId="10" fillId="6" borderId="102" xfId="17" applyFont="1" applyFill="1" applyBorder="1" applyAlignment="1">
      <alignment horizontal="center" vertical="center" wrapText="1"/>
    </xf>
    <xf numFmtId="0" fontId="36" fillId="18" borderId="131" xfId="17" applyFont="1" applyFill="1" applyBorder="1" applyAlignment="1">
      <alignment horizontal="left" vertical="top" wrapText="1"/>
    </xf>
    <xf numFmtId="0" fontId="36" fillId="18" borderId="127" xfId="17" applyFont="1" applyFill="1" applyBorder="1" applyAlignment="1">
      <alignment horizontal="left" vertical="top" wrapText="1"/>
    </xf>
    <xf numFmtId="0" fontId="36" fillId="18" borderId="128" xfId="17" applyFont="1" applyFill="1" applyBorder="1" applyAlignment="1">
      <alignment horizontal="left" vertical="top" wrapText="1"/>
    </xf>
    <xf numFmtId="0" fontId="36" fillId="18" borderId="42" xfId="18" applyFont="1" applyFill="1" applyBorder="1" applyAlignment="1">
      <alignment horizontal="center" vertical="center"/>
    </xf>
    <xf numFmtId="0" fontId="36" fillId="18" borderId="43" xfId="18" applyFont="1" applyFill="1" applyBorder="1" applyAlignment="1">
      <alignment horizontal="center" vertical="center"/>
    </xf>
    <xf numFmtId="0" fontId="11" fillId="0" borderId="123" xfId="17" applyFont="1" applyBorder="1" applyAlignment="1">
      <alignment horizontal="center" vertical="center" wrapText="1"/>
    </xf>
    <xf numFmtId="0" fontId="11" fillId="0" borderId="124" xfId="17" applyFont="1" applyBorder="1" applyAlignment="1">
      <alignment horizontal="center" vertical="center" wrapText="1"/>
    </xf>
    <xf numFmtId="0" fontId="11" fillId="0" borderId="125" xfId="17" applyFont="1" applyBorder="1" applyAlignment="1">
      <alignment horizontal="center" vertical="center" wrapText="1"/>
    </xf>
    <xf numFmtId="0" fontId="54" fillId="18" borderId="67" xfId="17" applyFont="1" applyFill="1" applyBorder="1" applyAlignment="1">
      <alignment horizontal="center" vertical="center"/>
    </xf>
    <xf numFmtId="0" fontId="54" fillId="18" borderId="68" xfId="17" applyFont="1" applyFill="1" applyBorder="1" applyAlignment="1">
      <alignment horizontal="center" vertical="center"/>
    </xf>
    <xf numFmtId="0" fontId="54" fillId="18" borderId="69" xfId="17" applyFont="1" applyFill="1" applyBorder="1" applyAlignment="1">
      <alignment horizontal="center" vertical="center"/>
    </xf>
    <xf numFmtId="0" fontId="36" fillId="18" borderId="211" xfId="17" applyFont="1" applyFill="1" applyBorder="1" applyAlignment="1">
      <alignment horizontal="left" vertical="top" wrapText="1"/>
    </xf>
    <xf numFmtId="0" fontId="36" fillId="18" borderId="209" xfId="17" applyFont="1" applyFill="1" applyBorder="1" applyAlignment="1">
      <alignment horizontal="left" vertical="top" wrapText="1"/>
    </xf>
    <xf numFmtId="0" fontId="36" fillId="18" borderId="210" xfId="17" applyFont="1" applyFill="1" applyBorder="1" applyAlignment="1">
      <alignment horizontal="left" vertical="top" wrapText="1"/>
    </xf>
    <xf numFmtId="0" fontId="105" fillId="18" borderId="208" xfId="17" applyFont="1" applyFill="1" applyBorder="1" applyAlignment="1">
      <alignment horizontal="left" vertical="top" wrapText="1"/>
    </xf>
    <xf numFmtId="0" fontId="105" fillId="18" borderId="209" xfId="17" applyFont="1" applyFill="1" applyBorder="1" applyAlignment="1">
      <alignment horizontal="left" vertical="top" wrapText="1"/>
    </xf>
    <xf numFmtId="0" fontId="105" fillId="18" borderId="210" xfId="17" applyFont="1" applyFill="1" applyBorder="1" applyAlignment="1">
      <alignment horizontal="left" vertical="top" wrapText="1"/>
    </xf>
    <xf numFmtId="0" fontId="12" fillId="18" borderId="131" xfId="17" applyFont="1" applyFill="1" applyBorder="1" applyAlignment="1">
      <alignment horizontal="left" vertical="top" wrapText="1"/>
    </xf>
    <xf numFmtId="0" fontId="12" fillId="18" borderId="127" xfId="17" applyFont="1" applyFill="1" applyBorder="1" applyAlignment="1">
      <alignment horizontal="left" vertical="top" wrapText="1"/>
    </xf>
    <xf numFmtId="0" fontId="12" fillId="18" borderId="128" xfId="17" applyFont="1" applyFill="1" applyBorder="1" applyAlignment="1">
      <alignment horizontal="left" vertical="top" wrapText="1"/>
    </xf>
    <xf numFmtId="0" fontId="36" fillId="18" borderId="136" xfId="17" applyFont="1" applyFill="1" applyBorder="1" applyAlignment="1">
      <alignment horizontal="left" vertical="top" wrapText="1"/>
    </xf>
    <xf numFmtId="0" fontId="36" fillId="18" borderId="129" xfId="17" applyFont="1" applyFill="1" applyBorder="1" applyAlignment="1">
      <alignment horizontal="left" vertical="top" wrapText="1"/>
    </xf>
    <xf numFmtId="0" fontId="91" fillId="18" borderId="131" xfId="17" applyFont="1" applyFill="1" applyBorder="1" applyAlignment="1">
      <alignment horizontal="left" vertical="top" wrapText="1"/>
    </xf>
    <xf numFmtId="0" fontId="91" fillId="18" borderId="127" xfId="17" applyFont="1" applyFill="1" applyBorder="1" applyAlignment="1">
      <alignment horizontal="left" vertical="top" wrapText="1"/>
    </xf>
    <xf numFmtId="0" fontId="91" fillId="18" borderId="128" xfId="17" applyFont="1" applyFill="1" applyBorder="1" applyAlignment="1">
      <alignment horizontal="left" vertical="top" wrapText="1"/>
    </xf>
    <xf numFmtId="0" fontId="12" fillId="18" borderId="131" xfId="2" applyFont="1" applyFill="1" applyBorder="1" applyAlignment="1">
      <alignment horizontal="left" vertical="top" wrapText="1"/>
    </xf>
    <xf numFmtId="0" fontId="12" fillId="18" borderId="127" xfId="2" applyFont="1" applyFill="1" applyBorder="1" applyAlignment="1">
      <alignment horizontal="left" vertical="top" wrapText="1"/>
    </xf>
    <xf numFmtId="0" fontId="12" fillId="18" borderId="128" xfId="2" applyFont="1" applyFill="1" applyBorder="1" applyAlignment="1">
      <alignment horizontal="left" vertical="top" wrapText="1"/>
    </xf>
    <xf numFmtId="0" fontId="59" fillId="11" borderId="147" xfId="17" applyFont="1" applyFill="1" applyBorder="1" applyAlignment="1">
      <alignment horizontal="right" vertical="center" wrapText="1"/>
    </xf>
    <xf numFmtId="0" fontId="60" fillId="11" borderId="147" xfId="0" applyFont="1" applyFill="1" applyBorder="1" applyAlignment="1">
      <alignment horizontal="right" vertical="center"/>
    </xf>
    <xf numFmtId="0" fontId="0" fillId="11" borderId="147" xfId="0" applyFill="1" applyBorder="1" applyAlignment="1">
      <alignment horizontal="right" vertical="center"/>
    </xf>
    <xf numFmtId="180" fontId="59" fillId="11" borderId="147" xfId="17" applyNumberFormat="1" applyFont="1" applyFill="1" applyBorder="1" applyAlignment="1">
      <alignment horizontal="center" vertical="center" wrapText="1"/>
    </xf>
    <xf numFmtId="180" fontId="0" fillId="11" borderId="147" xfId="0" applyNumberFormat="1" applyFill="1" applyBorder="1" applyAlignment="1">
      <alignment horizontal="center" vertical="center" wrapText="1"/>
    </xf>
    <xf numFmtId="0" fontId="61" fillId="12" borderId="148" xfId="17" applyFont="1" applyFill="1" applyBorder="1" applyAlignment="1">
      <alignment horizontal="center" vertical="center" wrapText="1"/>
    </xf>
    <xf numFmtId="0" fontId="62" fillId="12" borderId="148" xfId="0" applyFont="1" applyFill="1" applyBorder="1" applyAlignment="1">
      <alignment horizontal="center" vertical="center"/>
    </xf>
    <xf numFmtId="0" fontId="61" fillId="9" borderId="148" xfId="0" applyFont="1" applyFill="1" applyBorder="1" applyAlignment="1">
      <alignment horizontal="center" vertical="center"/>
    </xf>
    <xf numFmtId="0" fontId="64" fillId="9" borderId="148" xfId="0" applyFont="1" applyFill="1" applyBorder="1" applyAlignment="1">
      <alignment horizontal="center" vertical="center"/>
    </xf>
    <xf numFmtId="0" fontId="66" fillId="17" borderId="53" xfId="16" applyFont="1" applyFill="1" applyBorder="1" applyAlignment="1">
      <alignment horizontal="center" vertical="center"/>
    </xf>
    <xf numFmtId="0" fontId="66" fillId="17" borderId="58" xfId="16" applyFont="1" applyFill="1" applyBorder="1" applyAlignment="1">
      <alignment horizontal="center" vertical="center"/>
    </xf>
    <xf numFmtId="0" fontId="66" fillId="17" borderId="60" xfId="16" applyFont="1" applyFill="1" applyBorder="1" applyAlignment="1">
      <alignment horizontal="center" vertical="center"/>
    </xf>
    <xf numFmtId="0" fontId="67" fillId="2" borderId="54" xfId="16" applyFont="1" applyFill="1" applyBorder="1" applyAlignment="1">
      <alignment vertical="center" wrapText="1"/>
    </xf>
    <xf numFmtId="0" fontId="67" fillId="2" borderId="55" xfId="16" applyFont="1" applyFill="1" applyBorder="1" applyAlignment="1">
      <alignment vertical="center" wrapText="1"/>
    </xf>
    <xf numFmtId="0" fontId="67" fillId="2" borderId="56" xfId="16" applyFont="1" applyFill="1" applyBorder="1" applyAlignment="1">
      <alignment vertical="center" wrapText="1"/>
    </xf>
    <xf numFmtId="0" fontId="67" fillId="2" borderId="48" xfId="16" applyFont="1" applyFill="1" applyBorder="1" applyAlignment="1">
      <alignment vertical="center" wrapText="1"/>
    </xf>
    <xf numFmtId="0" fontId="67" fillId="2" borderId="0" xfId="16" applyFont="1" applyFill="1" applyAlignment="1">
      <alignment vertical="center" wrapText="1"/>
    </xf>
    <xf numFmtId="0" fontId="67" fillId="2" borderId="49" xfId="16" applyFont="1" applyFill="1" applyBorder="1" applyAlignment="1">
      <alignment vertical="center" wrapText="1"/>
    </xf>
    <xf numFmtId="0" fontId="67" fillId="2" borderId="61" xfId="16" applyFont="1" applyFill="1" applyBorder="1" applyAlignment="1">
      <alignment vertical="center" wrapText="1"/>
    </xf>
    <xf numFmtId="0" fontId="67" fillId="2" borderId="62" xfId="16" applyFont="1" applyFill="1" applyBorder="1" applyAlignment="1">
      <alignment vertical="center" wrapText="1"/>
    </xf>
    <xf numFmtId="0" fontId="67" fillId="2" borderId="63" xfId="16" applyFont="1" applyFill="1" applyBorder="1" applyAlignment="1">
      <alignment vertical="center" wrapText="1"/>
    </xf>
    <xf numFmtId="0" fontId="67" fillId="2" borderId="54" xfId="16" applyFont="1" applyFill="1" applyBorder="1" applyAlignment="1">
      <alignment horizontal="left" vertical="center" wrapText="1"/>
    </xf>
    <xf numFmtId="0" fontId="67" fillId="2" borderId="55" xfId="16" applyFont="1" applyFill="1" applyBorder="1" applyAlignment="1">
      <alignment horizontal="left" vertical="center" wrapText="1"/>
    </xf>
    <xf numFmtId="0" fontId="67" fillId="2" borderId="57" xfId="16" applyFont="1" applyFill="1" applyBorder="1" applyAlignment="1">
      <alignment horizontal="left" vertical="center" wrapText="1"/>
    </xf>
    <xf numFmtId="0" fontId="67" fillId="2" borderId="48" xfId="16" applyFont="1" applyFill="1" applyBorder="1" applyAlignment="1">
      <alignment horizontal="left" vertical="center" wrapText="1"/>
    </xf>
    <xf numFmtId="0" fontId="67" fillId="2" borderId="0" xfId="16" applyFont="1" applyFill="1" applyAlignment="1">
      <alignment horizontal="left" vertical="center" wrapText="1"/>
    </xf>
    <xf numFmtId="0" fontId="67" fillId="2" borderId="59" xfId="16" applyFont="1" applyFill="1" applyBorder="1" applyAlignment="1">
      <alignment horizontal="left" vertical="center" wrapText="1"/>
    </xf>
    <xf numFmtId="0" fontId="67" fillId="2" borderId="61" xfId="16" applyFont="1" applyFill="1" applyBorder="1" applyAlignment="1">
      <alignment horizontal="left" vertical="center" wrapText="1"/>
    </xf>
    <xf numFmtId="0" fontId="67" fillId="2" borderId="62" xfId="16" applyFont="1" applyFill="1" applyBorder="1" applyAlignment="1">
      <alignment horizontal="left" vertical="center" wrapText="1"/>
    </xf>
    <xf numFmtId="0" fontId="67"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9" fillId="24" borderId="141" xfId="17" applyFont="1" applyFill="1" applyBorder="1" applyAlignment="1">
      <alignment horizontal="center" vertical="center" wrapText="1"/>
    </xf>
    <xf numFmtId="0" fontId="57" fillId="15" borderId="141" xfId="17" applyFont="1" applyFill="1" applyBorder="1" applyAlignment="1">
      <alignment horizontal="center" vertical="center" wrapText="1"/>
    </xf>
    <xf numFmtId="0" fontId="0" fillId="15" borderId="141" xfId="0" applyFill="1" applyBorder="1" applyAlignment="1">
      <alignment horizontal="center" vertical="center" wrapText="1"/>
    </xf>
    <xf numFmtId="180" fontId="59" fillId="3" borderId="143" xfId="17" applyNumberFormat="1" applyFont="1" applyFill="1" applyBorder="1" applyAlignment="1">
      <alignment horizontal="center" vertical="center" wrapText="1"/>
    </xf>
    <xf numFmtId="180" fontId="59" fillId="3" borderId="145" xfId="17" applyNumberFormat="1" applyFont="1" applyFill="1" applyBorder="1" applyAlignment="1">
      <alignment horizontal="center" vertical="center" wrapText="1"/>
    </xf>
    <xf numFmtId="0" fontId="67" fillId="3" borderId="143" xfId="17" applyFont="1" applyFill="1" applyBorder="1" applyAlignment="1">
      <alignment horizontal="center" vertical="center" wrapText="1"/>
    </xf>
    <xf numFmtId="0" fontId="67" fillId="3" borderId="144" xfId="17" applyFont="1" applyFill="1" applyBorder="1" applyAlignment="1">
      <alignment horizontal="center" vertical="center" wrapText="1"/>
    </xf>
    <xf numFmtId="0" fontId="67" fillId="3" borderId="145" xfId="17" applyFont="1" applyFill="1" applyBorder="1" applyAlignment="1">
      <alignment horizontal="center" vertical="center" wrapText="1"/>
    </xf>
    <xf numFmtId="0" fontId="42" fillId="18" borderId="0" xfId="17" applyFont="1" applyFill="1" applyAlignment="1">
      <alignment horizontal="left" vertical="center"/>
    </xf>
    <xf numFmtId="0" fontId="93" fillId="18" borderId="131" xfId="2" applyFont="1" applyFill="1" applyBorder="1" applyAlignment="1">
      <alignment horizontal="left" vertical="top" wrapText="1"/>
    </xf>
    <xf numFmtId="0" fontId="93" fillId="18" borderId="127" xfId="2" applyFont="1" applyFill="1" applyBorder="1" applyAlignment="1">
      <alignment horizontal="left" vertical="top" wrapText="1"/>
    </xf>
    <xf numFmtId="0" fontId="93" fillId="18" borderId="128" xfId="2" applyFont="1" applyFill="1" applyBorder="1" applyAlignment="1">
      <alignment horizontal="left" vertical="top" wrapText="1"/>
    </xf>
    <xf numFmtId="0" fontId="36" fillId="46" borderId="131" xfId="17" applyFont="1" applyFill="1" applyBorder="1" applyAlignment="1">
      <alignment horizontal="left" vertical="top" wrapText="1"/>
    </xf>
    <xf numFmtId="0" fontId="36" fillId="46" borderId="127" xfId="17" applyFont="1" applyFill="1" applyBorder="1" applyAlignment="1">
      <alignment horizontal="left" vertical="top" wrapText="1"/>
    </xf>
    <xf numFmtId="0" fontId="36" fillId="46" borderId="128" xfId="17" applyFont="1" applyFill="1" applyBorder="1" applyAlignment="1">
      <alignment horizontal="left" vertical="top" wrapText="1"/>
    </xf>
    <xf numFmtId="0" fontId="131" fillId="41" borderId="0" xfId="2" applyFont="1" applyFill="1" applyAlignment="1">
      <alignment horizontal="center" vertical="center"/>
    </xf>
    <xf numFmtId="0" fontId="6" fillId="0" borderId="0" xfId="2">
      <alignment vertical="center"/>
    </xf>
    <xf numFmtId="0" fontId="20" fillId="0" borderId="0" xfId="2" applyFont="1" applyAlignment="1">
      <alignment horizontal="center" vertical="center"/>
    </xf>
    <xf numFmtId="0" fontId="172" fillId="0" borderId="0" xfId="2" applyFont="1" applyAlignment="1">
      <alignment horizontal="center" vertical="center"/>
    </xf>
    <xf numFmtId="0" fontId="173" fillId="8" borderId="0" xfId="2" applyFont="1" applyFill="1" applyAlignment="1">
      <alignment horizontal="center" vertical="center"/>
    </xf>
    <xf numFmtId="0" fontId="20" fillId="8" borderId="0" xfId="2" applyFont="1" applyFill="1" applyAlignment="1">
      <alignment horizontal="center" vertical="center"/>
    </xf>
    <xf numFmtId="0" fontId="166" fillId="8" borderId="0" xfId="2" applyFont="1" applyFill="1" applyAlignment="1">
      <alignment horizontal="center" vertical="center"/>
    </xf>
    <xf numFmtId="0" fontId="150" fillId="3" borderId="0" xfId="2" applyFont="1" applyFill="1" applyAlignment="1">
      <alignment vertical="top" wrapText="1"/>
    </xf>
    <xf numFmtId="0" fontId="151" fillId="3" borderId="0" xfId="2" applyFont="1" applyFill="1" applyAlignment="1">
      <alignment vertical="top" wrapText="1"/>
    </xf>
    <xf numFmtId="0" fontId="6" fillId="3" borderId="0" xfId="2" applyFill="1" applyAlignment="1">
      <alignment vertical="top" wrapText="1"/>
    </xf>
    <xf numFmtId="14" fontId="85" fillId="20" borderId="221" xfId="1" applyNumberFormat="1" applyFont="1" applyFill="1" applyBorder="1" applyAlignment="1" applyProtection="1">
      <alignment horizontal="center" vertical="center" wrapText="1"/>
    </xf>
    <xf numFmtId="14" fontId="85" fillId="20" borderId="222" xfId="1" applyNumberFormat="1" applyFont="1" applyFill="1" applyBorder="1" applyAlignment="1" applyProtection="1">
      <alignment horizontal="center" vertical="center" wrapText="1"/>
    </xf>
    <xf numFmtId="14" fontId="85" fillId="20" borderId="221" xfId="2" applyNumberFormat="1" applyFont="1" applyFill="1" applyBorder="1" applyAlignment="1">
      <alignment horizontal="center" vertical="center" wrapText="1" shrinkToFit="1"/>
    </xf>
    <xf numFmtId="14" fontId="85" fillId="20" borderId="222" xfId="2" applyNumberFormat="1" applyFont="1" applyFill="1" applyBorder="1" applyAlignment="1">
      <alignment horizontal="center" vertical="center" wrapText="1" shrinkToFit="1"/>
    </xf>
    <xf numFmtId="14" fontId="85" fillId="20" borderId="221" xfId="1" applyNumberFormat="1" applyFont="1" applyFill="1" applyBorder="1" applyAlignment="1" applyProtection="1">
      <alignment horizontal="center" vertical="center" shrinkToFit="1"/>
    </xf>
    <xf numFmtId="14" fontId="85" fillId="20" borderId="222" xfId="1" applyNumberFormat="1" applyFont="1" applyFill="1" applyBorder="1" applyAlignment="1" applyProtection="1">
      <alignment horizontal="center" vertical="center" shrinkToFit="1"/>
    </xf>
    <xf numFmtId="14" fontId="85" fillId="20" borderId="84" xfId="1" applyNumberFormat="1" applyFont="1" applyFill="1" applyBorder="1" applyAlignment="1" applyProtection="1">
      <alignment horizontal="center" vertical="center" wrapText="1"/>
    </xf>
    <xf numFmtId="14" fontId="85" fillId="20" borderId="105" xfId="1" applyNumberFormat="1" applyFont="1" applyFill="1" applyBorder="1" applyAlignment="1" applyProtection="1">
      <alignment horizontal="center" vertical="center" wrapText="1"/>
    </xf>
    <xf numFmtId="14" fontId="85" fillId="20" borderId="1" xfId="1" applyNumberFormat="1" applyFont="1" applyFill="1" applyBorder="1" applyAlignment="1" applyProtection="1">
      <alignment horizontal="center" vertical="center" wrapText="1" shrinkToFit="1"/>
    </xf>
    <xf numFmtId="14" fontId="85" fillId="20" borderId="75" xfId="1" applyNumberFormat="1" applyFont="1" applyFill="1" applyBorder="1" applyAlignment="1" applyProtection="1">
      <alignment horizontal="center" vertical="center" wrapText="1" shrinkToFit="1"/>
    </xf>
    <xf numFmtId="14" fontId="85" fillId="20" borderId="86" xfId="1" applyNumberFormat="1" applyFont="1" applyFill="1" applyBorder="1" applyAlignment="1" applyProtection="1">
      <alignment horizontal="center" vertical="center" shrinkToFit="1"/>
    </xf>
    <xf numFmtId="14" fontId="85" fillId="20" borderId="1" xfId="1" applyNumberFormat="1" applyFont="1" applyFill="1" applyBorder="1" applyAlignment="1" applyProtection="1">
      <alignment horizontal="center" vertical="center" shrinkToFit="1"/>
    </xf>
    <xf numFmtId="14" fontId="85" fillId="20" borderId="75" xfId="1" applyNumberFormat="1" applyFont="1" applyFill="1" applyBorder="1" applyAlignment="1" applyProtection="1">
      <alignment horizontal="center" vertical="center" shrinkToFit="1"/>
    </xf>
    <xf numFmtId="14" fontId="85" fillId="20" borderId="86" xfId="2" applyNumberFormat="1" applyFont="1" applyFill="1" applyBorder="1" applyAlignment="1">
      <alignment horizontal="center" vertical="center" wrapText="1" shrinkToFit="1"/>
    </xf>
    <xf numFmtId="14" fontId="85" fillId="20" borderId="1" xfId="2" applyNumberFormat="1" applyFont="1" applyFill="1" applyBorder="1" applyAlignment="1">
      <alignment horizontal="center" vertical="center" wrapText="1" shrinkToFit="1"/>
    </xf>
    <xf numFmtId="14" fontId="85" fillId="20" borderId="86" xfId="2" applyNumberFormat="1" applyFont="1" applyFill="1" applyBorder="1" applyAlignment="1">
      <alignment horizontal="center" vertical="center" shrinkToFit="1"/>
    </xf>
    <xf numFmtId="14" fontId="85" fillId="20" borderId="1" xfId="2" applyNumberFormat="1" applyFont="1" applyFill="1" applyBorder="1" applyAlignment="1">
      <alignment horizontal="center" vertical="center" shrinkToFit="1"/>
    </xf>
    <xf numFmtId="14" fontId="85" fillId="20" borderId="75" xfId="2" applyNumberFormat="1" applyFont="1" applyFill="1" applyBorder="1" applyAlignment="1">
      <alignment horizontal="center" vertical="center" shrinkToFit="1"/>
    </xf>
    <xf numFmtId="0" fontId="161" fillId="18" borderId="181" xfId="2" applyFont="1" applyFill="1" applyBorder="1" applyAlignment="1">
      <alignment horizontal="center" vertical="center" wrapText="1"/>
    </xf>
    <xf numFmtId="0" fontId="161" fillId="18" borderId="182" xfId="2" applyFont="1" applyFill="1" applyBorder="1" applyAlignment="1">
      <alignment horizontal="center" vertical="center" wrapText="1"/>
    </xf>
    <xf numFmtId="0" fontId="161" fillId="18" borderId="183" xfId="2" applyFont="1" applyFill="1" applyBorder="1" applyAlignment="1">
      <alignment horizontal="center" vertical="center" wrapText="1"/>
    </xf>
    <xf numFmtId="0" fontId="6" fillId="5" borderId="163" xfId="2" applyFill="1" applyBorder="1">
      <alignment vertical="center"/>
    </xf>
    <xf numFmtId="0" fontId="6" fillId="5" borderId="164" xfId="2" applyFill="1" applyBorder="1">
      <alignment vertical="center"/>
    </xf>
    <xf numFmtId="0" fontId="6" fillId="5" borderId="165" xfId="2" applyFill="1" applyBorder="1">
      <alignment vertical="center"/>
    </xf>
    <xf numFmtId="0" fontId="21" fillId="5" borderId="44" xfId="2" applyFont="1" applyFill="1" applyBorder="1" applyAlignment="1">
      <alignment horizontal="center" vertical="top" wrapText="1"/>
    </xf>
    <xf numFmtId="0" fontId="21" fillId="5" borderId="41" xfId="2" applyFont="1" applyFill="1" applyBorder="1" applyAlignment="1">
      <alignment horizontal="center" vertical="top" wrapText="1"/>
    </xf>
    <xf numFmtId="0" fontId="21" fillId="5" borderId="45" xfId="2" applyFont="1" applyFill="1" applyBorder="1" applyAlignment="1">
      <alignment horizontal="center" vertical="top" wrapText="1"/>
    </xf>
    <xf numFmtId="0" fontId="21" fillId="5" borderId="46" xfId="2" applyFont="1" applyFill="1" applyBorder="1" applyAlignment="1">
      <alignment horizontal="center" vertical="top" wrapText="1"/>
    </xf>
    <xf numFmtId="0" fontId="21"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70" fillId="22" borderId="179" xfId="2" applyFont="1" applyFill="1" applyBorder="1" applyAlignment="1">
      <alignment horizontal="center" vertical="center" shrinkToFit="1"/>
    </xf>
    <xf numFmtId="0" fontId="170" fillId="22" borderId="168" xfId="2" applyFont="1" applyFill="1" applyBorder="1" applyAlignment="1">
      <alignment horizontal="center" vertical="center" shrinkToFit="1"/>
    </xf>
    <xf numFmtId="0" fontId="79" fillId="5" borderId="176" xfId="2" applyFont="1" applyFill="1" applyBorder="1" applyAlignment="1">
      <alignment horizontal="center" vertical="center"/>
    </xf>
    <xf numFmtId="0" fontId="79" fillId="5" borderId="177" xfId="2" applyFont="1" applyFill="1" applyBorder="1" applyAlignment="1">
      <alignment horizontal="center" vertical="center"/>
    </xf>
    <xf numFmtId="0" fontId="79" fillId="5" borderId="178" xfId="2" applyFont="1" applyFill="1" applyBorder="1" applyAlignment="1">
      <alignment horizontal="center" vertical="center"/>
    </xf>
    <xf numFmtId="0" fontId="6" fillId="0" borderId="0" xfId="2" applyAlignment="1">
      <alignment horizontal="center" vertical="center" wrapText="1"/>
    </xf>
    <xf numFmtId="0" fontId="79" fillId="32" borderId="0" xfId="2" applyFont="1" applyFill="1" applyAlignment="1">
      <alignment horizontal="left" vertical="center" wrapText="1"/>
    </xf>
    <xf numFmtId="0" fontId="79" fillId="32" borderId="0" xfId="2" applyFont="1" applyFill="1" applyAlignment="1">
      <alignment horizontal="left" vertical="center"/>
    </xf>
    <xf numFmtId="0" fontId="1" fillId="14" borderId="158" xfId="2" applyFont="1" applyFill="1" applyBorder="1" applyAlignment="1">
      <alignment vertical="top" wrapText="1"/>
    </xf>
    <xf numFmtId="0" fontId="6" fillId="0" borderId="153" xfId="2" applyBorder="1" applyAlignment="1">
      <alignment vertical="top" wrapText="1"/>
    </xf>
    <xf numFmtId="0" fontId="132" fillId="0" borderId="0" xfId="1" applyFont="1" applyAlignment="1" applyProtection="1">
      <alignment vertical="center"/>
    </xf>
    <xf numFmtId="0" fontId="6" fillId="23" borderId="155"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55" xfId="2" applyFont="1" applyFill="1" applyBorder="1" applyAlignment="1">
      <alignment horizontal="left" vertical="top" wrapText="1"/>
    </xf>
    <xf numFmtId="0" fontId="1" fillId="27" borderId="154"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56" xfId="2" applyFill="1" applyBorder="1" applyAlignment="1">
      <alignment vertical="top" wrapText="1"/>
    </xf>
    <xf numFmtId="0" fontId="14" fillId="2" borderId="153" xfId="0" applyFont="1" applyFill="1" applyBorder="1" applyAlignment="1">
      <alignment vertical="top" wrapText="1"/>
    </xf>
    <xf numFmtId="0" fontId="1" fillId="2" borderId="156" xfId="2" applyFont="1" applyFill="1" applyBorder="1" applyAlignment="1">
      <alignment horizontal="left" vertical="top" wrapText="1"/>
    </xf>
    <xf numFmtId="0" fontId="1" fillId="2" borderId="153" xfId="2" applyFont="1" applyFill="1" applyBorder="1" applyAlignment="1">
      <alignment horizontal="left" vertical="top" wrapText="1"/>
    </xf>
    <xf numFmtId="0" fontId="25" fillId="18" borderId="0" xfId="19" applyFont="1" applyFill="1" applyAlignment="1">
      <alignment vertical="center" wrapText="1"/>
    </xf>
    <xf numFmtId="178" fontId="26" fillId="3" borderId="205" xfId="2" applyNumberFormat="1" applyFont="1" applyFill="1" applyBorder="1" applyAlignment="1">
      <alignment horizontal="center" vertical="center"/>
    </xf>
    <xf numFmtId="178" fontId="26" fillId="3" borderId="206" xfId="0" applyNumberFormat="1" applyFont="1" applyFill="1" applyBorder="1" applyAlignment="1">
      <alignment horizontal="center" vertical="center"/>
    </xf>
    <xf numFmtId="178" fontId="26" fillId="3" borderId="206" xfId="2" applyNumberFormat="1" applyFont="1" applyFill="1" applyBorder="1" applyAlignment="1">
      <alignment horizontal="center" vertical="center"/>
    </xf>
    <xf numFmtId="178" fontId="26" fillId="3" borderId="207" xfId="0" applyNumberFormat="1" applyFont="1" applyFill="1" applyBorder="1" applyAlignment="1">
      <alignment horizontal="center" vertical="center"/>
    </xf>
    <xf numFmtId="0" fontId="27" fillId="20" borderId="198" xfId="2" applyFont="1" applyFill="1" applyBorder="1" applyAlignment="1">
      <alignment horizontal="center" vertical="center" shrinkToFit="1"/>
    </xf>
    <xf numFmtId="0" fontId="17" fillId="20" borderId="199" xfId="2" applyFont="1" applyFill="1" applyBorder="1" applyAlignment="1">
      <alignment horizontal="center" vertical="center" shrinkToFit="1"/>
    </xf>
    <xf numFmtId="0" fontId="17" fillId="20" borderId="200" xfId="2" applyFont="1" applyFill="1" applyBorder="1" applyAlignment="1">
      <alignment horizontal="center" vertical="center" shrinkToFit="1"/>
    </xf>
    <xf numFmtId="0" fontId="111" fillId="18" borderId="198" xfId="2" applyFont="1" applyFill="1" applyBorder="1" applyAlignment="1">
      <alignment horizontal="center" vertical="center" wrapText="1" shrinkToFit="1"/>
    </xf>
    <xf numFmtId="0" fontId="31" fillId="18" borderId="199" xfId="2" applyFont="1" applyFill="1" applyBorder="1" applyAlignment="1">
      <alignment horizontal="center" vertical="center" shrinkToFit="1"/>
    </xf>
    <xf numFmtId="0" fontId="31" fillId="18" borderId="200" xfId="2" applyFont="1" applyFill="1" applyBorder="1" applyAlignment="1">
      <alignment horizontal="center" vertical="center" shrinkToFit="1"/>
    </xf>
    <xf numFmtId="0" fontId="111" fillId="28" borderId="198" xfId="2" applyFont="1" applyFill="1" applyBorder="1" applyAlignment="1">
      <alignment horizontal="center" vertical="center" wrapText="1" shrinkToFit="1"/>
    </xf>
    <xf numFmtId="0" fontId="17" fillId="28" borderId="199" xfId="2" applyFont="1" applyFill="1" applyBorder="1" applyAlignment="1">
      <alignment horizontal="center" vertical="center" shrinkToFit="1"/>
    </xf>
    <xf numFmtId="0" fontId="17" fillId="28" borderId="200" xfId="2" applyFont="1" applyFill="1" applyBorder="1" applyAlignment="1">
      <alignment horizontal="center" vertical="center" shrinkToFit="1"/>
    </xf>
    <xf numFmtId="0" fontId="119" fillId="28" borderId="120" xfId="1" applyFont="1" applyFill="1" applyBorder="1" applyAlignment="1" applyProtection="1">
      <alignment horizontal="left" vertical="top" wrapText="1"/>
    </xf>
    <xf numFmtId="0" fontId="119" fillId="28" borderId="189" xfId="1" applyFont="1" applyFill="1" applyBorder="1" applyAlignment="1" applyProtection="1">
      <alignment horizontal="left" vertical="top" wrapText="1"/>
    </xf>
    <xf numFmtId="0" fontId="119" fillId="28" borderId="201" xfId="1" applyFont="1" applyFill="1" applyBorder="1" applyAlignment="1" applyProtection="1">
      <alignment horizontal="left" vertical="top" wrapText="1"/>
    </xf>
    <xf numFmtId="0" fontId="117" fillId="18" borderId="189" xfId="1" applyFont="1" applyFill="1" applyBorder="1" applyAlignment="1" applyProtection="1">
      <alignment horizontal="left" vertical="top" wrapText="1"/>
    </xf>
    <xf numFmtId="0" fontId="117" fillId="18" borderId="201" xfId="1" applyFont="1" applyFill="1" applyBorder="1" applyAlignment="1" applyProtection="1">
      <alignment horizontal="left" vertical="top" wrapText="1"/>
    </xf>
    <xf numFmtId="0" fontId="17" fillId="18" borderId="182" xfId="2" applyFont="1" applyFill="1" applyBorder="1" applyAlignment="1">
      <alignment horizontal="center" vertical="center" wrapText="1" shrinkToFit="1"/>
    </xf>
    <xf numFmtId="0" fontId="17" fillId="18" borderId="183" xfId="2" applyFont="1" applyFill="1" applyBorder="1" applyAlignment="1">
      <alignment horizontal="center" vertical="center" wrapText="1" shrinkToFit="1"/>
    </xf>
    <xf numFmtId="0" fontId="119" fillId="18" borderId="191" xfId="2" applyFont="1" applyFill="1" applyBorder="1" applyAlignment="1">
      <alignment horizontal="left" vertical="top" wrapText="1" shrinkToFit="1"/>
    </xf>
    <xf numFmtId="0" fontId="19" fillId="18" borderId="79" xfId="2" applyFont="1" applyFill="1" applyBorder="1" applyAlignment="1">
      <alignment horizontal="left" vertical="top" wrapText="1" shrinkToFit="1"/>
    </xf>
    <xf numFmtId="0" fontId="19" fillId="18" borderId="80"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171" fillId="42" borderId="180" xfId="2" applyFont="1" applyFill="1" applyBorder="1" applyAlignment="1">
      <alignment horizontal="center" vertical="center" wrapText="1" shrinkToFit="1"/>
    </xf>
    <xf numFmtId="0" fontId="27" fillId="42" borderId="182" xfId="2" applyFont="1" applyFill="1" applyBorder="1" applyAlignment="1">
      <alignment horizontal="center" vertical="center" wrapText="1" shrinkToFit="1"/>
    </xf>
    <xf numFmtId="0" fontId="27" fillId="42" borderId="183" xfId="2" applyFont="1" applyFill="1" applyBorder="1" applyAlignment="1">
      <alignment horizontal="center" vertical="center" wrapText="1" shrinkToFit="1"/>
    </xf>
    <xf numFmtId="0" fontId="34" fillId="42" borderId="191" xfId="1" applyFont="1" applyFill="1" applyBorder="1" applyAlignment="1" applyProtection="1">
      <alignment horizontal="left" vertical="top" wrapText="1" shrinkToFit="1"/>
    </xf>
    <xf numFmtId="0" fontId="165" fillId="42" borderId="79" xfId="2" applyFont="1" applyFill="1" applyBorder="1" applyAlignment="1">
      <alignment horizontal="left" vertical="top" wrapText="1" shrinkToFit="1"/>
    </xf>
    <xf numFmtId="0" fontId="165" fillId="42" borderId="80" xfId="2" applyFont="1" applyFill="1" applyBorder="1" applyAlignment="1">
      <alignment horizontal="left" vertical="top" wrapText="1" shrinkToFit="1"/>
    </xf>
    <xf numFmtId="0" fontId="117" fillId="18" borderId="117" xfId="1" applyFont="1" applyFill="1" applyBorder="1" applyAlignment="1" applyProtection="1">
      <alignment vertical="top" wrapText="1"/>
    </xf>
    <xf numFmtId="0" fontId="20" fillId="18" borderId="196" xfId="2" applyFont="1" applyFill="1" applyBorder="1" applyAlignment="1">
      <alignment vertical="top" wrapText="1"/>
    </xf>
    <xf numFmtId="0" fontId="20" fillId="18" borderId="202" xfId="2" applyFont="1" applyFill="1" applyBorder="1" applyAlignment="1">
      <alignment vertical="top" wrapText="1"/>
    </xf>
    <xf numFmtId="0" fontId="17" fillId="18" borderId="199" xfId="2" applyFont="1" applyFill="1" applyBorder="1" applyAlignment="1">
      <alignment horizontal="center" vertical="center" shrinkToFit="1"/>
    </xf>
    <xf numFmtId="0" fontId="17" fillId="18" borderId="200" xfId="2" applyFont="1" applyFill="1" applyBorder="1" applyAlignment="1">
      <alignment horizontal="center" vertical="center" shrinkToFit="1"/>
    </xf>
    <xf numFmtId="0" fontId="119" fillId="18" borderId="120" xfId="1" applyFont="1" applyFill="1" applyBorder="1" applyAlignment="1" applyProtection="1">
      <alignment horizontal="left" vertical="top" wrapText="1"/>
    </xf>
    <xf numFmtId="0" fontId="119" fillId="18" borderId="189" xfId="1" applyFont="1" applyFill="1" applyBorder="1" applyAlignment="1" applyProtection="1">
      <alignment horizontal="left" vertical="top" wrapText="1"/>
    </xf>
    <xf numFmtId="0" fontId="119" fillId="18" borderId="201" xfId="1" applyFont="1" applyFill="1" applyBorder="1" applyAlignment="1" applyProtection="1">
      <alignment horizontal="left" vertical="top" wrapText="1"/>
    </xf>
    <xf numFmtId="0" fontId="175" fillId="18" borderId="120" xfId="1" applyFont="1" applyFill="1" applyBorder="1" applyAlignment="1" applyProtection="1">
      <alignment horizontal="left" vertical="top" wrapText="1"/>
    </xf>
    <xf numFmtId="0" fontId="17" fillId="18" borderId="180" xfId="1" applyFont="1" applyFill="1" applyBorder="1" applyAlignment="1" applyProtection="1">
      <alignment horizontal="center" vertical="center" wrapText="1" shrinkToFit="1"/>
    </xf>
    <xf numFmtId="14" fontId="89" fillId="20" borderId="236" xfId="2" applyNumberFormat="1" applyFont="1" applyFill="1" applyBorder="1" applyAlignment="1">
      <alignment horizontal="center" vertical="center"/>
    </xf>
    <xf numFmtId="14" fontId="89" fillId="20" borderId="238" xfId="2" applyNumberFormat="1" applyFont="1" applyFill="1" applyBorder="1" applyAlignment="1">
      <alignment horizontal="center" vertical="center"/>
    </xf>
    <xf numFmtId="14" fontId="89" fillId="20" borderId="240" xfId="2" applyNumberFormat="1" applyFont="1" applyFill="1" applyBorder="1" applyAlignment="1">
      <alignment horizontal="center" vertical="center"/>
    </xf>
    <xf numFmtId="0" fontId="90" fillId="20" borderId="121" xfId="2" applyFont="1" applyFill="1" applyBorder="1" applyAlignment="1">
      <alignment horizontal="center" vertical="center"/>
    </xf>
    <xf numFmtId="0" fontId="90" fillId="20" borderId="30" xfId="2" applyFont="1" applyFill="1" applyBorder="1" applyAlignment="1">
      <alignment horizontal="center" vertical="center"/>
    </xf>
    <xf numFmtId="0" fontId="8" fillId="0" borderId="239" xfId="1" applyBorder="1" applyAlignment="1" applyProtection="1">
      <alignment vertical="top" wrapText="1"/>
    </xf>
    <xf numFmtId="0" fontId="127" fillId="0" borderId="237" xfId="2" applyFont="1" applyBorder="1" applyAlignment="1">
      <alignment vertical="top" wrapText="1"/>
    </xf>
    <xf numFmtId="0" fontId="110" fillId="20" borderId="83" xfId="2" applyFont="1" applyFill="1" applyBorder="1" applyAlignment="1">
      <alignment horizontal="center" vertical="center"/>
    </xf>
    <xf numFmtId="0" fontId="155" fillId="22" borderId="235" xfId="2" applyFont="1" applyFill="1" applyBorder="1" applyAlignment="1">
      <alignment horizontal="center" vertical="center" wrapText="1"/>
    </xf>
    <xf numFmtId="0" fontId="50" fillId="47" borderId="0" xfId="2" applyFont="1" applyFill="1" applyAlignment="1">
      <alignment horizontal="left" vertical="center" wrapText="1" indent="1"/>
    </xf>
    <xf numFmtId="0" fontId="177" fillId="47" borderId="0" xfId="2" applyFont="1" applyFill="1" applyAlignment="1">
      <alignment horizontal="left" vertical="center" wrapText="1" indent="1"/>
    </xf>
    <xf numFmtId="0" fontId="16" fillId="48" borderId="0" xfId="4" applyFont="1" applyFill="1" applyAlignment="1">
      <alignment vertical="center"/>
    </xf>
    <xf numFmtId="0" fontId="168" fillId="48" borderId="0" xfId="4" applyFont="1" applyFill="1" applyAlignment="1">
      <alignment vertical="center" wrapText="1"/>
    </xf>
    <xf numFmtId="0" fontId="169" fillId="48" borderId="0" xfId="0" applyFont="1" applyFill="1">
      <alignment vertical="center"/>
    </xf>
    <xf numFmtId="0" fontId="6" fillId="48" borderId="0" xfId="4" applyFill="1" applyAlignment="1">
      <alignment vertical="center"/>
    </xf>
    <xf numFmtId="0" fontId="159" fillId="18" borderId="0" xfId="0" applyFont="1" applyFill="1">
      <alignment vertical="center"/>
    </xf>
    <xf numFmtId="0" fontId="160" fillId="18" borderId="0" xfId="0" applyFont="1" applyFill="1" applyAlignment="1">
      <alignment horizontal="center" vertical="center" wrapText="1"/>
    </xf>
    <xf numFmtId="0" fontId="160" fillId="18" borderId="0" xfId="0" applyFont="1" applyFill="1" applyAlignment="1">
      <alignment horizontal="center" vertical="center"/>
    </xf>
    <xf numFmtId="0" fontId="160" fillId="18" borderId="0" xfId="0" applyFont="1" applyFill="1">
      <alignment vertical="center"/>
    </xf>
    <xf numFmtId="0" fontId="164" fillId="18" borderId="0" xfId="0" applyFont="1" applyFill="1" applyAlignment="1">
      <alignment horizontal="left" vertical="center" indent="2"/>
    </xf>
    <xf numFmtId="0" fontId="162" fillId="18" borderId="0" xfId="0" applyFont="1" applyFill="1" applyAlignment="1">
      <alignment vertical="top" wrapText="1"/>
    </xf>
    <xf numFmtId="0" fontId="0" fillId="18" borderId="0" xfId="0" applyFill="1" applyAlignment="1">
      <alignment horizontal="left" vertical="center"/>
    </xf>
    <xf numFmtId="0" fontId="0" fillId="18" borderId="0" xfId="0" applyFill="1" applyAlignment="1">
      <alignment horizontal="left" vertical="top"/>
    </xf>
    <xf numFmtId="0" fontId="0" fillId="18" borderId="0" xfId="0" applyFill="1" applyAlignment="1">
      <alignment vertical="top" wrapText="1"/>
    </xf>
    <xf numFmtId="0" fontId="182" fillId="18" borderId="0" xfId="0" applyFont="1" applyFill="1" applyAlignment="1">
      <alignment horizontal="left" vertical="center" wrapText="1"/>
    </xf>
    <xf numFmtId="0" fontId="184" fillId="0" borderId="115" xfId="1" applyFont="1" applyFill="1" applyBorder="1" applyAlignment="1" applyProtection="1">
      <alignment horizontal="left" vertical="center" wrapText="1"/>
    </xf>
    <xf numFmtId="0" fontId="34" fillId="0" borderId="0" xfId="1" applyFont="1" applyAlignment="1" applyProtection="1">
      <alignment horizontal="left" vertical="top"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95F963"/>
      <color rgb="FF6DDDF7"/>
      <color rgb="FFFFFFCC"/>
      <color rgb="FF6EF729"/>
      <color rgb="FFFFE9A3"/>
      <color rgb="FFBCE76F"/>
      <color rgb="FFFFD653"/>
      <color rgb="FFFFCF37"/>
      <color rgb="FF97FBF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'43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'43　感染症統計'!$B$7:$M$7</c:f>
              <c:numCache>
                <c:formatCode>General</c:formatCode>
                <c:ptCount val="12"/>
                <c:pt idx="0">
                  <c:v>102</c:v>
                </c:pt>
                <c:pt idx="1">
                  <c:v>102</c:v>
                </c:pt>
                <c:pt idx="2">
                  <c:v>115</c:v>
                </c:pt>
                <c:pt idx="3">
                  <c:v>122</c:v>
                </c:pt>
                <c:pt idx="4">
                  <c:v>257</c:v>
                </c:pt>
                <c:pt idx="5">
                  <c:v>307</c:v>
                </c:pt>
                <c:pt idx="6">
                  <c:v>517</c:v>
                </c:pt>
                <c:pt idx="7">
                  <c:v>704</c:v>
                </c:pt>
                <c:pt idx="8">
                  <c:v>535</c:v>
                </c:pt>
                <c:pt idx="9">
                  <c:v>438</c:v>
                </c:pt>
              </c:numCache>
            </c:numRef>
          </c:val>
          <c:smooth val="0"/>
          <c:extLst>
            <c:ext xmlns:c16="http://schemas.microsoft.com/office/drawing/2014/chart" uri="{C3380CC4-5D6E-409C-BE32-E72D297353CC}">
              <c16:uniqueId val="{00000008-9549-4A62-BF04-398DC0EE804A}"/>
            </c:ext>
          </c:extLst>
        </c:ser>
        <c:ser>
          <c:idx val="6"/>
          <c:order val="1"/>
          <c:tx>
            <c:strRef>
              <c:f>'43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'43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'43　感染症統計'!$A$9</c:f>
              <c:strCache>
                <c:ptCount val="1"/>
                <c:pt idx="0">
                  <c:v>2022年</c:v>
                </c:pt>
              </c:strCache>
            </c:strRef>
          </c:tx>
          <c:spPr>
            <a:ln w="28575" cap="rnd">
              <a:solidFill>
                <a:schemeClr val="accent1"/>
              </a:solidFill>
              <a:round/>
            </a:ln>
            <a:effectLst/>
          </c:spPr>
          <c:marker>
            <c:symbol val="none"/>
          </c:marker>
          <c:val>
            <c:numRef>
              <c:f>'43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'43　感染症統計'!$A$10</c:f>
              <c:strCache>
                <c:ptCount val="1"/>
                <c:pt idx="0">
                  <c:v>2021年</c:v>
                </c:pt>
              </c:strCache>
            </c:strRef>
          </c:tx>
          <c:spPr>
            <a:ln w="28575" cap="rnd">
              <a:solidFill>
                <a:schemeClr val="accent2"/>
              </a:solidFill>
              <a:round/>
            </a:ln>
            <a:effectLst/>
          </c:spPr>
          <c:marker>
            <c:symbol val="none"/>
          </c:marker>
          <c:val>
            <c:numRef>
              <c:f>'43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'43　感染症統計'!$A$11</c:f>
              <c:strCache>
                <c:ptCount val="1"/>
                <c:pt idx="0">
                  <c:v>2020年</c:v>
                </c:pt>
              </c:strCache>
            </c:strRef>
          </c:tx>
          <c:spPr>
            <a:ln w="28575" cap="rnd">
              <a:solidFill>
                <a:schemeClr val="accent3"/>
              </a:solidFill>
              <a:round/>
            </a:ln>
            <a:effectLst/>
          </c:spPr>
          <c:marker>
            <c:symbol val="none"/>
          </c:marker>
          <c:val>
            <c:numRef>
              <c:f>'43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'43　感染症統計'!$A$12</c:f>
              <c:strCache>
                <c:ptCount val="1"/>
                <c:pt idx="0">
                  <c:v>2019年</c:v>
                </c:pt>
              </c:strCache>
            </c:strRef>
          </c:tx>
          <c:spPr>
            <a:ln w="28575" cap="rnd">
              <a:solidFill>
                <a:schemeClr val="accent4"/>
              </a:solidFill>
              <a:round/>
            </a:ln>
            <a:effectLst/>
          </c:spPr>
          <c:marker>
            <c:symbol val="none"/>
          </c:marker>
          <c:val>
            <c:numRef>
              <c:f>'43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'43　感染症統計'!$A$13</c:f>
              <c:strCache>
                <c:ptCount val="1"/>
                <c:pt idx="0">
                  <c:v>2018年</c:v>
                </c:pt>
              </c:strCache>
            </c:strRef>
          </c:tx>
          <c:spPr>
            <a:ln w="28575" cap="rnd">
              <a:solidFill>
                <a:schemeClr val="accent5"/>
              </a:solidFill>
              <a:round/>
            </a:ln>
            <a:effectLst/>
          </c:spPr>
          <c:marker>
            <c:symbol val="none"/>
          </c:marker>
          <c:val>
            <c:numRef>
              <c:f>'43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'43　感染症統計'!$P$7</c:f>
              <c:strCache>
                <c:ptCount val="1"/>
                <c:pt idx="0">
                  <c:v>2024年</c:v>
                </c:pt>
              </c:strCache>
            </c:strRef>
          </c:tx>
          <c:spPr>
            <a:ln w="63500" cap="rnd">
              <a:solidFill>
                <a:srgbClr val="FF0000"/>
              </a:solidFill>
              <a:round/>
            </a:ln>
            <a:effectLst/>
          </c:spPr>
          <c:marker>
            <c:symbol val="none"/>
          </c:marker>
          <c:val>
            <c:numRef>
              <c:f>'43　感染症統計'!$Q$7:$AB$7</c:f>
              <c:numCache>
                <c:formatCode>General</c:formatCode>
                <c:ptCount val="12"/>
                <c:pt idx="0" formatCode="#,##0_ ">
                  <c:v>4</c:v>
                </c:pt>
                <c:pt idx="1">
                  <c:v>4</c:v>
                </c:pt>
                <c:pt idx="2">
                  <c:v>4</c:v>
                </c:pt>
                <c:pt idx="3">
                  <c:v>8</c:v>
                </c:pt>
                <c:pt idx="4">
                  <c:v>1</c:v>
                </c:pt>
                <c:pt idx="5">
                  <c:v>2</c:v>
                </c:pt>
                <c:pt idx="6">
                  <c:v>6</c:v>
                </c:pt>
                <c:pt idx="7">
                  <c:v>21</c:v>
                </c:pt>
                <c:pt idx="8">
                  <c:v>12</c:v>
                </c:pt>
                <c:pt idx="9">
                  <c:v>6</c:v>
                </c:pt>
              </c:numCache>
            </c:numRef>
          </c:val>
          <c:smooth val="0"/>
          <c:extLst>
            <c:ext xmlns:c16="http://schemas.microsoft.com/office/drawing/2014/chart" uri="{C3380CC4-5D6E-409C-BE32-E72D297353CC}">
              <c16:uniqueId val="{00000000-691A-4A61-BF12-3A5977548A2F}"/>
            </c:ext>
          </c:extLst>
        </c:ser>
        <c:ser>
          <c:idx val="0"/>
          <c:order val="1"/>
          <c:tx>
            <c:strRef>
              <c:f>'43　感染症統計'!$P$8</c:f>
              <c:strCache>
                <c:ptCount val="1"/>
                <c:pt idx="0">
                  <c:v>2023年</c:v>
                </c:pt>
              </c:strCache>
            </c:strRef>
          </c:tx>
          <c:spPr>
            <a:ln w="28575" cap="rnd">
              <a:solidFill>
                <a:schemeClr val="accent1"/>
              </a:solidFill>
              <a:round/>
            </a:ln>
            <a:effectLst/>
          </c:spPr>
          <c:marker>
            <c:symbol val="none"/>
          </c:marker>
          <c:val>
            <c:numRef>
              <c:f>'43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'43　感染症統計'!$P$9</c:f>
              <c:strCache>
                <c:ptCount val="1"/>
                <c:pt idx="0">
                  <c:v>2022年</c:v>
                </c:pt>
              </c:strCache>
            </c:strRef>
          </c:tx>
          <c:spPr>
            <a:ln w="28575" cap="rnd">
              <a:solidFill>
                <a:schemeClr val="accent2"/>
              </a:solidFill>
              <a:round/>
            </a:ln>
            <a:effectLst/>
          </c:spPr>
          <c:marker>
            <c:symbol val="none"/>
          </c:marker>
          <c:val>
            <c:numRef>
              <c:f>'43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'43　感染症統計'!$P$10</c:f>
              <c:strCache>
                <c:ptCount val="1"/>
                <c:pt idx="0">
                  <c:v>2021年</c:v>
                </c:pt>
              </c:strCache>
            </c:strRef>
          </c:tx>
          <c:spPr>
            <a:ln w="28575" cap="rnd">
              <a:solidFill>
                <a:schemeClr val="accent3"/>
              </a:solidFill>
              <a:round/>
            </a:ln>
            <a:effectLst/>
          </c:spPr>
          <c:marker>
            <c:symbol val="none"/>
          </c:marker>
          <c:val>
            <c:numRef>
              <c:f>'43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'43　感染症統計'!$P$11</c:f>
              <c:strCache>
                <c:ptCount val="1"/>
                <c:pt idx="0">
                  <c:v>2020年</c:v>
                </c:pt>
              </c:strCache>
            </c:strRef>
          </c:tx>
          <c:spPr>
            <a:ln w="28575" cap="rnd">
              <a:solidFill>
                <a:schemeClr val="accent4"/>
              </a:solidFill>
              <a:round/>
            </a:ln>
            <a:effectLst/>
          </c:spPr>
          <c:marker>
            <c:symbol val="none"/>
          </c:marker>
          <c:val>
            <c:numRef>
              <c:f>'43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'43　感染症統計'!$P$12</c:f>
              <c:strCache>
                <c:ptCount val="1"/>
                <c:pt idx="0">
                  <c:v>2019年</c:v>
                </c:pt>
              </c:strCache>
            </c:strRef>
          </c:tx>
          <c:spPr>
            <a:ln w="28575" cap="rnd">
              <a:solidFill>
                <a:schemeClr val="accent5"/>
              </a:solidFill>
              <a:round/>
            </a:ln>
            <a:effectLst/>
          </c:spPr>
          <c:marker>
            <c:symbol val="none"/>
          </c:marker>
          <c:val>
            <c:numRef>
              <c:f>'43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'43　感染症統計'!$P$13</c:f>
              <c:strCache>
                <c:ptCount val="1"/>
                <c:pt idx="0">
                  <c:v>2018年</c:v>
                </c:pt>
              </c:strCache>
            </c:strRef>
          </c:tx>
          <c:spPr>
            <a:ln w="28575" cap="rnd">
              <a:solidFill>
                <a:schemeClr val="accent6"/>
              </a:solidFill>
              <a:round/>
            </a:ln>
            <a:effectLst/>
          </c:spPr>
          <c:marker>
            <c:symbol val="none"/>
          </c:marker>
          <c:val>
            <c:numRef>
              <c:f>'43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http://suishinka.shop15.makeshop.jp/shopdetail/000000000215/"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 Id="rId5" Type="http://schemas.openxmlformats.org/officeDocument/2006/relationships/image" Target="../media/image15.png"/><Relationship Id="rId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215152</xdr:colOff>
      <xdr:row>32</xdr:row>
      <xdr:rowOff>71718</xdr:rowOff>
    </xdr:from>
    <xdr:to>
      <xdr:col>26</xdr:col>
      <xdr:colOff>528917</xdr:colOff>
      <xdr:row>39</xdr:row>
      <xdr:rowOff>0</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13163427-7E94-D754-2695-9FEDD566FC83}"/>
            </a:ext>
          </a:extLst>
        </xdr:cNvPr>
        <xdr:cNvSpPr txBox="1"/>
      </xdr:nvSpPr>
      <xdr:spPr>
        <a:xfrm>
          <a:off x="11080376" y="4482353"/>
          <a:ext cx="5190565" cy="1120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kern="1200">
              <a:solidFill>
                <a:srgbClr val="FF0000"/>
              </a:solidFill>
            </a:rPr>
            <a:t>ご注文はこちらから</a:t>
          </a:r>
        </a:p>
        <a:p>
          <a:pPr algn="l"/>
          <a:r>
            <a:rPr kumimoji="1" lang="ja-JP" altLang="en-US" sz="1200" kern="1200">
              <a:solidFill>
                <a:sysClr val="windowText" lastClr="000000"/>
              </a:solidFill>
            </a:rPr>
            <a:t>改訂新版 お客様 従業員 家族を ノロウイルス食中毒感染症からまもる！！－その知識と対策 － </a:t>
          </a:r>
          <a:r>
            <a:rPr kumimoji="1" lang="en-US" altLang="ja-JP" sz="1200" kern="1200">
              <a:solidFill>
                <a:sysClr val="windowText" lastClr="000000"/>
              </a:solidFill>
            </a:rPr>
            <a:t>| </a:t>
          </a:r>
          <a:r>
            <a:rPr kumimoji="1" lang="ja-JP" altLang="en-US" sz="1200" kern="1200">
              <a:solidFill>
                <a:sysClr val="windowText" lastClr="000000"/>
              </a:solidFill>
            </a:rPr>
            <a:t>指導員･責任者／食中毒 </a:t>
          </a:r>
          <a:r>
            <a:rPr kumimoji="1" lang="en-US" altLang="ja-JP" sz="1200" kern="1200">
              <a:solidFill>
                <a:sysClr val="windowText" lastClr="000000"/>
              </a:solidFill>
            </a:rPr>
            <a:t>| </a:t>
          </a:r>
          <a:r>
            <a:rPr kumimoji="1" lang="ja-JP" altLang="en-US" sz="1200" kern="1200">
              <a:solidFill>
                <a:sysClr val="windowText" lastClr="000000"/>
              </a:solidFill>
            </a:rPr>
            <a:t>公益社団法人日本食品衛生協会 食品衛生関連図書</a:t>
          </a:r>
        </a:p>
      </xdr:txBody>
    </xdr:sp>
    <xdr:clientData/>
  </xdr:twoCellAnchor>
  <xdr:twoCellAnchor>
    <xdr:from>
      <xdr:col>13</xdr:col>
      <xdr:colOff>125507</xdr:colOff>
      <xdr:row>0</xdr:row>
      <xdr:rowOff>98611</xdr:rowOff>
    </xdr:from>
    <xdr:to>
      <xdr:col>26</xdr:col>
      <xdr:colOff>143436</xdr:colOff>
      <xdr:row>1</xdr:row>
      <xdr:rowOff>286870</xdr:rowOff>
    </xdr:to>
    <xdr:sp macro="" textlink="">
      <xdr:nvSpPr>
        <xdr:cNvPr id="8" name="四角形: 角を丸くする 7">
          <a:extLst>
            <a:ext uri="{FF2B5EF4-FFF2-40B4-BE49-F238E27FC236}">
              <a16:creationId xmlns:a16="http://schemas.microsoft.com/office/drawing/2014/main" id="{D93184EB-9A82-448B-E1CC-32C42DB0E97D}"/>
            </a:ext>
          </a:extLst>
        </xdr:cNvPr>
        <xdr:cNvSpPr/>
      </xdr:nvSpPr>
      <xdr:spPr>
        <a:xfrm>
          <a:off x="8292354" y="98611"/>
          <a:ext cx="7593106" cy="591671"/>
        </a:xfrm>
        <a:prstGeom prst="roundRect">
          <a:avLst/>
        </a:prstGeom>
        <a:solidFill>
          <a:schemeClr val="tx2"/>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800" b="1" kern="1200">
              <a:solidFill>
                <a:schemeClr val="bg1"/>
              </a:solidFill>
            </a:rPr>
            <a:t>日本食品衛生協会に入会して　様々なサービスと情報を受けましょう</a:t>
          </a:r>
        </a:p>
      </xdr:txBody>
    </xdr:sp>
    <xdr:clientData/>
  </xdr:twoCellAnchor>
  <xdr:twoCellAnchor editAs="oneCell">
    <xdr:from>
      <xdr:col>0</xdr:col>
      <xdr:colOff>503689</xdr:colOff>
      <xdr:row>9</xdr:row>
      <xdr:rowOff>17930</xdr:rowOff>
    </xdr:from>
    <xdr:to>
      <xdr:col>26</xdr:col>
      <xdr:colOff>302474</xdr:colOff>
      <xdr:row>48</xdr:row>
      <xdr:rowOff>161362</xdr:rowOff>
    </xdr:to>
    <xdr:pic>
      <xdr:nvPicPr>
        <xdr:cNvPr id="15" name="図 14">
          <a:extLst>
            <a:ext uri="{FF2B5EF4-FFF2-40B4-BE49-F238E27FC236}">
              <a16:creationId xmlns:a16="http://schemas.microsoft.com/office/drawing/2014/main" id="{EA1D94F6-D85D-72F0-E6C2-519875CF34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3689" y="2537012"/>
          <a:ext cx="15540809" cy="7234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15552</xdr:colOff>
      <xdr:row>3</xdr:row>
      <xdr:rowOff>217713</xdr:rowOff>
    </xdr:from>
    <xdr:to>
      <xdr:col>13</xdr:col>
      <xdr:colOff>147735</xdr:colOff>
      <xdr:row>18</xdr:row>
      <xdr:rowOff>7774</xdr:rowOff>
    </xdr:to>
    <xdr:pic>
      <xdr:nvPicPr>
        <xdr:cNvPr id="71" name="図 70" descr="感染性胃腸炎患者報告数　直近5シーズン">
          <a:extLst>
            <a:ext uri="{FF2B5EF4-FFF2-40B4-BE49-F238E27FC236}">
              <a16:creationId xmlns:a16="http://schemas.microsoft.com/office/drawing/2014/main" id="{B42D7C30-8661-3C44-1E2F-C4E87B0D86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56450" y="979713"/>
          <a:ext cx="7347856" cy="2806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526559</xdr:colOff>
      <xdr:row>9</xdr:row>
      <xdr:rowOff>137139</xdr:rowOff>
    </xdr:from>
    <xdr:to>
      <xdr:col>13</xdr:col>
      <xdr:colOff>343680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7457" y="1972159"/>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2.66</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101082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080796"/>
          <a:ext cx="2598565" cy="598897"/>
        </a:xfrm>
        <a:prstGeom prst="borderCallout2">
          <a:avLst>
            <a:gd name="adj1" fmla="val 50645"/>
            <a:gd name="adj2" fmla="val -406"/>
            <a:gd name="adj3" fmla="val 54689"/>
            <a:gd name="adj4" fmla="val -85688"/>
            <a:gd name="adj5" fmla="val 302359"/>
            <a:gd name="adj6" fmla="val -10473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7</xdr:col>
      <xdr:colOff>1409240</xdr:colOff>
      <xdr:row>14</xdr:row>
      <xdr:rowOff>60350</xdr:rowOff>
    </xdr:from>
    <xdr:to>
      <xdr:col>7</xdr:col>
      <xdr:colOff>1735196</xdr:colOff>
      <xdr:row>16</xdr:row>
      <xdr:rowOff>29870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950138" y="2750677"/>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92492" y="552062"/>
          <a:ext cx="1630107" cy="2534816"/>
        </a:xfrm>
        <a:prstGeom prst="rect">
          <a:avLst/>
        </a:prstGeom>
      </xdr:spPr>
    </xdr:pic>
    <xdr:clientData/>
  </xdr:twoCellAnchor>
  <xdr:twoCellAnchor editAs="oneCell">
    <xdr:from>
      <xdr:col>0</xdr:col>
      <xdr:colOff>0</xdr:colOff>
      <xdr:row>2</xdr:row>
      <xdr:rowOff>0</xdr:rowOff>
    </xdr:from>
    <xdr:to>
      <xdr:col>3</xdr:col>
      <xdr:colOff>144985</xdr:colOff>
      <xdr:row>16</xdr:row>
      <xdr:rowOff>46653</xdr:rowOff>
    </xdr:to>
    <xdr:pic>
      <xdr:nvPicPr>
        <xdr:cNvPr id="32" name="図 31">
          <a:extLst>
            <a:ext uri="{FF2B5EF4-FFF2-40B4-BE49-F238E27FC236}">
              <a16:creationId xmlns:a16="http://schemas.microsoft.com/office/drawing/2014/main" id="{C3D14574-F121-4AE6-98D0-B285B57F183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4286"/>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64169</xdr:colOff>
      <xdr:row>6</xdr:row>
      <xdr:rowOff>72190</xdr:rowOff>
    </xdr:from>
    <xdr:to>
      <xdr:col>5</xdr:col>
      <xdr:colOff>184485</xdr:colOff>
      <xdr:row>14</xdr:row>
      <xdr:rowOff>112296</xdr:rowOff>
    </xdr:to>
    <xdr:sp macro="" textlink="">
      <xdr:nvSpPr>
        <xdr:cNvPr id="2" name="正方形/長方形 1">
          <a:extLst>
            <a:ext uri="{FF2B5EF4-FFF2-40B4-BE49-F238E27FC236}">
              <a16:creationId xmlns:a16="http://schemas.microsoft.com/office/drawing/2014/main" id="{7BDEB63D-7AB0-45DD-B64F-EEC6EF15FFD7}"/>
            </a:ext>
          </a:extLst>
        </xdr:cNvPr>
        <xdr:cNvSpPr>
          <a:spLocks noChangeArrowheads="1"/>
        </xdr:cNvSpPr>
      </xdr:nvSpPr>
      <xdr:spPr bwMode="auto">
        <a:xfrm>
          <a:off x="64169" y="1680010"/>
          <a:ext cx="2924476" cy="2234666"/>
        </a:xfrm>
        <a:prstGeom prst="rect">
          <a:avLst/>
        </a:prstGeom>
        <a:noFill/>
        <a:ln w="63500" algn="ctr">
          <a:solidFill>
            <a:srgbClr val="0000FF"/>
          </a:solidFill>
          <a:round/>
          <a:headEnd/>
          <a:tailEnd/>
        </a:ln>
      </xdr:spPr>
    </xdr:sp>
    <xdr:clientData/>
  </xdr:twoCellAnchor>
  <xdr:twoCellAnchor>
    <xdr:from>
      <xdr:col>5</xdr:col>
      <xdr:colOff>346910</xdr:colOff>
      <xdr:row>7</xdr:row>
      <xdr:rowOff>72191</xdr:rowOff>
    </xdr:from>
    <xdr:to>
      <xdr:col>6</xdr:col>
      <xdr:colOff>545432</xdr:colOff>
      <xdr:row>14</xdr:row>
      <xdr:rowOff>0</xdr:rowOff>
    </xdr:to>
    <xdr:sp macro="" textlink="">
      <xdr:nvSpPr>
        <xdr:cNvPr id="3" name="右矢印 1">
          <a:extLst>
            <a:ext uri="{FF2B5EF4-FFF2-40B4-BE49-F238E27FC236}">
              <a16:creationId xmlns:a16="http://schemas.microsoft.com/office/drawing/2014/main" id="{4CD411D1-AAB6-4B29-8711-AC4EB8403A29}"/>
            </a:ext>
          </a:extLst>
        </xdr:cNvPr>
        <xdr:cNvSpPr/>
      </xdr:nvSpPr>
      <xdr:spPr>
        <a:xfrm>
          <a:off x="3154278" y="1949117"/>
          <a:ext cx="816143" cy="18368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b="1"/>
            <a:t>経営者にお願い</a:t>
          </a:r>
        </a:p>
      </xdr:txBody>
    </xdr:sp>
    <xdr:clientData/>
  </xdr:twoCellAnchor>
  <xdr:twoCellAnchor editAs="oneCell">
    <xdr:from>
      <xdr:col>0</xdr:col>
      <xdr:colOff>98925</xdr:colOff>
      <xdr:row>6</xdr:row>
      <xdr:rowOff>112294</xdr:rowOff>
    </xdr:from>
    <xdr:to>
      <xdr:col>5</xdr:col>
      <xdr:colOff>168442</xdr:colOff>
      <xdr:row>14</xdr:row>
      <xdr:rowOff>88231</xdr:rowOff>
    </xdr:to>
    <xdr:pic>
      <xdr:nvPicPr>
        <xdr:cNvPr id="4" name="図 3">
          <a:extLst>
            <a:ext uri="{FF2B5EF4-FFF2-40B4-BE49-F238E27FC236}">
              <a16:creationId xmlns:a16="http://schemas.microsoft.com/office/drawing/2014/main" id="{80739090-84A0-4C55-A4DE-77AAE2AEB56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98925" y="1720114"/>
          <a:ext cx="2873677" cy="2170497"/>
        </a:xfrm>
        <a:prstGeom prst="rect">
          <a:avLst/>
        </a:prstGeom>
        <a:noFill/>
        <a:ln>
          <a:noFill/>
        </a:ln>
      </xdr:spPr>
    </xdr:pic>
    <xdr:clientData/>
  </xdr:twoCellAnchor>
  <xdr:twoCellAnchor editAs="oneCell">
    <xdr:from>
      <xdr:col>11</xdr:col>
      <xdr:colOff>2400787</xdr:colOff>
      <xdr:row>17</xdr:row>
      <xdr:rowOff>216568</xdr:rowOff>
    </xdr:from>
    <xdr:to>
      <xdr:col>12</xdr:col>
      <xdr:colOff>620477</xdr:colOff>
      <xdr:row>21</xdr:row>
      <xdr:rowOff>159446</xdr:rowOff>
    </xdr:to>
    <xdr:pic>
      <xdr:nvPicPr>
        <xdr:cNvPr id="5" name="図 4">
          <a:extLst>
            <a:ext uri="{FF2B5EF4-FFF2-40B4-BE49-F238E27FC236}">
              <a16:creationId xmlns:a16="http://schemas.microsoft.com/office/drawing/2014/main" id="{17C7EED8-9B0D-215C-3145-37B4C930277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488766" y="4844715"/>
          <a:ext cx="1083206" cy="16433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196921</xdr:colOff>
      <xdr:row>24</xdr:row>
      <xdr:rowOff>8562</xdr:rowOff>
    </xdr:from>
    <xdr:to>
      <xdr:col>23</xdr:col>
      <xdr:colOff>308225</xdr:colOff>
      <xdr:row>43</xdr:row>
      <xdr:rowOff>8562</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2422989" cy="3313416"/>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24</xdr:row>
      <xdr:rowOff>17124</xdr:rowOff>
    </xdr:from>
    <xdr:to>
      <xdr:col>10</xdr:col>
      <xdr:colOff>299663</xdr:colOff>
      <xdr:row>37</xdr:row>
      <xdr:rowOff>94180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37708" y="4075416"/>
          <a:ext cx="2996629" cy="236305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10</xdr:col>
      <xdr:colOff>91340</xdr:colOff>
      <xdr:row>24</xdr:row>
      <xdr:rowOff>69276</xdr:rowOff>
    </xdr:from>
    <xdr:to>
      <xdr:col>16</xdr:col>
      <xdr:colOff>72713</xdr:colOff>
      <xdr:row>29</xdr:row>
      <xdr:rowOff>3982</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835164" y="4140747"/>
          <a:ext cx="2969608" cy="734059"/>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355600</xdr:colOff>
      <xdr:row>7</xdr:row>
      <xdr:rowOff>182880</xdr:rowOff>
    </xdr:from>
    <xdr:to>
      <xdr:col>10</xdr:col>
      <xdr:colOff>143934</xdr:colOff>
      <xdr:row>25</xdr:row>
      <xdr:rowOff>25400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59667" y="1723813"/>
          <a:ext cx="1651000" cy="2577254"/>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111303</xdr:colOff>
      <xdr:row>6</xdr:row>
      <xdr:rowOff>231169</xdr:rowOff>
    </xdr:from>
    <xdr:to>
      <xdr:col>25</xdr:col>
      <xdr:colOff>136989</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9753"/>
          <a:ext cx="3262045" cy="2149011"/>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393842</xdr:colOff>
      <xdr:row>6</xdr:row>
      <xdr:rowOff>214045</xdr:rowOff>
    </xdr:from>
    <xdr:to>
      <xdr:col>10</xdr:col>
      <xdr:colOff>94180</xdr:colOff>
      <xdr:row>23</xdr:row>
      <xdr:rowOff>0</xdr:rowOff>
    </xdr:to>
    <xdr:cxnSp macro="">
      <xdr:nvCxnSpPr>
        <xdr:cNvPr id="21" name="直線矢印コネクタ 20">
          <a:extLst>
            <a:ext uri="{FF2B5EF4-FFF2-40B4-BE49-F238E27FC236}">
              <a16:creationId xmlns:a16="http://schemas.microsoft.com/office/drawing/2014/main" id="{E84FB067-99CA-4696-946D-6E3B5F007F0C}"/>
            </a:ext>
          </a:extLst>
        </xdr:cNvPr>
        <xdr:cNvCxnSpPr/>
      </xdr:nvCxnSpPr>
      <xdr:spPr>
        <a:xfrm flipV="1">
          <a:off x="1892157" y="1472629"/>
          <a:ext cx="2936697" cy="2166135"/>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38880</xdr:rowOff>
    </xdr:from>
    <xdr:to>
      <xdr:col>2</xdr:col>
      <xdr:colOff>4144347</xdr:colOff>
      <xdr:row>32</xdr:row>
      <xdr:rowOff>164720</xdr:rowOff>
    </xdr:to>
    <xdr:pic>
      <xdr:nvPicPr>
        <xdr:cNvPr id="3" name="図 2">
          <a:extLst>
            <a:ext uri="{FF2B5EF4-FFF2-40B4-BE49-F238E27FC236}">
              <a16:creationId xmlns:a16="http://schemas.microsoft.com/office/drawing/2014/main" id="{F3AEBD9F-F73C-8799-95A9-5F17A113C349}"/>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07163" y="6912431"/>
          <a:ext cx="4144347" cy="33137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1357745</xdr:colOff>
      <xdr:row>45</xdr:row>
      <xdr:rowOff>20781</xdr:rowOff>
    </xdr:from>
    <xdr:to>
      <xdr:col>2</xdr:col>
      <xdr:colOff>5500251</xdr:colOff>
      <xdr:row>47</xdr:row>
      <xdr:rowOff>110835</xdr:rowOff>
    </xdr:to>
    <xdr:pic>
      <xdr:nvPicPr>
        <xdr:cNvPr id="2" name="図 1">
          <a:extLst>
            <a:ext uri="{FF2B5EF4-FFF2-40B4-BE49-F238E27FC236}">
              <a16:creationId xmlns:a16="http://schemas.microsoft.com/office/drawing/2014/main" id="{2B089B60-FFA1-9F4A-B33B-4B05C8D0963C}"/>
            </a:ext>
          </a:extLst>
        </xdr:cNvPr>
        <xdr:cNvPicPr>
          <a:picLocks noChangeAspect="1"/>
        </xdr:cNvPicPr>
      </xdr:nvPicPr>
      <xdr:blipFill>
        <a:blip xmlns:r="http://schemas.openxmlformats.org/officeDocument/2006/relationships" r:embed="rId1"/>
        <a:stretch>
          <a:fillRect/>
        </a:stretch>
      </xdr:blipFill>
      <xdr:spPr>
        <a:xfrm>
          <a:off x="2819400" y="13334999"/>
          <a:ext cx="5507178" cy="5888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459154</xdr:colOff>
      <xdr:row>2</xdr:row>
      <xdr:rowOff>654537</xdr:rowOff>
    </xdr:from>
    <xdr:to>
      <xdr:col>0</xdr:col>
      <xdr:colOff>7139482</xdr:colOff>
      <xdr:row>2</xdr:row>
      <xdr:rowOff>4412603</xdr:rowOff>
    </xdr:to>
    <xdr:pic>
      <xdr:nvPicPr>
        <xdr:cNvPr id="2" name="図 1">
          <a:extLst>
            <a:ext uri="{FF2B5EF4-FFF2-40B4-BE49-F238E27FC236}">
              <a16:creationId xmlns:a16="http://schemas.microsoft.com/office/drawing/2014/main" id="{C3ED571C-F383-CD69-24DF-5DF56B1C8E1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59154" y="1836614"/>
          <a:ext cx="6680328" cy="3758066"/>
        </a:xfrm>
        <a:prstGeom prst="rect">
          <a:avLst/>
        </a:prstGeom>
      </xdr:spPr>
    </xdr:pic>
    <xdr:clientData/>
  </xdr:twoCellAnchor>
  <xdr:twoCellAnchor editAs="oneCell">
    <xdr:from>
      <xdr:col>0</xdr:col>
      <xdr:colOff>7590694</xdr:colOff>
      <xdr:row>2</xdr:row>
      <xdr:rowOff>649256</xdr:rowOff>
    </xdr:from>
    <xdr:to>
      <xdr:col>0</xdr:col>
      <xdr:colOff>12133386</xdr:colOff>
      <xdr:row>2</xdr:row>
      <xdr:rowOff>4579812</xdr:rowOff>
    </xdr:to>
    <xdr:pic>
      <xdr:nvPicPr>
        <xdr:cNvPr id="3" name="図 2">
          <a:extLst>
            <a:ext uri="{FF2B5EF4-FFF2-40B4-BE49-F238E27FC236}">
              <a16:creationId xmlns:a16="http://schemas.microsoft.com/office/drawing/2014/main" id="{1AD90C61-6FDC-BAB0-0479-34A1FFC8380D}"/>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590694" y="1831333"/>
          <a:ext cx="4542692" cy="3930556"/>
        </a:xfrm>
        <a:prstGeom prst="rect">
          <a:avLst/>
        </a:prstGeom>
      </xdr:spPr>
    </xdr:pic>
    <xdr:clientData/>
  </xdr:twoCellAnchor>
  <xdr:twoCellAnchor editAs="oneCell">
    <xdr:from>
      <xdr:col>0</xdr:col>
      <xdr:colOff>1455615</xdr:colOff>
      <xdr:row>5</xdr:row>
      <xdr:rowOff>879232</xdr:rowOff>
    </xdr:from>
    <xdr:to>
      <xdr:col>0</xdr:col>
      <xdr:colOff>11496366</xdr:colOff>
      <xdr:row>5</xdr:row>
      <xdr:rowOff>2022392</xdr:rowOff>
    </xdr:to>
    <xdr:pic>
      <xdr:nvPicPr>
        <xdr:cNvPr id="4" name="図 3">
          <a:extLst>
            <a:ext uri="{FF2B5EF4-FFF2-40B4-BE49-F238E27FC236}">
              <a16:creationId xmlns:a16="http://schemas.microsoft.com/office/drawing/2014/main" id="{924E436A-3BDC-5AA4-7CD3-515EC163F3C6}"/>
            </a:ext>
          </a:extLst>
        </xdr:cNvPr>
        <xdr:cNvPicPr>
          <a:picLocks noChangeAspect="1"/>
        </xdr:cNvPicPr>
      </xdr:nvPicPr>
      <xdr:blipFill>
        <a:blip xmlns:r="http://schemas.openxmlformats.org/officeDocument/2006/relationships" r:embed="rId3"/>
        <a:stretch>
          <a:fillRect/>
        </a:stretch>
      </xdr:blipFill>
      <xdr:spPr>
        <a:xfrm>
          <a:off x="1455615" y="7795847"/>
          <a:ext cx="10040751" cy="1143160"/>
        </a:xfrm>
        <a:prstGeom prst="rect">
          <a:avLst/>
        </a:prstGeom>
      </xdr:spPr>
    </xdr:pic>
    <xdr:clientData/>
  </xdr:twoCellAnchor>
  <xdr:twoCellAnchor editAs="oneCell">
    <xdr:from>
      <xdr:col>0</xdr:col>
      <xdr:colOff>1279769</xdr:colOff>
      <xdr:row>5</xdr:row>
      <xdr:rowOff>2090616</xdr:rowOff>
    </xdr:from>
    <xdr:to>
      <xdr:col>0</xdr:col>
      <xdr:colOff>11634889</xdr:colOff>
      <xdr:row>5</xdr:row>
      <xdr:rowOff>2728880</xdr:rowOff>
    </xdr:to>
    <xdr:pic>
      <xdr:nvPicPr>
        <xdr:cNvPr id="5" name="図 4">
          <a:extLst>
            <a:ext uri="{FF2B5EF4-FFF2-40B4-BE49-F238E27FC236}">
              <a16:creationId xmlns:a16="http://schemas.microsoft.com/office/drawing/2014/main" id="{6B5A453F-31FC-4F49-70FD-47FC64C5DCDC}"/>
            </a:ext>
          </a:extLst>
        </xdr:cNvPr>
        <xdr:cNvPicPr>
          <a:picLocks noChangeAspect="1"/>
        </xdr:cNvPicPr>
      </xdr:nvPicPr>
      <xdr:blipFill>
        <a:blip xmlns:r="http://schemas.openxmlformats.org/officeDocument/2006/relationships" r:embed="rId4"/>
        <a:stretch>
          <a:fillRect/>
        </a:stretch>
      </xdr:blipFill>
      <xdr:spPr>
        <a:xfrm>
          <a:off x="1279769" y="9007231"/>
          <a:ext cx="10355120" cy="638264"/>
        </a:xfrm>
        <a:prstGeom prst="rect">
          <a:avLst/>
        </a:prstGeom>
      </xdr:spPr>
    </xdr:pic>
    <xdr:clientData/>
  </xdr:twoCellAnchor>
  <xdr:twoCellAnchor>
    <xdr:from>
      <xdr:col>0</xdr:col>
      <xdr:colOff>9779000</xdr:colOff>
      <xdr:row>5</xdr:row>
      <xdr:rowOff>644770</xdr:rowOff>
    </xdr:from>
    <xdr:to>
      <xdr:col>0</xdr:col>
      <xdr:colOff>11889154</xdr:colOff>
      <xdr:row>5</xdr:row>
      <xdr:rowOff>2667000</xdr:rowOff>
    </xdr:to>
    <xdr:sp macro="" textlink="">
      <xdr:nvSpPr>
        <xdr:cNvPr id="7" name="四角形: 角を丸くする 6">
          <a:extLst>
            <a:ext uri="{FF2B5EF4-FFF2-40B4-BE49-F238E27FC236}">
              <a16:creationId xmlns:a16="http://schemas.microsoft.com/office/drawing/2014/main" id="{0E5B5E61-3E1B-445E-A908-2853874767F5}"/>
            </a:ext>
          </a:extLst>
        </xdr:cNvPr>
        <xdr:cNvSpPr/>
      </xdr:nvSpPr>
      <xdr:spPr>
        <a:xfrm>
          <a:off x="9779000" y="7561385"/>
          <a:ext cx="2110154" cy="2022230"/>
        </a:xfrm>
        <a:prstGeom prst="roundRect">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editAs="oneCell">
    <xdr:from>
      <xdr:col>0</xdr:col>
      <xdr:colOff>2520462</xdr:colOff>
      <xdr:row>17</xdr:row>
      <xdr:rowOff>2729247</xdr:rowOff>
    </xdr:from>
    <xdr:to>
      <xdr:col>0</xdr:col>
      <xdr:colOff>10017676</xdr:colOff>
      <xdr:row>17</xdr:row>
      <xdr:rowOff>5052143</xdr:rowOff>
    </xdr:to>
    <xdr:pic>
      <xdr:nvPicPr>
        <xdr:cNvPr id="8" name="図 7">
          <a:extLst>
            <a:ext uri="{FF2B5EF4-FFF2-40B4-BE49-F238E27FC236}">
              <a16:creationId xmlns:a16="http://schemas.microsoft.com/office/drawing/2014/main" id="{F9D74449-B12F-3173-123D-3DF4F4BF126F}"/>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520462" y="22629170"/>
          <a:ext cx="7497214" cy="2322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wner\OneDrive\&#12487;&#12473;&#12463;&#12488;&#12483;&#12503;\&#21407;&#31295;&#12539;HACCP&#12394;&#12403;\&#26412;\2020-&#35347;&#35441;&#38598;5.xlsx" TargetMode="External"/><Relationship Id="rId1" Type="http://schemas.openxmlformats.org/officeDocument/2006/relationships/externalLinkPath" Target="file:///C:\Users\Owner\OneDrive\&#12487;&#12473;&#12463;&#12488;&#12483;&#12503;\&#21407;&#31295;&#12539;HACCP&#12394;&#12403;\&#26412;\2020-&#35347;&#35441;&#3859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ヘッドライン"/>
      <sheetName val="41 1 衛生訓話 "/>
      <sheetName val="41  衛生訓話"/>
      <sheetName val="41  衛生訓話 (2)"/>
      <sheetName val="42  衛生訓話"/>
      <sheetName val="44 衛生教養"/>
      <sheetName val="43  衛生訓話"/>
      <sheetName val="45 衛生教養"/>
      <sheetName val="47　 衛生教養"/>
      <sheetName val="46 衛生教養"/>
      <sheetName val="48 衛生教養 "/>
      <sheetName val="43 衛生教養"/>
      <sheetName val="44  衛生訓話"/>
      <sheetName val="45  衛生訓話"/>
      <sheetName val="46  衛生訓話"/>
      <sheetName val="47 衛生訓話"/>
      <sheetName val="48  衛生訓話"/>
      <sheetName val="49  衛生訓話 "/>
      <sheetName val="50　 衛生訓話"/>
      <sheetName val="51　感染症情報"/>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44:E45" totalsRowShown="0" headerRowDxfId="13" dataDxfId="11" headerRowBorderDxfId="12" tableBorderDxfId="10" totalsRowBorderDxfId="9" headerRowCellStyle="標準 2">
  <autoFilter ref="C44:E45"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s://www.pref.niigata.lg.jp/sec/sanjou_kenkou/20241101.html" TargetMode="External"/><Relationship Id="rId7" Type="http://schemas.openxmlformats.org/officeDocument/2006/relationships/printerSettings" Target="../printerSettings/printerSettings10.bin"/><Relationship Id="rId2" Type="http://schemas.openxmlformats.org/officeDocument/2006/relationships/hyperlink" Target="https://wellness-news.co.jp/posts/241101-1/" TargetMode="External"/><Relationship Id="rId1" Type="http://schemas.openxmlformats.org/officeDocument/2006/relationships/hyperlink" Target="https://www.caa.go.jp/policies/policy/food_labeling/foods_with_function_claims" TargetMode="External"/><Relationship Id="rId6" Type="http://schemas.openxmlformats.org/officeDocument/2006/relationships/hyperlink" Target="https://www.maff.go.jp/j/shokusan/recycle/syoku_loss/syokansyu/torikumi2024.html" TargetMode="External"/><Relationship Id="rId5" Type="http://schemas.openxmlformats.org/officeDocument/2006/relationships/hyperlink" Target="https://wellness-news.co.jp/posts/241031-1/" TargetMode="External"/><Relationship Id="rId4" Type="http://schemas.openxmlformats.org/officeDocument/2006/relationships/hyperlink" Target="https://wellness-news.co.jp/posts/241101-2/"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ishinka.shop15.makeshop.jp/shopdetail/00000000021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c7ecb906c220d7df608b5d8e36682a2f5b4011f1" TargetMode="External"/><Relationship Id="rId13" Type="http://schemas.openxmlformats.org/officeDocument/2006/relationships/hyperlink" Target="https://news.yahoo.co.jp/articles/000ebb385ad7e27afa36553f31ceba4a90a01384" TargetMode="External"/><Relationship Id="rId3" Type="http://schemas.openxmlformats.org/officeDocument/2006/relationships/hyperlink" Target="https://news.yahoo.co.jp/articles/2863eb7dacaa7010a82dfb053ac06e25db4b718e" TargetMode="External"/><Relationship Id="rId7" Type="http://schemas.openxmlformats.org/officeDocument/2006/relationships/hyperlink" Target="https://www.city.saga.lg.jp/main/102987.html" TargetMode="External"/><Relationship Id="rId12" Type="http://schemas.openxmlformats.org/officeDocument/2006/relationships/hyperlink" Target="https://mainichi.jp/articles/20241030/ddl/k28/040/072000c" TargetMode="External"/><Relationship Id="rId2" Type="http://schemas.openxmlformats.org/officeDocument/2006/relationships/hyperlink" Target="https://news.yahoo.co.jp/articles/32e3c69a646296cc8774985ced6295c660f0e2ad" TargetMode="External"/><Relationship Id="rId16" Type="http://schemas.openxmlformats.org/officeDocument/2006/relationships/printerSettings" Target="../printerSettings/printerSettings5.bin"/><Relationship Id="rId1" Type="http://schemas.openxmlformats.org/officeDocument/2006/relationships/hyperlink" Target="https://nordot.app/1225018281376547490?c=1179248089549373591" TargetMode="External"/><Relationship Id="rId6" Type="http://schemas.openxmlformats.org/officeDocument/2006/relationships/hyperlink" Target="https://www.pref.kanagawa.jp/docs/e8z/prs/r3115221.html" TargetMode="External"/><Relationship Id="rId11" Type="http://schemas.openxmlformats.org/officeDocument/2006/relationships/hyperlink" Target="https://wellness-news.co.jp/posts/241030-1/" TargetMode="External"/><Relationship Id="rId5" Type="http://schemas.openxmlformats.org/officeDocument/2006/relationships/hyperlink" Target="https://nordot.app/1225082555887026955?c=768367547562557440" TargetMode="External"/><Relationship Id="rId15" Type="http://schemas.openxmlformats.org/officeDocument/2006/relationships/hyperlink" Target="https://www.chibanippo.co.jp/news/politics/1297027" TargetMode="External"/><Relationship Id="rId10" Type="http://schemas.openxmlformats.org/officeDocument/2006/relationships/hyperlink" Target="https://news.yahoo.co.jp/articles/8f2d90dcb77ddc0b28f5f27b2c8a43cb61b5a7c6" TargetMode="External"/><Relationship Id="rId4" Type="http://schemas.openxmlformats.org/officeDocument/2006/relationships/hyperlink" Target="https://www.shokukanken.com/post-20143/" TargetMode="External"/><Relationship Id="rId9" Type="http://schemas.openxmlformats.org/officeDocument/2006/relationships/hyperlink" Target="https://www.city.otaru.lg.jp/docs/2024102800038/" TargetMode="External"/><Relationship Id="rId14" Type="http://schemas.openxmlformats.org/officeDocument/2006/relationships/hyperlink" Target="https://news.tv-asahi.co.jp/news_society/articles/000382061.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k.co.kr/jp/business/11155969" TargetMode="External"/><Relationship Id="rId3" Type="http://schemas.openxmlformats.org/officeDocument/2006/relationships/hyperlink" Target="https://www.jetro.go.jp/biznews/2024/10/9a9543e9757c2374.html" TargetMode="External"/><Relationship Id="rId7" Type="http://schemas.openxmlformats.org/officeDocument/2006/relationships/hyperlink" Target="https://news.yahoo.co.jp/articles/1aba8a76f19234d59b1dc20b5ad906f17f21912d" TargetMode="External"/><Relationship Id="rId2" Type="http://schemas.openxmlformats.org/officeDocument/2006/relationships/hyperlink" Target="https://news.yahoo.co.jp/pickup/6518090" TargetMode="External"/><Relationship Id="rId1" Type="http://schemas.openxmlformats.org/officeDocument/2006/relationships/hyperlink" Target="https://www.sankei.com/article/20241026-PLEXBPX27ZPN7PHUWGZ5KKZA2I/" TargetMode="External"/><Relationship Id="rId6" Type="http://schemas.openxmlformats.org/officeDocument/2006/relationships/hyperlink" Target="https://www.jetro.go.jp/biznews/2024/10/447f8297692e4ca6.html" TargetMode="External"/><Relationship Id="rId5" Type="http://schemas.openxmlformats.org/officeDocument/2006/relationships/hyperlink" Target="https://www.jetro.go.jp/biznews/2024/10/1ed9a70f08ec6f1c.html" TargetMode="External"/><Relationship Id="rId10" Type="http://schemas.openxmlformats.org/officeDocument/2006/relationships/printerSettings" Target="../printerSettings/printerSettings6.bin"/><Relationship Id="rId4" Type="http://schemas.openxmlformats.org/officeDocument/2006/relationships/hyperlink" Target="https://www.mk.co.kr/jp/business/11152243" TargetMode="External"/><Relationship Id="rId9" Type="http://schemas.openxmlformats.org/officeDocument/2006/relationships/hyperlink" Target="https://news.nissyoku.co.jp/news/maruyama20241029104452116"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4" t="s">
        <v>0</v>
      </c>
      <c r="B1" s="85"/>
      <c r="C1" s="85" t="s">
        <v>1</v>
      </c>
      <c r="D1" s="85"/>
      <c r="E1" s="85"/>
      <c r="F1" s="85"/>
      <c r="G1" s="85"/>
      <c r="H1" s="85"/>
      <c r="I1" s="61"/>
    </row>
    <row r="2" spans="1:9">
      <c r="A2" s="86" t="s">
        <v>2</v>
      </c>
      <c r="B2" s="87"/>
      <c r="C2" s="87"/>
      <c r="D2" s="87"/>
      <c r="E2" s="87"/>
      <c r="F2" s="87"/>
      <c r="G2" s="87"/>
      <c r="H2" s="87"/>
      <c r="I2" s="61"/>
    </row>
    <row r="3" spans="1:9" ht="15.75" customHeight="1">
      <c r="A3" s="581" t="s">
        <v>3</v>
      </c>
      <c r="B3" s="582"/>
      <c r="C3" s="582"/>
      <c r="D3" s="582"/>
      <c r="E3" s="582"/>
      <c r="F3" s="582"/>
      <c r="G3" s="582"/>
      <c r="H3" s="583"/>
      <c r="I3" s="61"/>
    </row>
    <row r="4" spans="1:9">
      <c r="A4" s="86" t="s">
        <v>4</v>
      </c>
      <c r="B4" s="87"/>
      <c r="C4" s="87"/>
      <c r="D4" s="87"/>
      <c r="E4" s="87"/>
      <c r="F4" s="87"/>
      <c r="G4" s="87"/>
      <c r="H4" s="87"/>
      <c r="I4" s="61"/>
    </row>
    <row r="5" spans="1:9">
      <c r="A5" s="86" t="s">
        <v>5</v>
      </c>
      <c r="B5" s="87"/>
      <c r="C5" s="87"/>
      <c r="D5" s="87"/>
      <c r="E5" s="87"/>
      <c r="F5" s="87"/>
      <c r="G5" s="87"/>
      <c r="H5" s="87"/>
      <c r="I5" s="61"/>
    </row>
    <row r="6" spans="1:9">
      <c r="A6" s="88" t="s">
        <v>2</v>
      </c>
      <c r="B6" s="89"/>
      <c r="C6" s="89"/>
      <c r="D6" s="89"/>
      <c r="E6" s="89"/>
      <c r="F6" s="89"/>
      <c r="G6" s="89"/>
      <c r="H6" s="89"/>
      <c r="I6" s="61"/>
    </row>
    <row r="7" spans="1:9">
      <c r="A7" s="88"/>
      <c r="B7" s="89"/>
      <c r="C7" s="89"/>
      <c r="D7" s="89"/>
      <c r="E7" s="89"/>
      <c r="F7" s="89"/>
      <c r="G7" s="89"/>
      <c r="H7" s="89"/>
      <c r="I7" s="61"/>
    </row>
    <row r="8" spans="1:9">
      <c r="A8" s="88" t="s">
        <v>6</v>
      </c>
      <c r="B8" s="89"/>
      <c r="C8" s="89"/>
      <c r="D8" s="89"/>
      <c r="E8" s="89"/>
      <c r="F8" s="89"/>
      <c r="G8" s="89"/>
      <c r="H8" s="89"/>
      <c r="I8" s="61"/>
    </row>
    <row r="9" spans="1:9">
      <c r="A9" s="90" t="s">
        <v>7</v>
      </c>
      <c r="B9" s="91"/>
      <c r="C9" s="91"/>
      <c r="D9" s="91"/>
      <c r="E9" s="91"/>
      <c r="F9" s="91"/>
      <c r="G9" s="91"/>
      <c r="H9" s="91"/>
      <c r="I9" s="61"/>
    </row>
    <row r="10" spans="1:9" ht="15" customHeight="1">
      <c r="A10" s="197" t="s">
        <v>8</v>
      </c>
      <c r="B10" s="102" t="str">
        <f>+'43　食中毒記事等 '!A2</f>
        <v>高齢者施設で120人以上が食中毒　原因は「ウエルシュ菌」か　神奈川・藤沢市</v>
      </c>
      <c r="C10" s="102"/>
      <c r="D10" s="104"/>
      <c r="E10" s="102"/>
      <c r="F10" s="105"/>
      <c r="G10" s="103"/>
      <c r="H10" s="103"/>
      <c r="I10" s="61"/>
    </row>
    <row r="11" spans="1:9" ht="15" customHeight="1">
      <c r="A11" s="197" t="s">
        <v>9</v>
      </c>
      <c r="B11" s="102" t="str">
        <f>+'43　ノロウイルス関連情報 '!H72</f>
        <v>管理レベル「1」　</v>
      </c>
      <c r="C11" s="102"/>
      <c r="D11" s="102" t="s">
        <v>10</v>
      </c>
      <c r="E11" s="102"/>
      <c r="F11" s="104">
        <f>+'43　ノロウイルス関連情報 '!G73</f>
        <v>2.66</v>
      </c>
      <c r="G11" s="102" t="str">
        <f>+'43　ノロウイルス関連情報 '!H73</f>
        <v>　：先週より</v>
      </c>
      <c r="H11" s="225">
        <f>+'43　ノロウイルス関連情報 '!I73</f>
        <v>0.36000000000000032</v>
      </c>
      <c r="I11" s="61"/>
    </row>
    <row r="12" spans="1:9" s="69" customFormat="1" ht="15" customHeight="1">
      <c r="A12" s="106" t="s">
        <v>11</v>
      </c>
      <c r="B12" s="587" t="str">
        <f>+'43 残留農薬など'!A2</f>
        <v xml:space="preserve">「青果物の輸出に係る残留農薬基準遵守強化運動」の実施について - 農林水産省 </v>
      </c>
      <c r="C12" s="587"/>
      <c r="D12" s="587"/>
      <c r="E12" s="587"/>
      <c r="F12" s="587"/>
      <c r="G12" s="587"/>
      <c r="H12" s="107"/>
      <c r="I12" s="68"/>
    </row>
    <row r="13" spans="1:9" ht="15" customHeight="1">
      <c r="A13" s="101" t="s">
        <v>12</v>
      </c>
      <c r="B13" s="587" t="str">
        <f>+'43　食品表示'!A2</f>
        <v>機能性表示食品に対する景品表示法に基づく措置命令を踏まえた食品表示法における対応について(情報提供)</v>
      </c>
      <c r="C13" s="587"/>
      <c r="D13" s="587"/>
      <c r="E13" s="587"/>
      <c r="F13" s="587"/>
      <c r="G13" s="587"/>
      <c r="H13" s="103"/>
      <c r="I13" s="61"/>
    </row>
    <row r="14" spans="1:9" ht="15" customHeight="1">
      <c r="A14" s="101" t="s">
        <v>13</v>
      </c>
      <c r="B14" s="103" t="str">
        <f>+'43 海外情報'!A2</f>
        <v>米マクドナルドの食中毒、感染者75人に広がる　タマネギがO157に汚染か - 産経ニュース</v>
      </c>
      <c r="D14" s="103"/>
      <c r="E14" s="103"/>
      <c r="F14" s="103"/>
      <c r="G14" s="103"/>
      <c r="H14" s="103"/>
      <c r="I14" s="61"/>
    </row>
    <row r="15" spans="1:9" ht="15" customHeight="1">
      <c r="A15" s="108" t="s">
        <v>14</v>
      </c>
      <c r="B15" s="109" t="str">
        <f>+'43 海外情報'!A5</f>
        <v xml:space="preserve">米マック食中毒 消費者が集団訴訟 - Yahoo!ニュース </v>
      </c>
      <c r="C15" s="584" t="s">
        <v>15</v>
      </c>
      <c r="D15" s="584"/>
      <c r="E15" s="584"/>
      <c r="F15" s="584"/>
      <c r="G15" s="584"/>
      <c r="H15" s="585"/>
      <c r="I15" s="61"/>
    </row>
    <row r="16" spans="1:9" ht="15" customHeight="1">
      <c r="A16" s="101" t="s">
        <v>16</v>
      </c>
      <c r="B16" s="102" t="str">
        <f>+'42　感染症情報'!B2</f>
        <v>2024年第42週（10月14日〜10月20日）</v>
      </c>
      <c r="C16" s="103"/>
      <c r="D16" s="102" t="s">
        <v>17</v>
      </c>
      <c r="E16" s="103"/>
      <c r="F16" s="103"/>
      <c r="G16" s="103"/>
      <c r="H16" s="103"/>
      <c r="I16" s="61"/>
    </row>
    <row r="17" spans="1:16" ht="15" customHeight="1">
      <c r="A17" s="101" t="s">
        <v>18</v>
      </c>
      <c r="B17" s="586" t="str">
        <f>+'42　感染症情報'!B2</f>
        <v>2024年第42週（10月14日〜10月20日）</v>
      </c>
      <c r="C17" s="586"/>
      <c r="D17" s="586"/>
      <c r="E17" s="586"/>
      <c r="F17" s="586"/>
      <c r="G17" s="586"/>
      <c r="H17" s="103"/>
      <c r="I17" s="61"/>
    </row>
    <row r="18" spans="1:16" ht="15" customHeight="1">
      <c r="A18" s="101" t="s">
        <v>19</v>
      </c>
      <c r="B18" s="165" t="str">
        <f>+'43　衛生訓話 '!A2</f>
        <v>今週のお題(論理的に食品安全の仕組みを整えましょう)</v>
      </c>
      <c r="C18" s="103" t="s">
        <v>453</v>
      </c>
      <c r="D18" s="103"/>
      <c r="E18" s="103"/>
      <c r="F18" s="110"/>
      <c r="G18" s="103"/>
      <c r="H18" s="103"/>
      <c r="I18" s="61"/>
    </row>
    <row r="19" spans="1:16" ht="15" customHeight="1">
      <c r="A19" s="101" t="s">
        <v>20</v>
      </c>
      <c r="B19" s="165" t="s">
        <v>456</v>
      </c>
      <c r="C19" s="103"/>
      <c r="D19" s="103"/>
      <c r="E19" s="103"/>
      <c r="F19" s="103" t="s">
        <v>17</v>
      </c>
      <c r="G19" s="103"/>
      <c r="H19" s="103"/>
      <c r="I19" s="61"/>
      <c r="P19" t="s">
        <v>21</v>
      </c>
    </row>
    <row r="20" spans="1:16" ht="15" customHeight="1">
      <c r="A20" s="101" t="s">
        <v>17</v>
      </c>
      <c r="C20" s="103"/>
      <c r="D20" s="103"/>
      <c r="E20" s="103"/>
      <c r="F20" s="103"/>
      <c r="G20" s="103"/>
      <c r="H20" s="103"/>
      <c r="I20" s="61"/>
      <c r="L20" t="s">
        <v>15</v>
      </c>
    </row>
    <row r="21" spans="1:16">
      <c r="A21" s="90" t="s">
        <v>7</v>
      </c>
      <c r="B21" s="91"/>
      <c r="C21" s="91"/>
      <c r="D21" s="91"/>
      <c r="E21" s="91"/>
      <c r="F21" s="91"/>
      <c r="G21" s="91"/>
      <c r="H21" s="91"/>
      <c r="I21" s="61"/>
    </row>
    <row r="22" spans="1:16">
      <c r="A22" s="88" t="s">
        <v>17</v>
      </c>
      <c r="B22" s="89"/>
      <c r="C22" s="89"/>
      <c r="D22" s="89"/>
      <c r="E22" s="89"/>
      <c r="F22" s="89"/>
      <c r="G22" s="89"/>
      <c r="H22" s="89"/>
      <c r="I22" s="61"/>
    </row>
    <row r="23" spans="1:16">
      <c r="A23" s="62" t="s">
        <v>22</v>
      </c>
      <c r="I23" s="61"/>
    </row>
    <row r="24" spans="1:16">
      <c r="A24" s="61"/>
      <c r="I24" s="61"/>
    </row>
    <row r="25" spans="1:16">
      <c r="A25" s="61"/>
      <c r="I25" s="61"/>
    </row>
    <row r="26" spans="1:16">
      <c r="A26" s="61"/>
      <c r="I26" s="61"/>
    </row>
    <row r="27" spans="1:16">
      <c r="A27" s="61"/>
      <c r="I27" s="61"/>
    </row>
    <row r="28" spans="1:16">
      <c r="A28" s="61"/>
      <c r="I28" s="61"/>
    </row>
    <row r="29" spans="1:16">
      <c r="A29" s="61"/>
      <c r="I29" s="61"/>
    </row>
    <row r="30" spans="1:16">
      <c r="A30" s="61"/>
      <c r="H30" t="s">
        <v>23</v>
      </c>
      <c r="I30" s="61"/>
    </row>
    <row r="31" spans="1:16">
      <c r="A31" s="61"/>
      <c r="I31" s="61"/>
    </row>
    <row r="32" spans="1:16">
      <c r="A32" s="61"/>
      <c r="I32" s="61"/>
    </row>
    <row r="33" spans="1:9">
      <c r="A33" s="61"/>
      <c r="I33" s="61"/>
    </row>
    <row r="34" spans="1:9" ht="13.8" thickBot="1">
      <c r="A34" s="63"/>
      <c r="B34" s="64"/>
      <c r="C34" s="64"/>
      <c r="D34" s="64"/>
      <c r="E34" s="64"/>
      <c r="F34" s="64"/>
      <c r="G34" s="64"/>
      <c r="H34" s="64"/>
      <c r="I34" s="61"/>
    </row>
    <row r="35" spans="1:9" ht="13.8" thickTop="1"/>
    <row r="38" spans="1:9" ht="24.6">
      <c r="A38" s="71" t="s">
        <v>24</v>
      </c>
    </row>
    <row r="39" spans="1:9" ht="40.5" customHeight="1">
      <c r="A39" s="588" t="s">
        <v>25</v>
      </c>
      <c r="B39" s="588"/>
      <c r="C39" s="588"/>
      <c r="D39" s="588"/>
      <c r="E39" s="588"/>
      <c r="F39" s="588"/>
      <c r="G39" s="588"/>
    </row>
    <row r="40" spans="1:9" ht="30.75" customHeight="1">
      <c r="A40" s="580" t="s">
        <v>26</v>
      </c>
      <c r="B40" s="580"/>
      <c r="C40" s="580"/>
      <c r="D40" s="580"/>
      <c r="E40" s="580"/>
      <c r="F40" s="580"/>
      <c r="G40" s="580"/>
    </row>
    <row r="41" spans="1:9" ht="15">
      <c r="A41" s="72"/>
    </row>
    <row r="42" spans="1:9" ht="69.75" customHeight="1">
      <c r="A42" s="575" t="s">
        <v>27</v>
      </c>
      <c r="B42" s="575"/>
      <c r="C42" s="575"/>
      <c r="D42" s="575"/>
      <c r="E42" s="575"/>
      <c r="F42" s="575"/>
      <c r="G42" s="575"/>
    </row>
    <row r="43" spans="1:9" ht="35.25" customHeight="1">
      <c r="A43" s="580" t="s">
        <v>28</v>
      </c>
      <c r="B43" s="580"/>
      <c r="C43" s="580"/>
      <c r="D43" s="580"/>
      <c r="E43" s="580"/>
      <c r="F43" s="580"/>
      <c r="G43" s="580"/>
    </row>
    <row r="44" spans="1:9" ht="59.25" customHeight="1">
      <c r="A44" s="575" t="s">
        <v>29</v>
      </c>
      <c r="B44" s="575"/>
      <c r="C44" s="575"/>
      <c r="D44" s="575"/>
      <c r="E44" s="575"/>
      <c r="F44" s="575"/>
      <c r="G44" s="575"/>
    </row>
    <row r="45" spans="1:9" ht="15">
      <c r="A45" s="73"/>
    </row>
    <row r="46" spans="1:9" ht="27.75" customHeight="1">
      <c r="A46" s="577" t="s">
        <v>30</v>
      </c>
      <c r="B46" s="577"/>
      <c r="C46" s="577"/>
      <c r="D46" s="577"/>
      <c r="E46" s="577"/>
      <c r="F46" s="577"/>
      <c r="G46" s="577"/>
    </row>
    <row r="47" spans="1:9" ht="53.25" customHeight="1">
      <c r="A47" s="576" t="s">
        <v>31</v>
      </c>
      <c r="B47" s="575"/>
      <c r="C47" s="575"/>
      <c r="D47" s="575"/>
      <c r="E47" s="575"/>
      <c r="F47" s="575"/>
      <c r="G47" s="575"/>
    </row>
    <row r="48" spans="1:9" ht="15">
      <c r="A48" s="73"/>
    </row>
    <row r="49" spans="1:7" ht="32.25" customHeight="1">
      <c r="A49" s="577" t="s">
        <v>32</v>
      </c>
      <c r="B49" s="577"/>
      <c r="C49" s="577"/>
      <c r="D49" s="577"/>
      <c r="E49" s="577"/>
      <c r="F49" s="577"/>
      <c r="G49" s="577"/>
    </row>
    <row r="50" spans="1:7" ht="15">
      <c r="A50" s="72"/>
    </row>
    <row r="51" spans="1:7" ht="87" customHeight="1">
      <c r="A51" s="576" t="s">
        <v>33</v>
      </c>
      <c r="B51" s="575"/>
      <c r="C51" s="575"/>
      <c r="D51" s="575"/>
      <c r="E51" s="575"/>
      <c r="F51" s="575"/>
      <c r="G51" s="575"/>
    </row>
    <row r="52" spans="1:7" ht="15">
      <c r="A52" s="73"/>
    </row>
    <row r="53" spans="1:7" ht="32.25" customHeight="1">
      <c r="A53" s="577" t="s">
        <v>34</v>
      </c>
      <c r="B53" s="577"/>
      <c r="C53" s="577"/>
      <c r="D53" s="577"/>
      <c r="E53" s="577"/>
      <c r="F53" s="577"/>
      <c r="G53" s="577"/>
    </row>
    <row r="54" spans="1:7" ht="29.25" customHeight="1">
      <c r="A54" s="575" t="s">
        <v>35</v>
      </c>
      <c r="B54" s="575"/>
      <c r="C54" s="575"/>
      <c r="D54" s="575"/>
      <c r="E54" s="575"/>
      <c r="F54" s="575"/>
      <c r="G54" s="575"/>
    </row>
    <row r="55" spans="1:7" ht="15">
      <c r="A55" s="73"/>
    </row>
    <row r="56" spans="1:7" s="69" customFormat="1" ht="110.25" customHeight="1">
      <c r="A56" s="578" t="s">
        <v>36</v>
      </c>
      <c r="B56" s="579"/>
      <c r="C56" s="579"/>
      <c r="D56" s="579"/>
      <c r="E56" s="579"/>
      <c r="F56" s="579"/>
      <c r="G56" s="579"/>
    </row>
    <row r="57" spans="1:7" ht="34.5" customHeight="1">
      <c r="A57" s="580" t="s">
        <v>37</v>
      </c>
      <c r="B57" s="580"/>
      <c r="C57" s="580"/>
      <c r="D57" s="580"/>
      <c r="E57" s="580"/>
      <c r="F57" s="580"/>
      <c r="G57" s="580"/>
    </row>
    <row r="58" spans="1:7" ht="114" customHeight="1">
      <c r="A58" s="576" t="s">
        <v>38</v>
      </c>
      <c r="B58" s="575"/>
      <c r="C58" s="575"/>
      <c r="D58" s="575"/>
      <c r="E58" s="575"/>
      <c r="F58" s="575"/>
      <c r="G58" s="575"/>
    </row>
    <row r="59" spans="1:7" ht="109.5" customHeight="1">
      <c r="A59" s="575"/>
      <c r="B59" s="575"/>
      <c r="C59" s="575"/>
      <c r="D59" s="575"/>
      <c r="E59" s="575"/>
      <c r="F59" s="575"/>
      <c r="G59" s="575"/>
    </row>
    <row r="60" spans="1:7" ht="15">
      <c r="A60" s="73"/>
    </row>
    <row r="61" spans="1:7" s="70" customFormat="1" ht="57.75" customHeight="1">
      <c r="A61" s="575"/>
      <c r="B61" s="575"/>
      <c r="C61" s="575"/>
      <c r="D61" s="575"/>
      <c r="E61" s="575"/>
      <c r="F61" s="575"/>
      <c r="G61" s="575"/>
    </row>
  </sheetData>
  <mergeCells count="21">
    <mergeCell ref="A3:H3"/>
    <mergeCell ref="C15:H15"/>
    <mergeCell ref="B17:G17"/>
    <mergeCell ref="B12:G12"/>
    <mergeCell ref="A39:G39"/>
    <mergeCell ref="B13:G13"/>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2"/>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78" zoomScaleNormal="75" zoomScaleSheetLayoutView="78" workbookViewId="0">
      <selection activeCell="A20" sqref="A20:XFD22"/>
    </sheetView>
  </sheetViews>
  <sheetFormatPr defaultColWidth="9" defaultRowHeight="14.4"/>
  <cols>
    <col min="1" max="1" width="225.33203125" style="4" customWidth="1"/>
    <col min="2" max="2" width="33.109375" style="2" hidden="1" customWidth="1"/>
    <col min="3" max="3" width="26.88671875" style="3" customWidth="1"/>
    <col min="4" max="16384" width="9" style="1"/>
  </cols>
  <sheetData>
    <row r="1" spans="1:3" s="28" customFormat="1" ht="46.2" customHeight="1" thickBot="1">
      <c r="A1" s="496" t="s">
        <v>219</v>
      </c>
      <c r="B1" s="419" t="s">
        <v>123</v>
      </c>
      <c r="C1" s="436" t="s">
        <v>125</v>
      </c>
    </row>
    <row r="2" spans="1:3" ht="46.95" customHeight="1">
      <c r="A2" s="177" t="s">
        <v>373</v>
      </c>
      <c r="B2" s="432"/>
      <c r="C2" s="745">
        <v>45597</v>
      </c>
    </row>
    <row r="3" spans="1:3" ht="371.4" customHeight="1">
      <c r="A3" s="421" t="s">
        <v>374</v>
      </c>
      <c r="B3" s="433"/>
      <c r="C3" s="746"/>
    </row>
    <row r="4" spans="1:3" ht="34.950000000000003" customHeight="1" thickBot="1">
      <c r="A4" s="420" t="s">
        <v>375</v>
      </c>
      <c r="B4" s="1"/>
      <c r="C4" s="437"/>
    </row>
    <row r="5" spans="1:3" ht="45.6" customHeight="1">
      <c r="A5" s="177" t="s">
        <v>377</v>
      </c>
      <c r="B5" s="432"/>
      <c r="C5" s="745">
        <v>45597</v>
      </c>
    </row>
    <row r="6" spans="1:3" ht="232.8" customHeight="1">
      <c r="A6" s="421" t="s">
        <v>378</v>
      </c>
      <c r="B6" s="433"/>
      <c r="C6" s="746"/>
    </row>
    <row r="7" spans="1:3" ht="34.950000000000003" customHeight="1" thickBot="1">
      <c r="A7" s="420" t="s">
        <v>376</v>
      </c>
      <c r="B7" s="1"/>
      <c r="C7" s="562" t="s">
        <v>379</v>
      </c>
    </row>
    <row r="8" spans="1:3" ht="49.2" customHeight="1">
      <c r="A8" s="231" t="s">
        <v>380</v>
      </c>
      <c r="B8" s="432"/>
      <c r="C8" s="745">
        <v>45597</v>
      </c>
    </row>
    <row r="9" spans="1:3" ht="124.8" customHeight="1">
      <c r="A9" s="224" t="s">
        <v>381</v>
      </c>
      <c r="B9" s="433"/>
      <c r="C9" s="746"/>
    </row>
    <row r="10" spans="1:3" ht="39" customHeight="1" thickBot="1">
      <c r="A10" s="281" t="s">
        <v>382</v>
      </c>
      <c r="B10" s="1"/>
      <c r="C10" s="438"/>
    </row>
    <row r="11" spans="1:3" ht="51" customHeight="1">
      <c r="A11" s="467" t="s">
        <v>383</v>
      </c>
      <c r="B11" s="434"/>
      <c r="C11" s="745">
        <v>45597</v>
      </c>
    </row>
    <row r="12" spans="1:3" ht="96" customHeight="1">
      <c r="A12" s="451" t="s">
        <v>384</v>
      </c>
      <c r="B12" s="435"/>
      <c r="C12" s="746"/>
    </row>
    <row r="13" spans="1:3" ht="43.2" customHeight="1" thickBot="1">
      <c r="A13" s="445" t="s">
        <v>385</v>
      </c>
      <c r="B13" s="446"/>
      <c r="C13" s="447"/>
    </row>
    <row r="14" spans="1:3" s="194" customFormat="1" ht="49.8" customHeight="1">
      <c r="A14" s="443" t="s">
        <v>387</v>
      </c>
      <c r="B14" s="444"/>
      <c r="C14" s="747">
        <v>45596</v>
      </c>
    </row>
    <row r="15" spans="1:3" ht="205.2" customHeight="1" thickBot="1">
      <c r="A15" s="422" t="s">
        <v>388</v>
      </c>
      <c r="B15" s="423"/>
      <c r="C15" s="746"/>
    </row>
    <row r="16" spans="1:3" s="196" customFormat="1" ht="40.200000000000003" customHeight="1" thickBot="1">
      <c r="A16" s="195" t="s">
        <v>386</v>
      </c>
      <c r="B16" s="282"/>
      <c r="C16" s="438"/>
    </row>
    <row r="17" spans="1:3" ht="56.4" customHeight="1">
      <c r="A17" s="246" t="s">
        <v>389</v>
      </c>
      <c r="B17" s="1"/>
      <c r="C17" s="453"/>
    </row>
    <row r="18" spans="1:3" ht="405" customHeight="1" thickBot="1">
      <c r="A18" s="424" t="s">
        <v>390</v>
      </c>
      <c r="B18" s="1"/>
      <c r="C18" s="747">
        <v>45595</v>
      </c>
    </row>
    <row r="19" spans="1:3" ht="35.4" customHeight="1">
      <c r="A19" s="452" t="s">
        <v>391</v>
      </c>
      <c r="B19" s="1"/>
      <c r="C19" s="746"/>
    </row>
    <row r="20" spans="1:3" ht="51.6" hidden="1" customHeight="1">
      <c r="A20" s="246"/>
      <c r="B20" s="1"/>
      <c r="C20" s="453"/>
    </row>
    <row r="21" spans="1:3" ht="296.39999999999998" hidden="1" customHeight="1" thickBot="1">
      <c r="A21" s="462"/>
      <c r="B21" s="1"/>
      <c r="C21" s="747"/>
    </row>
    <row r="22" spans="1:3" ht="33" hidden="1" customHeight="1" thickBot="1">
      <c r="A22" s="463"/>
      <c r="B22" s="464"/>
      <c r="C22" s="748"/>
    </row>
    <row r="23" spans="1:3" ht="36.75" customHeight="1">
      <c r="A23" s="1" t="s">
        <v>188</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1"/>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7">
    <mergeCell ref="C2:C3"/>
    <mergeCell ref="C14:C15"/>
    <mergeCell ref="C21:C22"/>
    <mergeCell ref="C18:C19"/>
    <mergeCell ref="C5:C6"/>
    <mergeCell ref="C8:C9"/>
    <mergeCell ref="C11:C12"/>
  </mergeCells>
  <phoneticPr fontId="84"/>
  <hyperlinks>
    <hyperlink ref="A4" r:id="rId1" xr:uid="{0AC31D9A-9F85-4858-8E9E-A0C568AF764B}"/>
    <hyperlink ref="A7" r:id="rId2" xr:uid="{FFF16824-D37C-4C09-9F2B-E5F6B9F0A6E2}"/>
    <hyperlink ref="A10" r:id="rId3" xr:uid="{26A5858C-8E7D-4C0E-921A-41DDE191D018}"/>
    <hyperlink ref="A13" r:id="rId4" xr:uid="{75DB6273-50F1-4F65-9010-B75042251941}"/>
    <hyperlink ref="A16" r:id="rId5" xr:uid="{945C245F-3E9F-4855-86CF-02FC439EDB92}"/>
    <hyperlink ref="A19" r:id="rId6" xr:uid="{D30E286F-D19C-4349-8ACF-F8128F7CCA06}"/>
  </hyperlinks>
  <pageMargins left="0" right="0" top="0.19685039370078741" bottom="0.39370078740157483" header="0" footer="0.19685039370078741"/>
  <pageSetup paperSize="9" scale="39" orientation="portrait" r:id="rId7"/>
  <headerFooter alignWithMargins="0"/>
  <rowBreaks count="1" manualBreakCount="1">
    <brk id="19" max="2" man="1"/>
  </rowBreaks>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86" zoomScaleNormal="100" zoomScaleSheetLayoutView="86" workbookViewId="0">
      <selection activeCell="K19" sqref="K19"/>
    </sheetView>
  </sheetViews>
  <sheetFormatPr defaultColWidth="9" defaultRowHeight="36" customHeight="1"/>
  <cols>
    <col min="1" max="13" width="9" style="1"/>
    <col min="14" max="14" width="111.88671875" style="1" customWidth="1"/>
    <col min="15" max="15" width="26.88671875" style="5" customWidth="1"/>
    <col min="16" max="16384" width="9" style="1"/>
  </cols>
  <sheetData>
    <row r="1" spans="1:16" ht="46.2" customHeight="1" thickBot="1">
      <c r="A1" s="749" t="s">
        <v>220</v>
      </c>
      <c r="B1" s="750"/>
      <c r="C1" s="750"/>
      <c r="D1" s="750"/>
      <c r="E1" s="750"/>
      <c r="F1" s="750"/>
      <c r="G1" s="750"/>
      <c r="H1" s="750"/>
      <c r="I1" s="750"/>
      <c r="J1" s="750"/>
      <c r="K1" s="750"/>
      <c r="L1" s="750"/>
      <c r="M1" s="750"/>
      <c r="N1" s="751"/>
    </row>
    <row r="2" spans="1:16" ht="40.200000000000003" customHeight="1">
      <c r="A2" s="752" t="s">
        <v>397</v>
      </c>
      <c r="B2" s="753"/>
      <c r="C2" s="753"/>
      <c r="D2" s="753"/>
      <c r="E2" s="753"/>
      <c r="F2" s="753"/>
      <c r="G2" s="753"/>
      <c r="H2" s="753"/>
      <c r="I2" s="753"/>
      <c r="J2" s="753"/>
      <c r="K2" s="753"/>
      <c r="L2" s="753"/>
      <c r="M2" s="753"/>
      <c r="N2" s="754"/>
    </row>
    <row r="3" spans="1:16" ht="273.60000000000002" customHeight="1" thickBot="1">
      <c r="A3" s="786" t="s">
        <v>398</v>
      </c>
      <c r="B3" s="761"/>
      <c r="C3" s="761"/>
      <c r="D3" s="761"/>
      <c r="E3" s="761"/>
      <c r="F3" s="761"/>
      <c r="G3" s="761"/>
      <c r="H3" s="761"/>
      <c r="I3" s="761"/>
      <c r="J3" s="761"/>
      <c r="K3" s="761"/>
      <c r="L3" s="761"/>
      <c r="M3" s="761"/>
      <c r="N3" s="762"/>
      <c r="P3" s="173"/>
    </row>
    <row r="4" spans="1:16" ht="45.6" customHeight="1" thickBot="1">
      <c r="A4" s="772" t="s">
        <v>399</v>
      </c>
      <c r="B4" s="773"/>
      <c r="C4" s="773"/>
      <c r="D4" s="773"/>
      <c r="E4" s="773"/>
      <c r="F4" s="773"/>
      <c r="G4" s="773"/>
      <c r="H4" s="773"/>
      <c r="I4" s="773"/>
      <c r="J4" s="773"/>
      <c r="K4" s="773"/>
      <c r="L4" s="773"/>
      <c r="M4" s="773"/>
      <c r="N4" s="774"/>
      <c r="O4" s="31"/>
    </row>
    <row r="5" spans="1:16" ht="51.6" customHeight="1" thickBot="1">
      <c r="A5" s="775" t="s">
        <v>400</v>
      </c>
      <c r="B5" s="776"/>
      <c r="C5" s="776"/>
      <c r="D5" s="776"/>
      <c r="E5" s="776"/>
      <c r="F5" s="776"/>
      <c r="G5" s="776"/>
      <c r="H5" s="776"/>
      <c r="I5" s="776"/>
      <c r="J5" s="776"/>
      <c r="K5" s="776"/>
      <c r="L5" s="776"/>
      <c r="M5" s="776"/>
      <c r="N5" s="777"/>
      <c r="O5" s="31"/>
    </row>
    <row r="6" spans="1:16" ht="41.4" customHeight="1" thickBot="1">
      <c r="A6" s="787" t="s">
        <v>401</v>
      </c>
      <c r="B6" s="763"/>
      <c r="C6" s="763"/>
      <c r="D6" s="763"/>
      <c r="E6" s="763"/>
      <c r="F6" s="763"/>
      <c r="G6" s="763"/>
      <c r="H6" s="763"/>
      <c r="I6" s="763"/>
      <c r="J6" s="763"/>
      <c r="K6" s="763"/>
      <c r="L6" s="763"/>
      <c r="M6" s="763"/>
      <c r="N6" s="764"/>
    </row>
    <row r="7" spans="1:16" ht="211.2" customHeight="1" thickBot="1">
      <c r="A7" s="765" t="s">
        <v>402</v>
      </c>
      <c r="B7" s="766"/>
      <c r="C7" s="766"/>
      <c r="D7" s="766"/>
      <c r="E7" s="766"/>
      <c r="F7" s="766"/>
      <c r="G7" s="766"/>
      <c r="H7" s="766"/>
      <c r="I7" s="766"/>
      <c r="J7" s="766"/>
      <c r="K7" s="766"/>
      <c r="L7" s="766"/>
      <c r="M7" s="766"/>
      <c r="N7" s="767"/>
      <c r="O7" s="30"/>
    </row>
    <row r="8" spans="1:16" ht="47.4" customHeight="1">
      <c r="A8" s="755" t="s">
        <v>403</v>
      </c>
      <c r="B8" s="756"/>
      <c r="C8" s="756"/>
      <c r="D8" s="756"/>
      <c r="E8" s="756"/>
      <c r="F8" s="756"/>
      <c r="G8" s="756"/>
      <c r="H8" s="756"/>
      <c r="I8" s="756"/>
      <c r="J8" s="756"/>
      <c r="K8" s="756"/>
      <c r="L8" s="756"/>
      <c r="M8" s="756"/>
      <c r="N8" s="757"/>
    </row>
    <row r="9" spans="1:16" ht="322.8" customHeight="1" thickBot="1">
      <c r="A9" s="758" t="s">
        <v>404</v>
      </c>
      <c r="B9" s="759"/>
      <c r="C9" s="759"/>
      <c r="D9" s="759"/>
      <c r="E9" s="759"/>
      <c r="F9" s="759"/>
      <c r="G9" s="759"/>
      <c r="H9" s="759"/>
      <c r="I9" s="759"/>
      <c r="J9" s="759"/>
      <c r="K9" s="759"/>
      <c r="L9" s="759"/>
      <c r="M9" s="759"/>
      <c r="N9" s="760"/>
    </row>
    <row r="10" spans="1:16" ht="47.4" customHeight="1">
      <c r="A10" s="752" t="s">
        <v>405</v>
      </c>
      <c r="B10" s="753"/>
      <c r="C10" s="753"/>
      <c r="D10" s="753"/>
      <c r="E10" s="753"/>
      <c r="F10" s="753"/>
      <c r="G10" s="753"/>
      <c r="H10" s="753"/>
      <c r="I10" s="753"/>
      <c r="J10" s="753"/>
      <c r="K10" s="753"/>
      <c r="L10" s="753"/>
      <c r="M10" s="753"/>
      <c r="N10" s="754"/>
    </row>
    <row r="11" spans="1:16" ht="88.8" customHeight="1" thickBot="1">
      <c r="A11" s="778" t="s">
        <v>406</v>
      </c>
      <c r="B11" s="779"/>
      <c r="C11" s="779"/>
      <c r="D11" s="779"/>
      <c r="E11" s="779"/>
      <c r="F11" s="779"/>
      <c r="G11" s="779"/>
      <c r="H11" s="779"/>
      <c r="I11" s="779"/>
      <c r="J11" s="779"/>
      <c r="K11" s="779"/>
      <c r="L11" s="779"/>
      <c r="M11" s="779"/>
      <c r="N11" s="780"/>
      <c r="P11" s="173"/>
    </row>
    <row r="12" spans="1:16" ht="45.6" hidden="1" customHeight="1">
      <c r="A12" s="755"/>
      <c r="B12" s="756"/>
      <c r="C12" s="756"/>
      <c r="D12" s="756"/>
      <c r="E12" s="756"/>
      <c r="F12" s="756"/>
      <c r="G12" s="756"/>
      <c r="H12" s="756"/>
      <c r="I12" s="756"/>
      <c r="J12" s="756"/>
      <c r="K12" s="756"/>
      <c r="L12" s="756"/>
      <c r="M12" s="756"/>
      <c r="N12" s="757"/>
      <c r="O12" s="1"/>
      <c r="P12" s="253"/>
    </row>
    <row r="13" spans="1:16" ht="146.4" hidden="1" customHeight="1" thickBot="1">
      <c r="A13" s="758"/>
      <c r="B13" s="759"/>
      <c r="C13" s="759"/>
      <c r="D13" s="759"/>
      <c r="E13" s="759"/>
      <c r="F13" s="759"/>
      <c r="G13" s="759"/>
      <c r="H13" s="759"/>
      <c r="I13" s="759"/>
      <c r="J13" s="759"/>
      <c r="K13" s="759"/>
      <c r="L13" s="759"/>
      <c r="M13" s="759"/>
      <c r="N13" s="760"/>
      <c r="O13" s="1"/>
      <c r="P13" s="253"/>
    </row>
    <row r="14" spans="1:16" ht="45.6" hidden="1" customHeight="1">
      <c r="A14" s="752"/>
      <c r="B14" s="781"/>
      <c r="C14" s="781"/>
      <c r="D14" s="781"/>
      <c r="E14" s="781"/>
      <c r="F14" s="781"/>
      <c r="G14" s="781"/>
      <c r="H14" s="781"/>
      <c r="I14" s="781"/>
      <c r="J14" s="781"/>
      <c r="K14" s="781"/>
      <c r="L14" s="781"/>
      <c r="M14" s="781"/>
      <c r="N14" s="782"/>
      <c r="O14" s="1"/>
      <c r="P14" s="253"/>
    </row>
    <row r="15" spans="1:16" ht="58.8" hidden="1" customHeight="1" thickBot="1">
      <c r="A15" s="783"/>
      <c r="B15" s="784"/>
      <c r="C15" s="784"/>
      <c r="D15" s="784"/>
      <c r="E15" s="784"/>
      <c r="F15" s="784"/>
      <c r="G15" s="784"/>
      <c r="H15" s="784"/>
      <c r="I15" s="784"/>
      <c r="J15" s="784"/>
      <c r="K15" s="784"/>
      <c r="L15" s="784"/>
      <c r="M15" s="784"/>
      <c r="N15" s="785"/>
      <c r="O15" s="1"/>
      <c r="P15" s="253"/>
    </row>
    <row r="16" spans="1:16" ht="36" hidden="1" customHeight="1">
      <c r="A16" s="770"/>
      <c r="B16" s="771"/>
      <c r="C16" s="771"/>
      <c r="D16" s="771"/>
      <c r="E16" s="771"/>
      <c r="F16" s="771"/>
      <c r="G16" s="771"/>
      <c r="H16" s="771"/>
      <c r="I16" s="771"/>
      <c r="J16" s="771"/>
      <c r="K16" s="771"/>
      <c r="L16" s="771"/>
      <c r="M16" s="771"/>
      <c r="N16" s="771"/>
    </row>
    <row r="17" spans="1:14" ht="36" hidden="1" customHeight="1">
      <c r="A17" s="768"/>
      <c r="B17" s="769"/>
      <c r="C17" s="769"/>
      <c r="D17" s="769"/>
      <c r="E17" s="769"/>
      <c r="F17" s="769"/>
      <c r="G17" s="769"/>
      <c r="H17" s="769"/>
      <c r="I17" s="769"/>
      <c r="J17" s="769"/>
      <c r="K17" s="769"/>
      <c r="L17" s="769"/>
      <c r="M17" s="769"/>
      <c r="N17" s="769"/>
    </row>
  </sheetData>
  <mergeCells count="17">
    <mergeCell ref="A17:N17"/>
    <mergeCell ref="A16:N16"/>
    <mergeCell ref="A4:N4"/>
    <mergeCell ref="A5:N5"/>
    <mergeCell ref="A10:N10"/>
    <mergeCell ref="A11:N11"/>
    <mergeCell ref="A14:N14"/>
    <mergeCell ref="A15:N15"/>
    <mergeCell ref="A12:N12"/>
    <mergeCell ref="A13:N13"/>
    <mergeCell ref="A1:N1"/>
    <mergeCell ref="A2:N2"/>
    <mergeCell ref="A8:N8"/>
    <mergeCell ref="A9:N9"/>
    <mergeCell ref="A3:N3"/>
    <mergeCell ref="A6:N6"/>
    <mergeCell ref="A7:N7"/>
  </mergeCells>
  <phoneticPr fontId="15"/>
  <pageMargins left="0.7" right="0.7" top="0.75" bottom="0.75" header="0.3" footer="0.3"/>
  <pageSetup paperSize="9" scale="3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6D59-1E8E-4D06-8920-92D8533A60A1}">
  <dimension ref="A1:AB80"/>
  <sheetViews>
    <sheetView view="pageBreakPreview" zoomScale="85" zoomScaleNormal="100" zoomScaleSheetLayoutView="85" workbookViewId="0">
      <selection activeCell="P52" sqref="P52"/>
    </sheetView>
  </sheetViews>
  <sheetFormatPr defaultRowHeight="13.2"/>
  <cols>
    <col min="3" max="3" width="20.6640625" bestFit="1" customWidth="1"/>
    <col min="11" max="11" width="4.21875" customWidth="1"/>
    <col min="12" max="12" width="5.33203125" customWidth="1"/>
    <col min="13" max="15" width="8.88671875" customWidth="1"/>
    <col min="16" max="16" width="3.33203125" customWidth="1"/>
    <col min="17" max="17" width="9.33203125" customWidth="1"/>
    <col min="27" max="27" width="12.109375" customWidth="1"/>
  </cols>
  <sheetData>
    <row r="1" spans="1:28" s="470" customFormat="1" ht="31.8" customHeight="1">
      <c r="A1" s="812" t="s">
        <v>455</v>
      </c>
      <c r="B1" s="812"/>
      <c r="C1" s="812"/>
      <c r="D1" s="812"/>
      <c r="E1" s="812"/>
      <c r="F1" s="812"/>
      <c r="G1" s="812"/>
      <c r="H1" s="812"/>
      <c r="I1" s="812"/>
      <c r="J1" s="812"/>
      <c r="K1" s="812"/>
      <c r="L1" s="812"/>
      <c r="M1" s="812"/>
      <c r="N1" s="812"/>
      <c r="O1" s="812"/>
      <c r="P1" s="812"/>
      <c r="Q1" s="812"/>
      <c r="R1" s="812"/>
      <c r="S1" s="812"/>
      <c r="T1" s="812"/>
      <c r="U1" s="812"/>
      <c r="V1" s="812"/>
      <c r="W1" s="812"/>
      <c r="X1" s="811"/>
      <c r="Y1" s="811"/>
      <c r="Z1" s="811"/>
      <c r="AA1" s="811"/>
    </row>
    <row r="2" spans="1:28" s="470" customFormat="1" ht="33" customHeight="1">
      <c r="A2" s="812"/>
      <c r="B2" s="812"/>
      <c r="C2" s="812"/>
      <c r="D2" s="812"/>
      <c r="E2" s="812"/>
      <c r="F2" s="812"/>
      <c r="G2" s="812"/>
      <c r="H2" s="812"/>
      <c r="I2" s="812"/>
      <c r="J2" s="812"/>
      <c r="K2" s="812"/>
      <c r="L2" s="812"/>
      <c r="M2" s="812"/>
      <c r="N2" s="812"/>
      <c r="O2" s="812"/>
      <c r="P2" s="812"/>
      <c r="Q2" s="812"/>
      <c r="R2" s="812"/>
      <c r="S2" s="812"/>
      <c r="T2" s="812"/>
      <c r="U2" s="812"/>
      <c r="V2" s="812"/>
      <c r="W2" s="812"/>
      <c r="X2" s="811"/>
      <c r="Y2" s="811"/>
      <c r="Z2" s="811"/>
      <c r="AA2" s="811"/>
    </row>
    <row r="3" spans="1:28" s="470" customFormat="1" ht="33" customHeight="1">
      <c r="A3" s="812"/>
      <c r="B3" s="812"/>
      <c r="C3" s="812"/>
      <c r="D3" s="812"/>
      <c r="E3" s="812"/>
      <c r="F3" s="812"/>
      <c r="G3" s="812"/>
      <c r="H3" s="812"/>
      <c r="I3" s="812"/>
      <c r="J3" s="812"/>
      <c r="K3" s="812"/>
      <c r="L3" s="812"/>
      <c r="M3" s="812"/>
      <c r="N3" s="812"/>
      <c r="O3" s="812"/>
      <c r="P3" s="812"/>
      <c r="Q3" s="812"/>
      <c r="R3" s="812"/>
      <c r="S3" s="812"/>
      <c r="T3" s="812"/>
      <c r="U3" s="812"/>
      <c r="V3" s="812"/>
      <c r="W3" s="812"/>
      <c r="X3" s="811"/>
      <c r="Y3" s="811"/>
      <c r="Z3" s="811"/>
      <c r="AA3" s="811"/>
    </row>
    <row r="4" spans="1:28" s="470" customFormat="1" ht="33" customHeight="1">
      <c r="A4" s="812"/>
      <c r="B4" s="812"/>
      <c r="C4" s="812"/>
      <c r="D4" s="812"/>
      <c r="E4" s="812"/>
      <c r="F4" s="812"/>
      <c r="G4" s="812"/>
      <c r="H4" s="812"/>
      <c r="I4" s="812"/>
      <c r="J4" s="812"/>
      <c r="K4" s="812"/>
      <c r="L4" s="812"/>
      <c r="M4" s="812"/>
      <c r="N4" s="812"/>
      <c r="O4" s="812"/>
      <c r="P4" s="812"/>
      <c r="Q4" s="812"/>
      <c r="R4" s="812"/>
      <c r="S4" s="812"/>
      <c r="T4" s="812"/>
      <c r="U4" s="812"/>
      <c r="V4" s="812"/>
      <c r="W4" s="812"/>
      <c r="X4" s="811"/>
      <c r="Y4" s="811"/>
      <c r="Z4" s="811"/>
      <c r="AA4" s="811"/>
    </row>
    <row r="5" spans="1:28" ht="13.2" customHeight="1">
      <c r="A5" s="812"/>
      <c r="B5" s="812"/>
      <c r="C5" s="812"/>
      <c r="D5" s="812"/>
      <c r="E5" s="812"/>
      <c r="F5" s="812"/>
      <c r="G5" s="812"/>
      <c r="H5" s="812"/>
      <c r="I5" s="812"/>
      <c r="J5" s="812"/>
      <c r="K5" s="812"/>
      <c r="L5" s="812"/>
      <c r="M5" s="812"/>
      <c r="N5" s="812"/>
      <c r="O5" s="812"/>
      <c r="P5" s="812"/>
      <c r="Q5" s="812"/>
      <c r="R5" s="812"/>
      <c r="S5" s="812"/>
      <c r="T5" s="812"/>
      <c r="U5" s="812"/>
      <c r="V5" s="812"/>
      <c r="W5" s="812"/>
      <c r="X5" s="66"/>
      <c r="Y5" s="66"/>
      <c r="Z5" s="66"/>
      <c r="AA5" s="66"/>
    </row>
    <row r="6" spans="1:28" ht="13.2" customHeight="1">
      <c r="A6" s="812"/>
      <c r="B6" s="812"/>
      <c r="C6" s="812"/>
      <c r="D6" s="812"/>
      <c r="E6" s="812"/>
      <c r="F6" s="812"/>
      <c r="G6" s="812"/>
      <c r="H6" s="812"/>
      <c r="I6" s="812"/>
      <c r="J6" s="812"/>
      <c r="K6" s="812"/>
      <c r="L6" s="812"/>
      <c r="M6" s="812"/>
      <c r="N6" s="812"/>
      <c r="O6" s="812"/>
      <c r="P6" s="812"/>
      <c r="Q6" s="812"/>
      <c r="R6" s="812"/>
      <c r="S6" s="812"/>
      <c r="T6" s="812"/>
      <c r="U6" s="812"/>
      <c r="V6" s="812"/>
      <c r="W6" s="812"/>
      <c r="X6" s="66"/>
      <c r="Y6" s="66"/>
      <c r="Z6" s="66"/>
      <c r="AA6" s="66"/>
    </row>
    <row r="7" spans="1:28" ht="13.2" customHeight="1">
      <c r="A7" s="812"/>
      <c r="B7" s="812"/>
      <c r="C7" s="812"/>
      <c r="D7" s="812"/>
      <c r="E7" s="812"/>
      <c r="F7" s="812"/>
      <c r="G7" s="812"/>
      <c r="H7" s="812"/>
      <c r="I7" s="812"/>
      <c r="J7" s="812"/>
      <c r="K7" s="812"/>
      <c r="L7" s="812"/>
      <c r="M7" s="812"/>
      <c r="N7" s="812"/>
      <c r="O7" s="812"/>
      <c r="P7" s="812"/>
      <c r="Q7" s="812"/>
      <c r="R7" s="812"/>
      <c r="S7" s="812"/>
      <c r="T7" s="812"/>
      <c r="U7" s="812"/>
      <c r="V7" s="812"/>
      <c r="W7" s="812"/>
      <c r="X7" s="66"/>
      <c r="Y7" s="66"/>
      <c r="Z7" s="66"/>
      <c r="AA7" s="66"/>
    </row>
    <row r="8" spans="1:28">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row>
    <row r="9" spans="1:28" ht="13.2" customHeight="1">
      <c r="A9" s="66"/>
      <c r="B9" s="803"/>
      <c r="C9" s="804"/>
      <c r="D9" s="805"/>
      <c r="E9" s="805"/>
      <c r="F9" s="805"/>
      <c r="G9" s="805"/>
      <c r="H9" s="805"/>
      <c r="I9" s="805"/>
      <c r="J9" s="805"/>
      <c r="K9" s="805"/>
      <c r="L9" s="805"/>
      <c r="M9" s="805"/>
      <c r="N9" s="805"/>
      <c r="O9" s="805"/>
      <c r="P9" s="805"/>
      <c r="Q9" s="805"/>
      <c r="R9" s="805"/>
      <c r="S9" s="805"/>
      <c r="T9" s="66"/>
      <c r="U9" s="66"/>
      <c r="V9" s="66"/>
      <c r="W9" s="66"/>
      <c r="X9" s="66"/>
      <c r="Y9" s="66"/>
      <c r="Z9" s="66"/>
      <c r="AA9" s="66"/>
      <c r="AB9" s="66"/>
    </row>
    <row r="10" spans="1:28" ht="13.2" customHeight="1">
      <c r="A10" s="66"/>
      <c r="B10" s="806"/>
      <c r="C10" s="805"/>
      <c r="D10" s="805"/>
      <c r="E10" s="805"/>
      <c r="F10" s="805"/>
      <c r="G10" s="805"/>
      <c r="H10" s="805"/>
      <c r="I10" s="805"/>
      <c r="J10" s="805"/>
      <c r="K10" s="805"/>
      <c r="L10" s="805"/>
      <c r="M10" s="805"/>
      <c r="N10" s="805"/>
      <c r="O10" s="805"/>
      <c r="P10" s="805"/>
      <c r="Q10" s="805"/>
      <c r="R10" s="805"/>
      <c r="S10" s="805"/>
      <c r="T10" s="66"/>
      <c r="U10" s="66"/>
      <c r="V10" s="66"/>
      <c r="W10" s="66"/>
      <c r="X10" s="66"/>
      <c r="Y10" s="66"/>
      <c r="Z10" s="66"/>
      <c r="AA10" s="66"/>
      <c r="AB10" s="66"/>
    </row>
    <row r="11" spans="1:28" ht="13.2" customHeight="1">
      <c r="A11" s="66"/>
      <c r="B11" s="806"/>
      <c r="C11" s="805"/>
      <c r="D11" s="805"/>
      <c r="E11" s="805"/>
      <c r="F11" s="805"/>
      <c r="G11" s="805"/>
      <c r="H11" s="805"/>
      <c r="I11" s="805"/>
      <c r="J11" s="805"/>
      <c r="K11" s="805"/>
      <c r="L11" s="805"/>
      <c r="M11" s="805"/>
      <c r="N11" s="805"/>
      <c r="O11" s="805"/>
      <c r="P11" s="805"/>
      <c r="Q11" s="805"/>
      <c r="R11" s="805"/>
      <c r="S11" s="805"/>
      <c r="T11" s="66"/>
      <c r="U11" s="66"/>
      <c r="V11" s="66"/>
      <c r="W11" s="66"/>
      <c r="X11" s="66"/>
      <c r="Y11" s="66"/>
      <c r="Z11" s="66"/>
      <c r="AA11" s="66"/>
      <c r="AB11" s="66"/>
    </row>
    <row r="12" spans="1:28" ht="13.8" customHeight="1">
      <c r="A12" s="66"/>
      <c r="B12" s="66"/>
      <c r="C12" s="805"/>
      <c r="D12" s="805"/>
      <c r="E12" s="805"/>
      <c r="F12" s="805"/>
      <c r="G12" s="805"/>
      <c r="H12" s="805"/>
      <c r="I12" s="805"/>
      <c r="J12" s="805"/>
      <c r="K12" s="805"/>
      <c r="L12" s="805"/>
      <c r="M12" s="805"/>
      <c r="N12" s="805"/>
      <c r="O12" s="805"/>
      <c r="P12" s="805"/>
      <c r="Q12" s="805"/>
      <c r="R12" s="805"/>
      <c r="S12" s="805"/>
      <c r="T12" s="66"/>
      <c r="U12" s="66"/>
      <c r="V12" s="66"/>
      <c r="W12" s="66"/>
      <c r="X12" s="66"/>
      <c r="Y12" s="66"/>
      <c r="Z12" s="66"/>
      <c r="AA12" s="66"/>
      <c r="AB12" s="66"/>
    </row>
    <row r="13" spans="1:28">
      <c r="A13" s="66"/>
      <c r="B13" s="66"/>
      <c r="C13" s="805"/>
      <c r="D13" s="805"/>
      <c r="E13" s="805"/>
      <c r="F13" s="805"/>
      <c r="G13" s="805"/>
      <c r="H13" s="805"/>
      <c r="I13" s="805"/>
      <c r="J13" s="805"/>
      <c r="K13" s="805"/>
      <c r="L13" s="805"/>
      <c r="M13" s="805"/>
      <c r="N13" s="805"/>
      <c r="O13" s="805"/>
      <c r="P13" s="805"/>
      <c r="Q13" s="805"/>
      <c r="R13" s="805"/>
      <c r="S13" s="805"/>
      <c r="T13" s="66"/>
      <c r="U13" s="66"/>
      <c r="V13" s="66"/>
      <c r="W13" s="66"/>
      <c r="X13" s="66"/>
      <c r="Y13" s="66"/>
      <c r="Z13" s="66"/>
      <c r="AA13" s="66"/>
      <c r="AB13" s="66"/>
    </row>
    <row r="14" spans="1:28">
      <c r="A14" s="66"/>
      <c r="B14" s="66"/>
      <c r="C14" s="805"/>
      <c r="D14" s="805"/>
      <c r="E14" s="805"/>
      <c r="F14" s="805"/>
      <c r="G14" s="805"/>
      <c r="H14" s="805"/>
      <c r="I14" s="805"/>
      <c r="J14" s="805"/>
      <c r="K14" s="805"/>
      <c r="L14" s="805"/>
      <c r="M14" s="805"/>
      <c r="N14" s="805"/>
      <c r="O14" s="805"/>
      <c r="P14" s="805"/>
      <c r="Q14" s="805"/>
      <c r="R14" s="805"/>
      <c r="S14" s="805"/>
      <c r="T14" s="66"/>
      <c r="U14" s="66"/>
      <c r="V14" s="66"/>
      <c r="W14" s="66"/>
      <c r="X14" s="66"/>
      <c r="Y14" s="66"/>
      <c r="Z14" s="66"/>
      <c r="AA14" s="66"/>
      <c r="AB14" s="66"/>
    </row>
    <row r="15" spans="1:28">
      <c r="A15" s="66"/>
      <c r="B15" s="66"/>
      <c r="C15" s="805"/>
      <c r="D15" s="805"/>
      <c r="E15" s="805"/>
      <c r="F15" s="805"/>
      <c r="G15" s="805"/>
      <c r="H15" s="805"/>
      <c r="I15" s="805"/>
      <c r="J15" s="805"/>
      <c r="K15" s="805"/>
      <c r="L15" s="805"/>
      <c r="M15" s="805"/>
      <c r="N15" s="805"/>
      <c r="O15" s="805"/>
      <c r="P15" s="805"/>
      <c r="Q15" s="805"/>
      <c r="R15" s="805"/>
      <c r="S15" s="805"/>
      <c r="T15" s="66"/>
      <c r="U15" s="66"/>
      <c r="V15" s="66"/>
      <c r="W15" s="66"/>
      <c r="X15" s="66"/>
      <c r="Y15" s="66"/>
      <c r="Z15" s="66"/>
      <c r="AA15" s="66"/>
      <c r="AB15" s="66"/>
    </row>
    <row r="16" spans="1:28">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row>
    <row r="17" spans="1:28">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row>
    <row r="18" spans="1:28">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row>
    <row r="19" spans="1:28" ht="24.6">
      <c r="A19" s="66"/>
      <c r="B19" s="66"/>
      <c r="C19" s="66"/>
      <c r="D19" s="66"/>
      <c r="E19" s="66"/>
      <c r="F19" s="66"/>
      <c r="G19" s="807"/>
      <c r="H19" s="66"/>
      <c r="I19" s="66"/>
      <c r="J19" s="66"/>
      <c r="K19" s="66"/>
      <c r="L19" s="66"/>
      <c r="M19" s="66"/>
      <c r="N19" s="66"/>
      <c r="O19" s="66"/>
      <c r="P19" s="66"/>
      <c r="Q19" s="66"/>
      <c r="R19" s="66"/>
      <c r="S19" s="66"/>
      <c r="T19" s="66"/>
      <c r="U19" s="66"/>
      <c r="V19" s="66"/>
      <c r="W19" s="66"/>
      <c r="X19" s="66"/>
      <c r="Y19" s="66"/>
      <c r="Z19" s="66"/>
      <c r="AA19" s="66"/>
      <c r="AB19" s="66"/>
    </row>
    <row r="20" spans="1:28">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row>
    <row r="21" spans="1:28">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row>
    <row r="22" spans="1:28">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row>
    <row r="23" spans="1:28">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row>
    <row r="24" spans="1:28">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row>
    <row r="25" spans="1:28">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row>
    <row r="26" spans="1:28">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row>
    <row r="27" spans="1:28">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row>
    <row r="28" spans="1:28">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row>
    <row r="29" spans="1:28">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row>
    <row r="30" spans="1:28">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row>
    <row r="31" spans="1:28">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row>
    <row r="32" spans="1:28">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row>
    <row r="33" spans="1:28">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row>
    <row r="34" spans="1:28">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row>
    <row r="35" spans="1:28">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row>
    <row r="36" spans="1:28">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row>
    <row r="37" spans="1:28">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row>
    <row r="38" spans="1:28">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row>
    <row r="39" spans="1:28">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row>
    <row r="40" spans="1:28">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row>
    <row r="41" spans="1:28">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row>
    <row r="42" spans="1:28">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row>
    <row r="43" spans="1:28">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row>
    <row r="44" spans="1:28" ht="13.2" customHeight="1">
      <c r="A44" s="66"/>
      <c r="B44" s="808"/>
      <c r="C44" s="808"/>
      <c r="D44" s="808"/>
      <c r="E44" s="808"/>
      <c r="F44" s="808"/>
      <c r="G44" s="808"/>
      <c r="H44" s="808"/>
      <c r="I44" s="808"/>
      <c r="J44" s="808"/>
      <c r="K44" s="808"/>
      <c r="L44" s="808"/>
      <c r="M44" s="808"/>
      <c r="N44" s="808"/>
      <c r="O44" s="808"/>
      <c r="P44" s="808"/>
      <c r="Q44" s="808"/>
      <c r="R44" s="808"/>
      <c r="S44" s="808"/>
      <c r="T44" s="808"/>
      <c r="V44" s="66"/>
      <c r="W44" s="66"/>
      <c r="X44" s="66"/>
      <c r="Y44" s="66"/>
      <c r="Z44" s="66"/>
      <c r="AA44" s="66"/>
      <c r="AB44" s="66"/>
    </row>
    <row r="45" spans="1:28" s="468" customFormat="1" ht="17.399999999999999" customHeight="1">
      <c r="A45" s="66"/>
      <c r="B45" s="808"/>
      <c r="C45" s="808"/>
      <c r="D45" s="808"/>
      <c r="E45" s="808"/>
      <c r="F45" s="808"/>
      <c r="G45" s="808"/>
      <c r="H45" s="808"/>
      <c r="I45" s="808"/>
      <c r="J45" s="808"/>
      <c r="K45" s="808"/>
      <c r="L45" s="808"/>
      <c r="M45" s="808"/>
      <c r="N45" s="808"/>
      <c r="O45" s="808"/>
      <c r="P45" s="808"/>
      <c r="Q45" s="808"/>
      <c r="R45" s="808"/>
      <c r="S45" s="808"/>
      <c r="T45" s="808"/>
      <c r="U45" s="66"/>
      <c r="V45" s="66"/>
      <c r="W45" s="66"/>
      <c r="X45" s="66"/>
      <c r="Y45" s="66"/>
      <c r="Z45" s="66"/>
      <c r="AA45" s="66"/>
      <c r="AB45" s="66"/>
    </row>
    <row r="46" spans="1:28" s="471" customFormat="1" ht="17.399999999999999" customHeight="1">
      <c r="A46" s="66"/>
      <c r="B46" s="808"/>
      <c r="C46" s="808"/>
      <c r="D46" s="808"/>
      <c r="E46" s="808"/>
      <c r="F46" s="808"/>
      <c r="G46" s="808"/>
      <c r="H46" s="808"/>
      <c r="I46" s="808"/>
      <c r="J46" s="808"/>
      <c r="K46" s="808"/>
      <c r="L46" s="808"/>
      <c r="M46" s="808"/>
      <c r="N46" s="808"/>
      <c r="O46" s="808"/>
      <c r="P46" s="808"/>
      <c r="Q46" s="808"/>
      <c r="R46" s="808"/>
      <c r="S46" s="808"/>
      <c r="T46" s="808"/>
      <c r="U46" s="809"/>
      <c r="V46" s="809"/>
      <c r="W46" s="809"/>
      <c r="X46" s="809"/>
      <c r="Y46" s="809"/>
      <c r="Z46" s="809"/>
      <c r="AA46" s="809"/>
      <c r="AB46" s="809"/>
    </row>
    <row r="47" spans="1:28" s="471" customFormat="1" ht="17.399999999999999" customHeight="1">
      <c r="A47" s="66"/>
      <c r="B47" s="808"/>
      <c r="C47" s="808"/>
      <c r="D47" s="808"/>
      <c r="E47" s="808"/>
      <c r="F47" s="808"/>
      <c r="G47" s="808"/>
      <c r="H47" s="808"/>
      <c r="I47" s="808"/>
      <c r="J47" s="808"/>
      <c r="K47" s="808"/>
      <c r="L47" s="808"/>
      <c r="M47" s="808"/>
      <c r="N47" s="808"/>
      <c r="O47" s="808"/>
      <c r="P47" s="808"/>
      <c r="Q47" s="808"/>
      <c r="R47" s="808"/>
      <c r="S47" s="808"/>
      <c r="T47" s="808"/>
      <c r="U47" s="809"/>
      <c r="V47" s="809"/>
      <c r="W47" s="809"/>
      <c r="X47" s="809"/>
      <c r="Y47" s="809"/>
      <c r="Z47" s="809"/>
      <c r="AA47" s="809"/>
      <c r="AB47" s="809"/>
    </row>
    <row r="48" spans="1:28" s="470" customFormat="1" ht="24" customHeight="1">
      <c r="A48" s="66"/>
      <c r="B48" s="808"/>
      <c r="C48" s="808"/>
      <c r="D48" s="808"/>
      <c r="E48" s="808"/>
      <c r="F48" s="808"/>
      <c r="G48" s="808"/>
      <c r="H48" s="808"/>
      <c r="I48" s="808"/>
      <c r="J48" s="808"/>
      <c r="K48" s="808"/>
      <c r="L48" s="808"/>
      <c r="M48" s="808"/>
      <c r="N48" s="808"/>
      <c r="O48" s="808"/>
      <c r="P48" s="808"/>
      <c r="Q48" s="808"/>
      <c r="R48" s="808"/>
      <c r="S48" s="808"/>
      <c r="T48" s="808"/>
      <c r="U48" s="810"/>
      <c r="V48" s="810"/>
      <c r="W48" s="810"/>
      <c r="X48" s="810"/>
      <c r="Y48" s="810"/>
      <c r="Z48" s="810"/>
      <c r="AA48" s="810"/>
      <c r="AB48" s="810"/>
    </row>
    <row r="49" spans="1:28" s="470" customFormat="1" ht="15" customHeight="1">
      <c r="A49" s="66"/>
      <c r="B49" s="808"/>
      <c r="C49" s="808"/>
      <c r="D49" s="808"/>
      <c r="E49" s="808"/>
      <c r="F49" s="808"/>
      <c r="G49" s="808"/>
      <c r="H49" s="808"/>
      <c r="I49" s="808"/>
      <c r="J49" s="808"/>
      <c r="K49" s="808"/>
      <c r="L49" s="808"/>
      <c r="M49" s="808"/>
      <c r="N49" s="808"/>
      <c r="O49" s="808"/>
      <c r="P49" s="808"/>
      <c r="Q49" s="808"/>
      <c r="R49" s="808"/>
      <c r="S49" s="808"/>
      <c r="T49" s="808"/>
      <c r="U49" s="810"/>
      <c r="V49" s="810"/>
      <c r="W49" s="810"/>
      <c r="X49" s="810"/>
      <c r="Y49" s="810"/>
      <c r="Z49" s="810"/>
      <c r="AA49" s="810"/>
      <c r="AB49" s="810"/>
    </row>
    <row r="50" spans="1:28" s="470" customFormat="1" ht="20.399999999999999" customHeight="1">
      <c r="A50" s="173" t="s">
        <v>454</v>
      </c>
      <c r="B50" s="474"/>
      <c r="C50" s="474"/>
      <c r="D50" s="474"/>
      <c r="E50" s="474"/>
      <c r="F50" s="474"/>
      <c r="G50" s="469"/>
      <c r="H50" s="469"/>
      <c r="I50" s="469"/>
      <c r="J50" s="469"/>
      <c r="K50" s="469"/>
      <c r="L50" s="469"/>
      <c r="M50" s="469"/>
      <c r="N50" s="469"/>
      <c r="O50" s="469"/>
      <c r="P50" s="469"/>
      <c r="Q50" s="469"/>
      <c r="R50" s="469"/>
      <c r="S50" s="469"/>
      <c r="T50" s="469"/>
      <c r="U50" s="469"/>
    </row>
    <row r="51" spans="1:28" s="470" customFormat="1" ht="16.2" customHeight="1">
      <c r="A51" s="468"/>
      <c r="B51" s="474"/>
      <c r="C51" s="474"/>
      <c r="D51" s="474"/>
      <c r="E51" s="474"/>
      <c r="F51" s="474"/>
      <c r="G51" s="469"/>
      <c r="H51" s="469"/>
      <c r="I51" s="469"/>
      <c r="J51" s="469"/>
      <c r="K51" s="469"/>
      <c r="L51" s="469"/>
      <c r="M51" s="469"/>
      <c r="N51" s="469"/>
      <c r="O51" s="469"/>
      <c r="P51" s="469"/>
      <c r="Q51" s="469"/>
      <c r="R51" s="469"/>
      <c r="S51" s="469"/>
      <c r="T51" s="469"/>
      <c r="U51" s="469"/>
    </row>
    <row r="52" spans="1:28" s="470" customFormat="1" ht="14.4" customHeight="1">
      <c r="A52" s="468"/>
      <c r="B52" s="474"/>
      <c r="C52" s="474"/>
      <c r="D52" s="474"/>
      <c r="E52" s="474"/>
      <c r="F52" s="474"/>
      <c r="G52" s="474"/>
      <c r="H52" s="474"/>
      <c r="I52" s="474"/>
      <c r="J52" s="474"/>
      <c r="K52" s="474"/>
      <c r="L52" s="474"/>
      <c r="M52" s="474"/>
      <c r="N52" s="474"/>
      <c r="O52" s="474"/>
      <c r="P52" s="474"/>
      <c r="Q52" s="469"/>
      <c r="R52" s="469"/>
      <c r="S52" s="469"/>
      <c r="T52" s="469"/>
      <c r="U52" s="469"/>
    </row>
    <row r="53" spans="1:28" s="470" customFormat="1" ht="26.4" customHeight="1">
      <c r="A53" s="468"/>
      <c r="B53" s="475"/>
      <c r="C53" s="475"/>
      <c r="D53" s="474"/>
      <c r="E53" s="474"/>
      <c r="F53" s="474"/>
      <c r="G53" s="474"/>
      <c r="H53" s="474"/>
      <c r="I53" s="474"/>
      <c r="J53" s="474"/>
      <c r="K53" s="474"/>
      <c r="L53" s="474"/>
      <c r="M53" s="474"/>
      <c r="N53" s="474"/>
      <c r="O53" s="474"/>
      <c r="P53" s="474"/>
      <c r="Q53" s="469"/>
      <c r="R53" s="469"/>
      <c r="S53" s="469"/>
      <c r="T53" s="469"/>
      <c r="U53" s="469"/>
    </row>
    <row r="54" spans="1:28" s="470" customFormat="1" ht="31.8" customHeight="1">
      <c r="A54" s="468"/>
      <c r="B54" s="474"/>
      <c r="C54" s="474"/>
      <c r="D54" s="474"/>
      <c r="E54" s="474"/>
      <c r="F54" s="474"/>
      <c r="G54" s="474"/>
      <c r="H54" s="474"/>
      <c r="I54" s="474"/>
      <c r="J54" s="474"/>
      <c r="K54" s="474"/>
      <c r="L54" s="474"/>
      <c r="M54" s="474"/>
      <c r="N54" s="474"/>
      <c r="O54" s="474"/>
      <c r="P54" s="474"/>
      <c r="Q54" s="469"/>
      <c r="R54" s="469"/>
      <c r="S54" s="469"/>
      <c r="T54" s="469"/>
      <c r="U54" s="469"/>
    </row>
    <row r="55" spans="1:28" s="470" customFormat="1" ht="16.8" customHeight="1">
      <c r="A55" s="468"/>
      <c r="B55" s="474"/>
      <c r="C55" s="474"/>
      <c r="D55" s="474"/>
      <c r="E55" s="474"/>
      <c r="F55" s="474"/>
      <c r="G55" s="474"/>
      <c r="H55" s="474"/>
      <c r="I55" s="474"/>
      <c r="J55" s="474"/>
      <c r="K55" s="474"/>
      <c r="L55" s="474"/>
      <c r="M55" s="474"/>
      <c r="N55" s="474"/>
      <c r="O55" s="474"/>
      <c r="P55" s="474"/>
      <c r="Q55" s="469"/>
      <c r="R55" s="469"/>
      <c r="S55" s="469"/>
      <c r="T55" s="469"/>
      <c r="U55" s="469"/>
    </row>
    <row r="56" spans="1:28" s="470" customFormat="1" ht="31.8" customHeight="1">
      <c r="A56" s="468"/>
      <c r="B56" s="474"/>
      <c r="C56" s="474"/>
      <c r="D56" s="474"/>
      <c r="E56" s="474"/>
      <c r="F56" s="474"/>
      <c r="G56" s="474"/>
      <c r="H56" s="474"/>
      <c r="I56" s="474"/>
      <c r="J56" s="474"/>
      <c r="K56" s="474"/>
      <c r="L56" s="474"/>
      <c r="M56" s="474"/>
      <c r="N56" s="474"/>
      <c r="O56" s="474"/>
      <c r="P56" s="474"/>
      <c r="Q56" s="469"/>
      <c r="R56" s="469"/>
      <c r="S56" s="469"/>
      <c r="T56" s="469"/>
      <c r="U56" s="469"/>
    </row>
    <row r="57" spans="1:28">
      <c r="A57" s="468"/>
      <c r="B57" s="469"/>
      <c r="C57" s="469"/>
      <c r="D57" s="474"/>
      <c r="E57" s="469"/>
      <c r="F57" s="469"/>
      <c r="G57" s="469"/>
      <c r="H57" s="469"/>
      <c r="I57" s="469"/>
      <c r="J57" s="469"/>
      <c r="K57" s="469"/>
      <c r="L57" s="469"/>
      <c r="M57" s="469"/>
      <c r="N57" s="469"/>
      <c r="O57" s="469"/>
      <c r="P57" s="469"/>
      <c r="Q57" s="469"/>
      <c r="R57" s="469"/>
      <c r="S57" s="469"/>
      <c r="T57" s="469"/>
      <c r="U57" s="469"/>
    </row>
    <row r="58" spans="1:28">
      <c r="A58" s="469"/>
      <c r="B58" s="469"/>
      <c r="C58" s="469"/>
      <c r="D58" s="469"/>
      <c r="E58" s="469"/>
      <c r="F58" s="469"/>
      <c r="G58" s="469"/>
      <c r="H58" s="469"/>
      <c r="I58" s="469"/>
      <c r="J58" s="469"/>
      <c r="K58" s="469"/>
      <c r="L58" s="469"/>
      <c r="M58" s="469"/>
      <c r="N58" s="469"/>
      <c r="O58" s="469"/>
      <c r="P58" s="469"/>
      <c r="Q58" s="469"/>
      <c r="R58" s="469"/>
      <c r="S58" s="469"/>
      <c r="T58" s="469"/>
      <c r="U58" s="469"/>
    </row>
    <row r="78" spans="4:4">
      <c r="D78" s="173"/>
    </row>
    <row r="80" spans="4:4">
      <c r="D80" t="s">
        <v>194</v>
      </c>
    </row>
  </sheetData>
  <sheetProtection formatCells="0" formatColumns="0" formatRows="0" insertColumns="0" insertRows="0" insertHyperlinks="0" deleteColumns="0" deleteRows="0" sort="0" autoFilter="0" pivotTables="0"/>
  <mergeCells count="2">
    <mergeCell ref="C9:S15"/>
    <mergeCell ref="A1:W7"/>
  </mergeCells>
  <phoneticPr fontId="84"/>
  <hyperlinks>
    <hyperlink ref="A50" r:id="rId1" display="http://suishinka.shop15.makeshop.jp/shopdetail/000000000215/" xr:uid="{E48A245C-C476-4369-919E-0F48AC60B18A}"/>
  </hyperlinks>
  <pageMargins left="0.7" right="0.7" top="0.75" bottom="0.75" header="0.3" footer="0.3"/>
  <pageSetup paperSize="9" scale="2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N6" sqref="N6"/>
    </sheetView>
  </sheetViews>
  <sheetFormatPr defaultColWidth="9" defaultRowHeight="13.2"/>
  <cols>
    <col min="1" max="1" width="12.77734375" style="37" customWidth="1"/>
    <col min="2" max="2" width="5.109375" style="37" customWidth="1"/>
    <col min="3" max="3" width="3.77734375" style="37" customWidth="1"/>
    <col min="4" max="4" width="6.88671875" style="37" customWidth="1"/>
    <col min="5" max="5" width="13.109375" style="37" customWidth="1"/>
    <col min="6" max="6" width="13.109375" style="57" customWidth="1"/>
    <col min="7" max="7" width="11.33203125" style="37" customWidth="1"/>
    <col min="8" max="8" width="26.6640625" style="49" customWidth="1"/>
    <col min="9" max="9" width="13" style="42" customWidth="1"/>
    <col min="10" max="10" width="16.109375" style="42" customWidth="1"/>
    <col min="11" max="11" width="13.44140625" style="57" customWidth="1"/>
    <col min="12" max="12" width="22.44140625" style="57" customWidth="1"/>
    <col min="13" max="13" width="13.44140625" style="47" customWidth="1"/>
    <col min="14" max="14" width="22.44140625" style="37" customWidth="1"/>
    <col min="15" max="15" width="9" style="38"/>
    <col min="16" max="16384" width="9" style="37"/>
  </cols>
  <sheetData>
    <row r="1" spans="1:16" ht="26.25" customHeight="1" thickTop="1">
      <c r="A1" s="32" t="s">
        <v>39</v>
      </c>
      <c r="B1" s="33"/>
      <c r="C1" s="33"/>
      <c r="D1" s="34"/>
      <c r="E1" s="34"/>
      <c r="F1" s="35"/>
      <c r="G1" s="36"/>
      <c r="H1" s="198"/>
      <c r="I1" s="199" t="s">
        <v>40</v>
      </c>
      <c r="J1" s="200"/>
      <c r="K1" s="201"/>
      <c r="L1" s="202"/>
      <c r="M1" s="203"/>
    </row>
    <row r="2" spans="1:16" ht="17.399999999999999">
      <c r="A2" s="39"/>
      <c r="B2" s="113"/>
      <c r="C2" s="113"/>
      <c r="D2" s="113"/>
      <c r="E2" s="113"/>
      <c r="F2" s="113"/>
      <c r="G2" s="40"/>
      <c r="H2" s="204"/>
      <c r="I2" s="673" t="s">
        <v>192</v>
      </c>
      <c r="J2" s="673"/>
      <c r="K2" s="673"/>
      <c r="L2" s="673"/>
      <c r="M2" s="673"/>
      <c r="N2" s="97"/>
      <c r="P2" s="74"/>
    </row>
    <row r="3" spans="1:16" ht="17.399999999999999">
      <c r="A3" s="278" t="s">
        <v>41</v>
      </c>
      <c r="B3" s="114"/>
      <c r="D3" s="115"/>
      <c r="E3" s="115"/>
      <c r="F3" s="115"/>
      <c r="G3" s="41"/>
      <c r="H3" s="66"/>
      <c r="I3" s="207"/>
      <c r="J3" s="208"/>
      <c r="K3" s="209"/>
      <c r="L3" s="201"/>
      <c r="M3" s="210"/>
    </row>
    <row r="4" spans="1:16" ht="17.399999999999999">
      <c r="A4" s="43"/>
      <c r="B4" s="114"/>
      <c r="C4" s="57"/>
      <c r="D4" s="115"/>
      <c r="E4" s="115"/>
      <c r="F4" s="116"/>
      <c r="G4" s="44"/>
      <c r="H4" s="211"/>
      <c r="I4" s="211"/>
      <c r="J4" s="200"/>
      <c r="K4" s="209"/>
      <c r="L4" s="201"/>
      <c r="M4" s="210"/>
      <c r="N4" s="149"/>
    </row>
    <row r="5" spans="1:16">
      <c r="A5" s="117"/>
      <c r="D5" s="115"/>
      <c r="E5" s="45"/>
      <c r="F5" s="118"/>
      <c r="G5" s="46"/>
      <c r="H5"/>
      <c r="I5" s="212"/>
      <c r="J5" s="200"/>
      <c r="K5" s="209"/>
      <c r="L5" s="209"/>
      <c r="M5" s="210"/>
    </row>
    <row r="6" spans="1:16">
      <c r="A6" s="117"/>
      <c r="D6" s="115"/>
      <c r="E6" s="118"/>
      <c r="F6" s="118"/>
      <c r="G6" s="46"/>
      <c r="H6"/>
      <c r="I6" s="213"/>
      <c r="J6" s="200"/>
      <c r="K6" s="209"/>
      <c r="L6" s="209"/>
      <c r="M6" s="210"/>
    </row>
    <row r="7" spans="1:16">
      <c r="A7" s="117"/>
      <c r="D7" s="115"/>
      <c r="E7" s="118"/>
      <c r="F7" s="118"/>
      <c r="G7" s="46"/>
      <c r="H7" s="214"/>
      <c r="I7" s="212"/>
      <c r="J7" s="200"/>
      <c r="K7" s="209"/>
      <c r="L7" s="209"/>
      <c r="M7" s="210"/>
    </row>
    <row r="8" spans="1:16">
      <c r="A8" s="117"/>
      <c r="D8" s="115"/>
      <c r="E8" s="118"/>
      <c r="F8" s="118"/>
      <c r="G8" s="46"/>
      <c r="H8" s="205"/>
      <c r="I8" s="215"/>
      <c r="J8" s="215"/>
      <c r="K8" s="215"/>
      <c r="L8" s="209"/>
      <c r="M8" s="216"/>
    </row>
    <row r="9" spans="1:16">
      <c r="A9" s="117"/>
      <c r="D9" s="115"/>
      <c r="E9" s="118"/>
      <c r="F9" s="118"/>
      <c r="G9" s="46"/>
      <c r="H9" s="215"/>
      <c r="I9" s="215"/>
      <c r="J9" s="215"/>
      <c r="K9" s="215"/>
      <c r="L9" s="209"/>
      <c r="M9" s="216"/>
      <c r="N9" s="48"/>
    </row>
    <row r="10" spans="1:16">
      <c r="A10" s="117"/>
      <c r="D10" s="115"/>
      <c r="E10" s="118"/>
      <c r="F10" s="118"/>
      <c r="G10" s="46"/>
      <c r="H10" s="215"/>
      <c r="I10" s="215"/>
      <c r="J10" s="215"/>
      <c r="K10" s="215"/>
      <c r="L10" s="209"/>
      <c r="M10" s="216"/>
      <c r="N10" s="48" t="s">
        <v>42</v>
      </c>
    </row>
    <row r="11" spans="1:16">
      <c r="A11" s="117"/>
      <c r="D11" s="115"/>
      <c r="E11" s="118"/>
      <c r="F11" s="118"/>
      <c r="G11" s="46"/>
      <c r="H11" s="215"/>
      <c r="I11" s="215"/>
      <c r="J11" s="215"/>
      <c r="K11" s="215"/>
      <c r="L11" s="209"/>
      <c r="M11" s="216"/>
    </row>
    <row r="12" spans="1:16">
      <c r="A12" s="117"/>
      <c r="D12" s="115"/>
      <c r="E12" s="118"/>
      <c r="F12" s="118"/>
      <c r="G12" s="46"/>
      <c r="H12" s="215"/>
      <c r="I12" s="215"/>
      <c r="J12" s="215"/>
      <c r="K12" s="215"/>
      <c r="L12" s="209"/>
      <c r="M12" s="216"/>
      <c r="N12" s="48" t="s">
        <v>43</v>
      </c>
      <c r="O12" s="164"/>
    </row>
    <row r="13" spans="1:16">
      <c r="A13" s="117"/>
      <c r="D13" s="115"/>
      <c r="E13" s="118"/>
      <c r="F13" s="118"/>
      <c r="G13" s="46"/>
      <c r="H13" s="215"/>
      <c r="I13" s="215"/>
      <c r="J13" s="215"/>
      <c r="K13" s="215"/>
      <c r="L13" s="209"/>
      <c r="M13" s="216"/>
    </row>
    <row r="14" spans="1:16">
      <c r="A14" s="117"/>
      <c r="D14" s="115"/>
      <c r="E14" s="118"/>
      <c r="F14" s="118"/>
      <c r="G14" s="46"/>
      <c r="H14" s="215"/>
      <c r="I14" s="215"/>
      <c r="J14" s="215"/>
      <c r="K14" s="215"/>
      <c r="L14" s="209"/>
      <c r="M14" s="216"/>
      <c r="N14" s="183" t="s">
        <v>44</v>
      </c>
    </row>
    <row r="15" spans="1:16">
      <c r="A15" s="117"/>
      <c r="D15" s="115"/>
      <c r="E15" s="115" t="s">
        <v>17</v>
      </c>
      <c r="F15" s="116"/>
      <c r="G15" s="41"/>
      <c r="H15" s="214"/>
      <c r="I15" s="212"/>
      <c r="J15" s="205"/>
      <c r="K15" s="209"/>
      <c r="L15" s="209"/>
      <c r="M15" s="216"/>
    </row>
    <row r="16" spans="1:16">
      <c r="A16" s="117"/>
      <c r="D16" s="115"/>
      <c r="E16" s="115"/>
      <c r="F16" s="116"/>
      <c r="G16" s="41"/>
      <c r="H16" s="200"/>
      <c r="I16" s="212"/>
      <c r="J16" s="200"/>
      <c r="K16" s="209"/>
      <c r="L16" s="209"/>
      <c r="M16" s="216"/>
      <c r="N16" s="150" t="s">
        <v>45</v>
      </c>
    </row>
    <row r="17" spans="1:19" ht="20.25" customHeight="1" thickBot="1">
      <c r="A17" s="589" t="s">
        <v>210</v>
      </c>
      <c r="B17" s="590"/>
      <c r="C17" s="590"/>
      <c r="D17" s="120"/>
      <c r="E17" s="121"/>
      <c r="F17" s="591" t="s">
        <v>211</v>
      </c>
      <c r="G17" s="592"/>
      <c r="H17" s="214"/>
      <c r="I17" s="212"/>
      <c r="J17" s="205"/>
      <c r="K17" s="209"/>
      <c r="L17" s="206"/>
      <c r="M17" s="210"/>
      <c r="N17" s="119" t="s">
        <v>46</v>
      </c>
    </row>
    <row r="18" spans="1:19" ht="39" customHeight="1" thickTop="1">
      <c r="A18" s="593" t="s">
        <v>47</v>
      </c>
      <c r="B18" s="594"/>
      <c r="C18" s="595"/>
      <c r="D18" s="122" t="s">
        <v>48</v>
      </c>
      <c r="E18" s="123"/>
      <c r="F18" s="596" t="s">
        <v>49</v>
      </c>
      <c r="G18" s="597"/>
      <c r="H18" s="200"/>
      <c r="I18" s="212"/>
      <c r="J18" s="200"/>
      <c r="K18" s="209"/>
      <c r="L18" s="209"/>
      <c r="M18" s="210"/>
      <c r="Q18" s="37" t="s">
        <v>3</v>
      </c>
      <c r="S18" s="37" t="s">
        <v>17</v>
      </c>
    </row>
    <row r="19" spans="1:19" ht="30" customHeight="1">
      <c r="A19" s="598" t="s">
        <v>193</v>
      </c>
      <c r="B19" s="598"/>
      <c r="C19" s="598"/>
      <c r="D19" s="598"/>
      <c r="E19" s="598"/>
      <c r="F19" s="598"/>
      <c r="G19" s="598"/>
      <c r="H19" s="217"/>
      <c r="I19" s="218" t="s">
        <v>50</v>
      </c>
      <c r="J19" s="218"/>
      <c r="K19" s="218"/>
      <c r="L19" s="206"/>
      <c r="M19" s="210"/>
    </row>
    <row r="20" spans="1:19" ht="17.399999999999999">
      <c r="E20" s="124" t="s">
        <v>51</v>
      </c>
      <c r="F20" s="125" t="s">
        <v>52</v>
      </c>
      <c r="H20" s="166" t="s">
        <v>41</v>
      </c>
      <c r="I20" s="212"/>
      <c r="J20" s="200" t="s">
        <v>17</v>
      </c>
      <c r="K20" s="219" t="s">
        <v>17</v>
      </c>
      <c r="L20" s="209"/>
      <c r="M20" s="210"/>
    </row>
    <row r="21" spans="1:19" ht="16.8" thickBot="1">
      <c r="A21" s="126"/>
      <c r="B21" s="599">
        <v>45599</v>
      </c>
      <c r="C21" s="600"/>
      <c r="D21" s="292" t="s">
        <v>53</v>
      </c>
      <c r="E21" s="601" t="s">
        <v>54</v>
      </c>
      <c r="F21" s="602"/>
      <c r="G21" s="42" t="s">
        <v>55</v>
      </c>
      <c r="H21" s="609" t="s">
        <v>212</v>
      </c>
      <c r="I21" s="610"/>
      <c r="J21" s="610"/>
      <c r="K21" s="610"/>
      <c r="L21" s="610"/>
      <c r="M21" s="220" t="s">
        <v>216</v>
      </c>
      <c r="N21" s="222"/>
    </row>
    <row r="22" spans="1:19" ht="36" customHeight="1" thickTop="1" thickBot="1">
      <c r="A22" s="293" t="s">
        <v>56</v>
      </c>
      <c r="B22" s="611" t="s">
        <v>57</v>
      </c>
      <c r="C22" s="612"/>
      <c r="D22" s="613"/>
      <c r="E22" s="294" t="s">
        <v>213</v>
      </c>
      <c r="F22" s="294" t="s">
        <v>214</v>
      </c>
      <c r="G22" s="295" t="s">
        <v>58</v>
      </c>
      <c r="H22" s="614" t="s">
        <v>59</v>
      </c>
      <c r="I22" s="615"/>
      <c r="J22" s="615"/>
      <c r="K22" s="615"/>
      <c r="L22" s="616"/>
      <c r="M22" s="221" t="s">
        <v>60</v>
      </c>
      <c r="N22" s="223" t="s">
        <v>61</v>
      </c>
      <c r="R22" s="37" t="s">
        <v>3</v>
      </c>
    </row>
    <row r="23" spans="1:19" ht="61.2" customHeight="1" thickBot="1">
      <c r="A23" s="234" t="s">
        <v>62</v>
      </c>
      <c r="B23" s="603" t="s">
        <v>215</v>
      </c>
      <c r="C23" s="604"/>
      <c r="D23" s="605"/>
      <c r="E23" s="192">
        <v>0.69</v>
      </c>
      <c r="F23" s="192">
        <v>0.69</v>
      </c>
      <c r="G23" s="168">
        <f>F23-E23</f>
        <v>0</v>
      </c>
      <c r="H23" s="617"/>
      <c r="I23" s="618"/>
      <c r="J23" s="618"/>
      <c r="K23" s="618"/>
      <c r="L23" s="619"/>
      <c r="M23" s="429"/>
      <c r="N23" s="430"/>
      <c r="O23" s="157" t="s">
        <v>63</v>
      </c>
    </row>
    <row r="24" spans="1:19" ht="61.2" customHeight="1" thickBot="1">
      <c r="A24" s="127" t="s">
        <v>64</v>
      </c>
      <c r="B24" s="603" t="str">
        <f>IF(G24&gt;5,"☆☆☆☆",IF(AND(G24&gt;=2.39,G24&lt;5),"☆☆☆",IF(AND(G24&gt;=1.39,G24&lt;2.4),"☆☆",IF(AND(G24&gt;0,G24&lt;1.4),"☆",IF(AND(G24&gt;=-1.39,G24&lt;0),"★",IF(AND(G24&gt;=-2.39,G24&lt;-1.4),"★★",IF(AND(G24&gt;=-3.39,G24&lt;-2.4),"★★★")))))))</f>
        <v>☆</v>
      </c>
      <c r="C24" s="604"/>
      <c r="D24" s="605"/>
      <c r="E24" s="192">
        <v>1.41</v>
      </c>
      <c r="F24" s="192">
        <v>1.59</v>
      </c>
      <c r="G24" s="168">
        <f t="shared" ref="G24:G70" si="0">F24-E24</f>
        <v>0.18000000000000016</v>
      </c>
      <c r="H24" s="620"/>
      <c r="I24" s="621"/>
      <c r="J24" s="621"/>
      <c r="K24" s="621"/>
      <c r="L24" s="622"/>
      <c r="M24" s="296"/>
      <c r="N24" s="297"/>
      <c r="O24" s="157" t="s">
        <v>64</v>
      </c>
      <c r="Q24" s="37" t="s">
        <v>3</v>
      </c>
    </row>
    <row r="25" spans="1:19" ht="61.2" customHeight="1" thickBot="1">
      <c r="A25" s="298" t="s">
        <v>65</v>
      </c>
      <c r="B25" s="603" t="str">
        <f t="shared" ref="B25:B68" si="1">IF(G25&gt;5,"☆☆☆☆",IF(AND(G25&gt;=2.39,G25&lt;5),"☆☆☆",IF(AND(G25&gt;=1.39,G25&lt;2.4),"☆☆",IF(AND(G25&gt;0,G25&lt;1.4),"☆",IF(AND(G25&gt;=-1.39,G25&lt;0),"★",IF(AND(G25&gt;=-2.39,G25&lt;-1.4),"★★",IF(AND(G25&gt;=-3.39,G25&lt;-2.4),"★★★")))))))</f>
        <v>☆</v>
      </c>
      <c r="C25" s="604"/>
      <c r="D25" s="605"/>
      <c r="E25" s="192">
        <v>2.48</v>
      </c>
      <c r="F25" s="192">
        <v>2.78</v>
      </c>
      <c r="G25" s="168">
        <f t="shared" si="0"/>
        <v>0.29999999999999982</v>
      </c>
      <c r="H25" s="606"/>
      <c r="I25" s="607"/>
      <c r="J25" s="607"/>
      <c r="K25" s="607"/>
      <c r="L25" s="608"/>
      <c r="M25" s="439"/>
      <c r="N25" s="297"/>
      <c r="O25" s="157" t="s">
        <v>65</v>
      </c>
    </row>
    <row r="26" spans="1:19" ht="61.2" customHeight="1" thickBot="1">
      <c r="A26" s="298" t="s">
        <v>66</v>
      </c>
      <c r="B26" s="603" t="str">
        <f t="shared" si="1"/>
        <v>☆</v>
      </c>
      <c r="C26" s="604"/>
      <c r="D26" s="605"/>
      <c r="E26" s="192">
        <v>1.33</v>
      </c>
      <c r="F26" s="192">
        <v>1.98</v>
      </c>
      <c r="G26" s="168">
        <f t="shared" si="0"/>
        <v>0.64999999999999991</v>
      </c>
      <c r="H26" s="606"/>
      <c r="I26" s="607"/>
      <c r="J26" s="607"/>
      <c r="K26" s="607"/>
      <c r="L26" s="608"/>
      <c r="M26" s="296"/>
      <c r="N26" s="297"/>
      <c r="O26" s="157" t="s">
        <v>66</v>
      </c>
    </row>
    <row r="27" spans="1:19" ht="61.2" customHeight="1" thickBot="1">
      <c r="A27" s="298" t="s">
        <v>67</v>
      </c>
      <c r="B27" s="603" t="str">
        <f t="shared" si="1"/>
        <v>☆</v>
      </c>
      <c r="C27" s="604"/>
      <c r="D27" s="605"/>
      <c r="E27" s="192">
        <v>1.03</v>
      </c>
      <c r="F27" s="192">
        <v>1.24</v>
      </c>
      <c r="G27" s="168">
        <f t="shared" si="0"/>
        <v>0.20999999999999996</v>
      </c>
      <c r="H27" s="606"/>
      <c r="I27" s="607"/>
      <c r="J27" s="607"/>
      <c r="K27" s="607"/>
      <c r="L27" s="608"/>
      <c r="M27" s="296"/>
      <c r="N27" s="299"/>
      <c r="O27" s="157" t="s">
        <v>67</v>
      </c>
    </row>
    <row r="28" spans="1:19" ht="61.2" customHeight="1" thickBot="1">
      <c r="A28" s="298" t="s">
        <v>68</v>
      </c>
      <c r="B28" s="603" t="str">
        <f t="shared" si="1"/>
        <v>☆</v>
      </c>
      <c r="C28" s="604"/>
      <c r="D28" s="605"/>
      <c r="E28" s="192">
        <v>1.43</v>
      </c>
      <c r="F28" s="192">
        <v>1.86</v>
      </c>
      <c r="G28" s="168">
        <f t="shared" si="0"/>
        <v>0.43000000000000016</v>
      </c>
      <c r="H28" s="606"/>
      <c r="I28" s="607"/>
      <c r="J28" s="607"/>
      <c r="K28" s="607"/>
      <c r="L28" s="608"/>
      <c r="M28" s="296"/>
      <c r="N28" s="297"/>
      <c r="O28" s="157" t="s">
        <v>68</v>
      </c>
    </row>
    <row r="29" spans="1:19" ht="61.2" customHeight="1" thickBot="1">
      <c r="A29" s="298" t="s">
        <v>69</v>
      </c>
      <c r="B29" s="603" t="str">
        <f t="shared" si="1"/>
        <v>★</v>
      </c>
      <c r="C29" s="604"/>
      <c r="D29" s="605"/>
      <c r="E29" s="192">
        <v>1.49</v>
      </c>
      <c r="F29" s="192">
        <v>1.45</v>
      </c>
      <c r="G29" s="168">
        <f t="shared" si="0"/>
        <v>-4.0000000000000036E-2</v>
      </c>
      <c r="H29" s="606"/>
      <c r="I29" s="607"/>
      <c r="J29" s="607"/>
      <c r="K29" s="607"/>
      <c r="L29" s="608"/>
      <c r="M29" s="296"/>
      <c r="N29" s="297"/>
      <c r="O29" s="157" t="s">
        <v>69</v>
      </c>
    </row>
    <row r="30" spans="1:19" ht="61.2" customHeight="1" thickBot="1">
      <c r="A30" s="298" t="s">
        <v>70</v>
      </c>
      <c r="B30" s="603" t="str">
        <f t="shared" si="1"/>
        <v>☆</v>
      </c>
      <c r="C30" s="604"/>
      <c r="D30" s="605"/>
      <c r="E30" s="192">
        <v>1.89</v>
      </c>
      <c r="F30" s="192">
        <v>2.11</v>
      </c>
      <c r="G30" s="168">
        <f t="shared" si="0"/>
        <v>0.21999999999999997</v>
      </c>
      <c r="H30" s="606"/>
      <c r="I30" s="607"/>
      <c r="J30" s="607"/>
      <c r="K30" s="607"/>
      <c r="L30" s="608"/>
      <c r="M30" s="270"/>
      <c r="N30" s="297"/>
      <c r="O30" s="157" t="s">
        <v>70</v>
      </c>
    </row>
    <row r="31" spans="1:19" ht="61.2" customHeight="1" thickBot="1">
      <c r="A31" s="298" t="s">
        <v>71</v>
      </c>
      <c r="B31" s="603" t="str">
        <f t="shared" si="1"/>
        <v>☆</v>
      </c>
      <c r="C31" s="604"/>
      <c r="D31" s="605"/>
      <c r="E31" s="192">
        <v>1.25</v>
      </c>
      <c r="F31" s="192">
        <v>1.29</v>
      </c>
      <c r="G31" s="168">
        <f t="shared" si="0"/>
        <v>4.0000000000000036E-2</v>
      </c>
      <c r="H31" s="606"/>
      <c r="I31" s="607"/>
      <c r="J31" s="607"/>
      <c r="K31" s="607"/>
      <c r="L31" s="608"/>
      <c r="M31" s="296"/>
      <c r="N31" s="297"/>
      <c r="O31" s="157" t="s">
        <v>71</v>
      </c>
    </row>
    <row r="32" spans="1:19" ht="61.2" customHeight="1" thickBot="1">
      <c r="A32" s="300" t="s">
        <v>72</v>
      </c>
      <c r="B32" s="603" t="str">
        <f t="shared" si="1"/>
        <v>★</v>
      </c>
      <c r="C32" s="604"/>
      <c r="D32" s="605"/>
      <c r="E32" s="192">
        <v>2.94</v>
      </c>
      <c r="F32" s="192">
        <v>2.91</v>
      </c>
      <c r="G32" s="168">
        <f t="shared" si="0"/>
        <v>-2.9999999999999805E-2</v>
      </c>
      <c r="H32" s="606"/>
      <c r="I32" s="607"/>
      <c r="J32" s="607"/>
      <c r="K32" s="607"/>
      <c r="L32" s="608"/>
      <c r="M32" s="296"/>
      <c r="N32" s="301"/>
      <c r="O32" s="157" t="s">
        <v>72</v>
      </c>
    </row>
    <row r="33" spans="1:16" ht="61.2" customHeight="1" thickBot="1">
      <c r="A33" s="302" t="s">
        <v>73</v>
      </c>
      <c r="B33" s="603" t="str">
        <f t="shared" si="1"/>
        <v>☆</v>
      </c>
      <c r="C33" s="604"/>
      <c r="D33" s="605"/>
      <c r="E33" s="192">
        <v>2.57</v>
      </c>
      <c r="F33" s="192">
        <v>2.87</v>
      </c>
      <c r="G33" s="168">
        <f t="shared" si="0"/>
        <v>0.30000000000000027</v>
      </c>
      <c r="H33" s="606"/>
      <c r="I33" s="607"/>
      <c r="J33" s="607"/>
      <c r="K33" s="607"/>
      <c r="L33" s="608"/>
      <c r="M33" s="296"/>
      <c r="N33" s="297"/>
      <c r="O33" s="157" t="s">
        <v>73</v>
      </c>
    </row>
    <row r="34" spans="1:16" ht="61.2" customHeight="1" thickBot="1">
      <c r="A34" s="127" t="s">
        <v>74</v>
      </c>
      <c r="B34" s="603" t="str">
        <f t="shared" si="1"/>
        <v>☆</v>
      </c>
      <c r="C34" s="604"/>
      <c r="D34" s="605"/>
      <c r="E34" s="192">
        <v>2.2599999999999998</v>
      </c>
      <c r="F34" s="76">
        <v>3</v>
      </c>
      <c r="G34" s="168">
        <f t="shared" si="0"/>
        <v>0.74000000000000021</v>
      </c>
      <c r="H34" s="623"/>
      <c r="I34" s="624"/>
      <c r="J34" s="624"/>
      <c r="K34" s="624"/>
      <c r="L34" s="625"/>
      <c r="M34" s="272"/>
      <c r="N34" s="303"/>
      <c r="O34" s="157" t="s">
        <v>74</v>
      </c>
    </row>
    <row r="35" spans="1:16" ht="61.2" customHeight="1" thickBot="1">
      <c r="A35" s="304" t="s">
        <v>75</v>
      </c>
      <c r="B35" s="603" t="str">
        <f t="shared" si="1"/>
        <v>☆</v>
      </c>
      <c r="C35" s="604"/>
      <c r="D35" s="605"/>
      <c r="E35" s="192">
        <v>2.5299999999999998</v>
      </c>
      <c r="F35" s="192">
        <v>2.75</v>
      </c>
      <c r="G35" s="168">
        <f t="shared" si="0"/>
        <v>0.2200000000000002</v>
      </c>
      <c r="H35" s="623"/>
      <c r="I35" s="624"/>
      <c r="J35" s="624"/>
      <c r="K35" s="624"/>
      <c r="L35" s="625"/>
      <c r="M35" s="305"/>
      <c r="N35" s="440"/>
      <c r="O35" s="157" t="s">
        <v>75</v>
      </c>
    </row>
    <row r="36" spans="1:16" ht="61.2" customHeight="1" thickBot="1">
      <c r="A36" s="306" t="s">
        <v>76</v>
      </c>
      <c r="B36" s="603" t="str">
        <f t="shared" si="1"/>
        <v>☆</v>
      </c>
      <c r="C36" s="604"/>
      <c r="D36" s="605"/>
      <c r="E36" s="192">
        <v>1.87</v>
      </c>
      <c r="F36" s="192">
        <v>1.93</v>
      </c>
      <c r="G36" s="168">
        <f t="shared" si="0"/>
        <v>5.9999999999999831E-2</v>
      </c>
      <c r="H36" s="606"/>
      <c r="I36" s="607"/>
      <c r="J36" s="607"/>
      <c r="K36" s="607"/>
      <c r="L36" s="608"/>
      <c r="M36" s="305"/>
      <c r="N36" s="299"/>
      <c r="O36" s="157" t="s">
        <v>76</v>
      </c>
    </row>
    <row r="37" spans="1:16" ht="61.2" customHeight="1" thickBot="1">
      <c r="A37" s="298" t="s">
        <v>77</v>
      </c>
      <c r="B37" s="603" t="str">
        <f t="shared" si="1"/>
        <v>☆</v>
      </c>
      <c r="C37" s="604"/>
      <c r="D37" s="605"/>
      <c r="E37" s="192">
        <v>1.22</v>
      </c>
      <c r="F37" s="192">
        <v>1.42</v>
      </c>
      <c r="G37" s="168">
        <f t="shared" si="0"/>
        <v>0.19999999999999996</v>
      </c>
      <c r="H37" s="606"/>
      <c r="I37" s="607"/>
      <c r="J37" s="607"/>
      <c r="K37" s="607"/>
      <c r="L37" s="608"/>
      <c r="M37" s="296"/>
      <c r="N37" s="297"/>
      <c r="O37" s="157" t="s">
        <v>77</v>
      </c>
    </row>
    <row r="38" spans="1:16" ht="61.2" customHeight="1" thickBot="1">
      <c r="A38" s="298" t="s">
        <v>78</v>
      </c>
      <c r="B38" s="603" t="s">
        <v>215</v>
      </c>
      <c r="C38" s="604"/>
      <c r="D38" s="605"/>
      <c r="E38" s="192">
        <v>2.79</v>
      </c>
      <c r="F38" s="192">
        <v>2.79</v>
      </c>
      <c r="G38" s="168">
        <f t="shared" si="0"/>
        <v>0</v>
      </c>
      <c r="H38" s="606"/>
      <c r="I38" s="607"/>
      <c r="J38" s="607"/>
      <c r="K38" s="607"/>
      <c r="L38" s="608"/>
      <c r="M38" s="296"/>
      <c r="N38" s="297"/>
      <c r="O38" s="157" t="s">
        <v>78</v>
      </c>
    </row>
    <row r="39" spans="1:16" ht="61.2" customHeight="1" thickBot="1">
      <c r="A39" s="298" t="s">
        <v>79</v>
      </c>
      <c r="B39" s="603" t="str">
        <f t="shared" ref="B39" si="2">IF(G39&gt;5,"☆☆☆☆",IF(AND(G39&gt;=2.39,G39&lt;5),"☆☆☆",IF(AND(G39&gt;=1.39,G39&lt;2.4),"☆☆",IF(AND(G39&gt;0,G39&lt;1.4),"☆",IF(AND(G39&gt;=-1.39,G39&lt;0),"★",IF(AND(G39&gt;=-2.39,G39&lt;-1.4),"★★",IF(AND(G39&gt;=-3.39,G39&lt;-2.4),"★★★")))))))</f>
        <v>★</v>
      </c>
      <c r="C39" s="604"/>
      <c r="D39" s="605"/>
      <c r="E39" s="76">
        <v>3.93</v>
      </c>
      <c r="F39" s="76">
        <v>3.79</v>
      </c>
      <c r="G39" s="168">
        <f t="shared" si="0"/>
        <v>-0.14000000000000012</v>
      </c>
      <c r="H39" s="606"/>
      <c r="I39" s="607"/>
      <c r="J39" s="607"/>
      <c r="K39" s="607"/>
      <c r="L39" s="608"/>
      <c r="M39" s="305"/>
      <c r="N39" s="299"/>
      <c r="O39" s="157" t="s">
        <v>79</v>
      </c>
    </row>
    <row r="40" spans="1:16" ht="61.2" customHeight="1" thickBot="1">
      <c r="A40" s="298" t="s">
        <v>80</v>
      </c>
      <c r="B40" s="603" t="str">
        <f t="shared" si="1"/>
        <v>☆</v>
      </c>
      <c r="C40" s="604"/>
      <c r="D40" s="605"/>
      <c r="E40" s="76">
        <v>4.96</v>
      </c>
      <c r="F40" s="76">
        <v>5.04</v>
      </c>
      <c r="G40" s="168">
        <f t="shared" si="0"/>
        <v>8.0000000000000071E-2</v>
      </c>
      <c r="H40" s="606"/>
      <c r="I40" s="607"/>
      <c r="J40" s="607"/>
      <c r="K40" s="607"/>
      <c r="L40" s="608"/>
      <c r="M40" s="296"/>
      <c r="N40" s="297"/>
      <c r="O40" s="157" t="s">
        <v>80</v>
      </c>
    </row>
    <row r="41" spans="1:16" ht="61.2" customHeight="1" thickBot="1">
      <c r="A41" s="298" t="s">
        <v>81</v>
      </c>
      <c r="B41" s="603" t="str">
        <f t="shared" si="1"/>
        <v>☆</v>
      </c>
      <c r="C41" s="604"/>
      <c r="D41" s="605"/>
      <c r="E41" s="192">
        <v>1.79</v>
      </c>
      <c r="F41" s="192">
        <v>2.58</v>
      </c>
      <c r="G41" s="168">
        <f t="shared" si="0"/>
        <v>0.79</v>
      </c>
      <c r="H41" s="200"/>
      <c r="I41" s="207"/>
      <c r="J41" s="207"/>
      <c r="K41" s="209"/>
      <c r="L41" s="209"/>
      <c r="M41" s="296"/>
      <c r="N41" s="297"/>
      <c r="O41" s="157" t="s">
        <v>81</v>
      </c>
    </row>
    <row r="42" spans="1:16" ht="61.2" customHeight="1" thickBot="1">
      <c r="A42" s="298" t="s">
        <v>82</v>
      </c>
      <c r="B42" s="603" t="str">
        <f t="shared" si="1"/>
        <v>☆</v>
      </c>
      <c r="C42" s="604"/>
      <c r="D42" s="605"/>
      <c r="E42" s="192">
        <v>1.3</v>
      </c>
      <c r="F42" s="192">
        <v>1.66</v>
      </c>
      <c r="G42" s="168">
        <f t="shared" si="0"/>
        <v>0.35999999999999988</v>
      </c>
      <c r="H42" s="606"/>
      <c r="I42" s="607"/>
      <c r="J42" s="607"/>
      <c r="K42" s="607"/>
      <c r="L42" s="608"/>
      <c r="M42" s="305"/>
      <c r="N42" s="297"/>
      <c r="O42" s="157" t="s">
        <v>82</v>
      </c>
      <c r="P42" s="37" t="s">
        <v>41</v>
      </c>
    </row>
    <row r="43" spans="1:16" ht="61.2" customHeight="1" thickBot="1">
      <c r="A43" s="298" t="s">
        <v>83</v>
      </c>
      <c r="B43" s="603" t="str">
        <f t="shared" si="1"/>
        <v>☆</v>
      </c>
      <c r="C43" s="604"/>
      <c r="D43" s="605"/>
      <c r="E43" s="192">
        <v>1.6</v>
      </c>
      <c r="F43" s="192">
        <v>2.34</v>
      </c>
      <c r="G43" s="168">
        <f t="shared" si="0"/>
        <v>0.73999999999999977</v>
      </c>
      <c r="H43" s="606"/>
      <c r="I43" s="607"/>
      <c r="J43" s="607"/>
      <c r="K43" s="607"/>
      <c r="L43" s="608"/>
      <c r="M43" s="305"/>
      <c r="N43" s="297"/>
      <c r="O43" s="157" t="s">
        <v>83</v>
      </c>
    </row>
    <row r="44" spans="1:16" ht="61.2" customHeight="1" thickBot="1">
      <c r="A44" s="307" t="s">
        <v>195</v>
      </c>
      <c r="B44" s="603" t="b">
        <f t="shared" ref="B44:B45" si="3">IF(G44&gt;5,"☆☆☆☆",IF(AND(G44&gt;=2.39,G44&lt;5),"☆☆☆",IF(AND(G44&gt;=1.39,G44&lt;2.4),"☆☆",IF(AND(G44&gt;0,G44&lt;1.4),"☆",IF(AND(G44&gt;=-1.39,G44&lt;0),"★",IF(AND(G44&gt;=-2.39,G44&lt;-1.4),"★★",IF(AND(G44&gt;=-3.39,G44&lt;-2.4),"★★★")))))))</f>
        <v>0</v>
      </c>
      <c r="C44" s="604"/>
      <c r="D44" s="605"/>
      <c r="E44" s="192">
        <v>2.0299999999999998</v>
      </c>
      <c r="F44" s="192">
        <v>2.0299999999999998</v>
      </c>
      <c r="G44" s="168">
        <f t="shared" si="0"/>
        <v>0</v>
      </c>
      <c r="H44" s="626"/>
      <c r="I44" s="627"/>
      <c r="J44" s="627"/>
      <c r="K44" s="627"/>
      <c r="L44" s="627"/>
      <c r="M44" s="305"/>
      <c r="N44" s="297"/>
      <c r="O44" s="37" t="s">
        <v>195</v>
      </c>
    </row>
    <row r="45" spans="1:16" ht="61.2" customHeight="1" thickBot="1">
      <c r="A45" s="298" t="s">
        <v>84</v>
      </c>
      <c r="B45" s="603" t="str">
        <f t="shared" si="3"/>
        <v>☆</v>
      </c>
      <c r="C45" s="604"/>
      <c r="D45" s="605"/>
      <c r="E45" s="192">
        <v>1.78</v>
      </c>
      <c r="F45" s="192">
        <v>2.4</v>
      </c>
      <c r="G45" s="168">
        <f t="shared" si="0"/>
        <v>0.61999999999999988</v>
      </c>
      <c r="H45" s="628"/>
      <c r="I45" s="629"/>
      <c r="J45" s="629"/>
      <c r="K45" s="629"/>
      <c r="L45" s="630"/>
      <c r="M45" s="296"/>
      <c r="N45" s="301"/>
      <c r="O45" s="157" t="s">
        <v>84</v>
      </c>
    </row>
    <row r="46" spans="1:16" ht="61.2" customHeight="1" thickBot="1">
      <c r="A46" s="298" t="s">
        <v>85</v>
      </c>
      <c r="B46" s="603" t="str">
        <f t="shared" si="1"/>
        <v>☆</v>
      </c>
      <c r="C46" s="604"/>
      <c r="D46" s="605"/>
      <c r="E46" s="192">
        <v>2.89</v>
      </c>
      <c r="F46" s="76">
        <v>3.6</v>
      </c>
      <c r="G46" s="168">
        <f t="shared" si="0"/>
        <v>0.71</v>
      </c>
      <c r="H46" s="606"/>
      <c r="I46" s="607"/>
      <c r="J46" s="607"/>
      <c r="K46" s="607"/>
      <c r="L46" s="608"/>
      <c r="M46" s="296"/>
      <c r="N46" s="297"/>
      <c r="O46" s="157" t="s">
        <v>85</v>
      </c>
    </row>
    <row r="47" spans="1:16" ht="61.2" customHeight="1" thickBot="1">
      <c r="A47" s="298" t="s">
        <v>86</v>
      </c>
      <c r="B47" s="603" t="str">
        <f t="shared" si="1"/>
        <v>☆</v>
      </c>
      <c r="C47" s="604"/>
      <c r="D47" s="605"/>
      <c r="E47" s="192">
        <v>1.64</v>
      </c>
      <c r="F47" s="192">
        <v>1.72</v>
      </c>
      <c r="G47" s="168">
        <f t="shared" si="0"/>
        <v>8.0000000000000071E-2</v>
      </c>
      <c r="H47" s="606"/>
      <c r="I47" s="607"/>
      <c r="J47" s="607"/>
      <c r="K47" s="607"/>
      <c r="L47" s="608"/>
      <c r="M47" s="296"/>
      <c r="N47" s="297"/>
      <c r="O47" s="157" t="s">
        <v>86</v>
      </c>
    </row>
    <row r="48" spans="1:16" ht="61.2" customHeight="1" thickBot="1">
      <c r="A48" s="298" t="s">
        <v>87</v>
      </c>
      <c r="B48" s="603" t="str">
        <f t="shared" si="1"/>
        <v>☆</v>
      </c>
      <c r="C48" s="604"/>
      <c r="D48" s="605"/>
      <c r="E48" s="192">
        <v>1.32</v>
      </c>
      <c r="F48" s="192">
        <v>1.89</v>
      </c>
      <c r="G48" s="168">
        <f t="shared" si="0"/>
        <v>0.56999999999999984</v>
      </c>
      <c r="H48" s="631"/>
      <c r="I48" s="632"/>
      <c r="J48" s="632"/>
      <c r="K48" s="632"/>
      <c r="L48" s="633"/>
      <c r="M48" s="296"/>
      <c r="N48" s="297"/>
      <c r="O48" s="157" t="s">
        <v>87</v>
      </c>
    </row>
    <row r="49" spans="1:15" ht="61.2" customHeight="1" thickBot="1">
      <c r="A49" s="298" t="s">
        <v>88</v>
      </c>
      <c r="B49" s="603" t="str">
        <f t="shared" si="1"/>
        <v>☆</v>
      </c>
      <c r="C49" s="604"/>
      <c r="D49" s="605"/>
      <c r="E49" s="192">
        <v>2.73</v>
      </c>
      <c r="F49" s="76">
        <v>3.1</v>
      </c>
      <c r="G49" s="168">
        <f t="shared" si="0"/>
        <v>0.37000000000000011</v>
      </c>
      <c r="H49" s="606"/>
      <c r="I49" s="607"/>
      <c r="J49" s="607"/>
      <c r="K49" s="607"/>
      <c r="L49" s="608"/>
      <c r="M49" s="296"/>
      <c r="N49" s="297"/>
      <c r="O49" s="157" t="s">
        <v>88</v>
      </c>
    </row>
    <row r="50" spans="1:15" ht="61.2" customHeight="1" thickBot="1">
      <c r="A50" s="298" t="s">
        <v>89</v>
      </c>
      <c r="B50" s="603" t="str">
        <f t="shared" si="1"/>
        <v>☆</v>
      </c>
      <c r="C50" s="604"/>
      <c r="D50" s="605"/>
      <c r="E50" s="76">
        <v>3.18</v>
      </c>
      <c r="F50" s="76">
        <v>3.4</v>
      </c>
      <c r="G50" s="168">
        <f t="shared" si="0"/>
        <v>0.21999999999999975</v>
      </c>
      <c r="H50" s="631"/>
      <c r="I50" s="632"/>
      <c r="J50" s="632"/>
      <c r="K50" s="632"/>
      <c r="L50" s="633"/>
      <c r="M50" s="296"/>
      <c r="N50" s="308"/>
      <c r="O50" s="157" t="s">
        <v>89</v>
      </c>
    </row>
    <row r="51" spans="1:15" ht="61.2" customHeight="1" thickBot="1">
      <c r="A51" s="298" t="s">
        <v>90</v>
      </c>
      <c r="B51" s="603" t="str">
        <f t="shared" si="1"/>
        <v>☆☆</v>
      </c>
      <c r="C51" s="604"/>
      <c r="D51" s="605"/>
      <c r="E51" s="192">
        <v>2.71</v>
      </c>
      <c r="F51" s="76">
        <v>4.38</v>
      </c>
      <c r="G51" s="168">
        <f t="shared" si="0"/>
        <v>1.67</v>
      </c>
      <c r="H51" s="606"/>
      <c r="I51" s="607"/>
      <c r="J51" s="607"/>
      <c r="K51" s="607"/>
      <c r="L51" s="608"/>
      <c r="M51" s="296"/>
      <c r="N51" s="297"/>
      <c r="O51" s="157" t="s">
        <v>90</v>
      </c>
    </row>
    <row r="52" spans="1:15" ht="61.2" customHeight="1" thickBot="1">
      <c r="A52" s="298" t="s">
        <v>91</v>
      </c>
      <c r="B52" s="603" t="str">
        <f t="shared" si="1"/>
        <v>☆</v>
      </c>
      <c r="C52" s="604"/>
      <c r="D52" s="605"/>
      <c r="E52" s="192">
        <v>1.62</v>
      </c>
      <c r="F52" s="192">
        <v>1.83</v>
      </c>
      <c r="G52" s="168">
        <f t="shared" si="0"/>
        <v>0.20999999999999996</v>
      </c>
      <c r="H52" s="606"/>
      <c r="I52" s="607"/>
      <c r="J52" s="607"/>
      <c r="K52" s="607"/>
      <c r="L52" s="608"/>
      <c r="M52" s="296"/>
      <c r="N52" s="297"/>
      <c r="O52" s="157" t="s">
        <v>91</v>
      </c>
    </row>
    <row r="53" spans="1:15" ht="61.2" customHeight="1" thickBot="1">
      <c r="A53" s="298" t="s">
        <v>92</v>
      </c>
      <c r="B53" s="603" t="str">
        <f t="shared" si="1"/>
        <v>☆</v>
      </c>
      <c r="C53" s="604"/>
      <c r="D53" s="605"/>
      <c r="E53" s="76">
        <v>3.84</v>
      </c>
      <c r="F53" s="76">
        <v>3.89</v>
      </c>
      <c r="G53" s="168">
        <f t="shared" si="0"/>
        <v>5.0000000000000266E-2</v>
      </c>
      <c r="H53" s="606"/>
      <c r="I53" s="607"/>
      <c r="J53" s="607"/>
      <c r="K53" s="607"/>
      <c r="L53" s="608"/>
      <c r="M53" s="273"/>
      <c r="N53" s="297"/>
      <c r="O53" s="157" t="s">
        <v>92</v>
      </c>
    </row>
    <row r="54" spans="1:15" ht="61.2" customHeight="1" thickBot="1">
      <c r="A54" s="298" t="s">
        <v>93</v>
      </c>
      <c r="B54" s="603" t="str">
        <f t="shared" si="1"/>
        <v>☆</v>
      </c>
      <c r="C54" s="604"/>
      <c r="D54" s="605"/>
      <c r="E54" s="192">
        <v>2.83</v>
      </c>
      <c r="F54" s="76">
        <v>3.09</v>
      </c>
      <c r="G54" s="168">
        <f t="shared" si="0"/>
        <v>0.25999999999999979</v>
      </c>
      <c r="H54" s="606"/>
      <c r="I54" s="607"/>
      <c r="J54" s="607"/>
      <c r="K54" s="607"/>
      <c r="L54" s="608"/>
      <c r="M54" s="296"/>
      <c r="N54" s="297"/>
      <c r="O54" s="157" t="s">
        <v>93</v>
      </c>
    </row>
    <row r="55" spans="1:15" ht="61.2" customHeight="1" thickBot="1">
      <c r="A55" s="298" t="s">
        <v>94</v>
      </c>
      <c r="B55" s="603" t="str">
        <f t="shared" si="1"/>
        <v>★</v>
      </c>
      <c r="C55" s="604"/>
      <c r="D55" s="605"/>
      <c r="E55" s="192">
        <v>2.0699999999999998</v>
      </c>
      <c r="F55" s="192">
        <v>1.98</v>
      </c>
      <c r="G55" s="168">
        <f t="shared" si="0"/>
        <v>-8.9999999999999858E-2</v>
      </c>
      <c r="H55" s="606"/>
      <c r="I55" s="607"/>
      <c r="J55" s="607"/>
      <c r="K55" s="607"/>
      <c r="L55" s="608"/>
      <c r="M55" s="296"/>
      <c r="N55" s="297"/>
      <c r="O55" s="157" t="s">
        <v>94</v>
      </c>
    </row>
    <row r="56" spans="1:15" ht="61.2" customHeight="1" thickBot="1">
      <c r="A56" s="298" t="s">
        <v>95</v>
      </c>
      <c r="B56" s="603" t="str">
        <f t="shared" si="1"/>
        <v>☆</v>
      </c>
      <c r="C56" s="604"/>
      <c r="D56" s="605"/>
      <c r="E56" s="192">
        <v>2.52</v>
      </c>
      <c r="F56" s="76">
        <v>3</v>
      </c>
      <c r="G56" s="168">
        <f t="shared" si="0"/>
        <v>0.48</v>
      </c>
      <c r="H56" s="606" t="s">
        <v>41</v>
      </c>
      <c r="I56" s="607"/>
      <c r="J56" s="607"/>
      <c r="K56" s="607"/>
      <c r="L56" s="608"/>
      <c r="M56" s="296"/>
      <c r="N56" s="297"/>
      <c r="O56" s="157" t="s">
        <v>95</v>
      </c>
    </row>
    <row r="57" spans="1:15" ht="61.2" customHeight="1" thickBot="1">
      <c r="A57" s="298" t="s">
        <v>96</v>
      </c>
      <c r="B57" s="603" t="str">
        <f t="shared" si="1"/>
        <v>☆</v>
      </c>
      <c r="C57" s="604"/>
      <c r="D57" s="605"/>
      <c r="E57" s="192">
        <v>2.56</v>
      </c>
      <c r="F57" s="76">
        <v>3.19</v>
      </c>
      <c r="G57" s="168">
        <f t="shared" si="0"/>
        <v>0.62999999999999989</v>
      </c>
      <c r="H57" s="631"/>
      <c r="I57" s="632"/>
      <c r="J57" s="632"/>
      <c r="K57" s="632"/>
      <c r="L57" s="633"/>
      <c r="M57" s="296"/>
      <c r="N57" s="297"/>
      <c r="O57" s="157" t="s">
        <v>96</v>
      </c>
    </row>
    <row r="58" spans="1:15" ht="61.2" customHeight="1" thickBot="1">
      <c r="A58" s="298" t="s">
        <v>97</v>
      </c>
      <c r="B58" s="603" t="str">
        <f t="shared" si="1"/>
        <v>☆</v>
      </c>
      <c r="C58" s="604"/>
      <c r="D58" s="605"/>
      <c r="E58" s="76">
        <v>4.83</v>
      </c>
      <c r="F58" s="76">
        <v>5.17</v>
      </c>
      <c r="G58" s="168">
        <f t="shared" si="0"/>
        <v>0.33999999999999986</v>
      </c>
      <c r="H58" s="606"/>
      <c r="I58" s="607"/>
      <c r="J58" s="607"/>
      <c r="K58" s="607"/>
      <c r="L58" s="608"/>
      <c r="M58" s="296"/>
      <c r="N58" s="297"/>
      <c r="O58" s="157" t="s">
        <v>97</v>
      </c>
    </row>
    <row r="59" spans="1:15" ht="61.2" customHeight="1" thickBot="1">
      <c r="A59" s="298" t="s">
        <v>98</v>
      </c>
      <c r="B59" s="603" t="str">
        <f t="shared" si="1"/>
        <v>☆</v>
      </c>
      <c r="C59" s="604"/>
      <c r="D59" s="605"/>
      <c r="E59" s="192">
        <v>2.86</v>
      </c>
      <c r="F59" s="76">
        <v>3.89</v>
      </c>
      <c r="G59" s="168">
        <f t="shared" si="0"/>
        <v>1.0300000000000002</v>
      </c>
      <c r="H59" s="606"/>
      <c r="I59" s="607"/>
      <c r="J59" s="607"/>
      <c r="K59" s="607"/>
      <c r="L59" s="608"/>
      <c r="M59" s="296"/>
      <c r="N59" s="297"/>
      <c r="O59" s="157" t="s">
        <v>98</v>
      </c>
    </row>
    <row r="60" spans="1:15" ht="61.2" customHeight="1" thickBot="1">
      <c r="A60" s="298" t="s">
        <v>99</v>
      </c>
      <c r="B60" s="603" t="str">
        <f t="shared" si="1"/>
        <v>☆</v>
      </c>
      <c r="C60" s="604"/>
      <c r="D60" s="605"/>
      <c r="E60" s="76">
        <v>3.03</v>
      </c>
      <c r="F60" s="76">
        <v>3.33</v>
      </c>
      <c r="G60" s="168">
        <f t="shared" si="0"/>
        <v>0.30000000000000027</v>
      </c>
      <c r="H60" s="606"/>
      <c r="I60" s="607"/>
      <c r="J60" s="607"/>
      <c r="K60" s="607"/>
      <c r="L60" s="608"/>
      <c r="M60" s="296"/>
      <c r="N60" s="297"/>
      <c r="O60" s="157" t="s">
        <v>99</v>
      </c>
    </row>
    <row r="61" spans="1:15" ht="61.2" customHeight="1" thickBot="1">
      <c r="A61" s="298" t="s">
        <v>100</v>
      </c>
      <c r="B61" s="603" t="str">
        <f t="shared" si="1"/>
        <v>☆</v>
      </c>
      <c r="C61" s="604"/>
      <c r="D61" s="605"/>
      <c r="E61" s="192">
        <v>1.32</v>
      </c>
      <c r="F61" s="192">
        <v>1.72</v>
      </c>
      <c r="G61" s="168">
        <f t="shared" si="0"/>
        <v>0.39999999999999991</v>
      </c>
      <c r="H61" s="606"/>
      <c r="I61" s="607"/>
      <c r="J61" s="607"/>
      <c r="K61" s="607"/>
      <c r="L61" s="608"/>
      <c r="M61" s="296"/>
      <c r="N61" s="297"/>
      <c r="O61" s="157" t="s">
        <v>100</v>
      </c>
    </row>
    <row r="62" spans="1:15" ht="61.2" customHeight="1" thickBot="1">
      <c r="A62" s="298" t="s">
        <v>101</v>
      </c>
      <c r="B62" s="603" t="str">
        <f t="shared" si="1"/>
        <v>☆</v>
      </c>
      <c r="C62" s="604"/>
      <c r="D62" s="605"/>
      <c r="E62" s="76">
        <v>3.39</v>
      </c>
      <c r="F62" s="76">
        <v>3.83</v>
      </c>
      <c r="G62" s="168">
        <f t="shared" si="0"/>
        <v>0.43999999999999995</v>
      </c>
      <c r="H62" s="677" t="s">
        <v>307</v>
      </c>
      <c r="I62" s="678"/>
      <c r="J62" s="678"/>
      <c r="K62" s="678"/>
      <c r="L62" s="679"/>
      <c r="M62" s="551" t="s">
        <v>306</v>
      </c>
      <c r="N62" s="552">
        <v>45596</v>
      </c>
      <c r="O62" s="157" t="s">
        <v>101</v>
      </c>
    </row>
    <row r="63" spans="1:15" ht="61.2" customHeight="1" thickBot="1">
      <c r="A63" s="298" t="s">
        <v>102</v>
      </c>
      <c r="B63" s="603" t="str">
        <f t="shared" si="1"/>
        <v>☆</v>
      </c>
      <c r="C63" s="604"/>
      <c r="D63" s="605"/>
      <c r="E63" s="192">
        <v>1.22</v>
      </c>
      <c r="F63" s="192">
        <v>2.17</v>
      </c>
      <c r="G63" s="168">
        <f t="shared" si="0"/>
        <v>0.95</v>
      </c>
      <c r="H63" s="606"/>
      <c r="I63" s="607"/>
      <c r="J63" s="607"/>
      <c r="K63" s="607"/>
      <c r="L63" s="608"/>
      <c r="M63" s="255"/>
      <c r="N63" s="297"/>
      <c r="O63" s="157" t="s">
        <v>102</v>
      </c>
    </row>
    <row r="64" spans="1:15" ht="61.2" customHeight="1" thickBot="1">
      <c r="A64" s="298" t="s">
        <v>103</v>
      </c>
      <c r="B64" s="603" t="s">
        <v>215</v>
      </c>
      <c r="C64" s="604"/>
      <c r="D64" s="605"/>
      <c r="E64" s="192">
        <v>1.23</v>
      </c>
      <c r="F64" s="192">
        <v>1.23</v>
      </c>
      <c r="G64" s="168">
        <f t="shared" si="0"/>
        <v>0</v>
      </c>
      <c r="H64" s="674"/>
      <c r="I64" s="675"/>
      <c r="J64" s="675"/>
      <c r="K64" s="675"/>
      <c r="L64" s="676"/>
      <c r="M64" s="296"/>
      <c r="N64" s="297"/>
      <c r="O64" s="157" t="s">
        <v>103</v>
      </c>
    </row>
    <row r="65" spans="1:18" ht="61.2" customHeight="1" thickBot="1">
      <c r="A65" s="298" t="s">
        <v>104</v>
      </c>
      <c r="B65" s="603" t="str">
        <f t="shared" si="1"/>
        <v>☆</v>
      </c>
      <c r="C65" s="604"/>
      <c r="D65" s="605"/>
      <c r="E65" s="76">
        <v>3.58</v>
      </c>
      <c r="F65" s="76">
        <v>4.9000000000000004</v>
      </c>
      <c r="G65" s="168">
        <f t="shared" si="0"/>
        <v>1.3200000000000003</v>
      </c>
      <c r="H65" s="631"/>
      <c r="I65" s="632"/>
      <c r="J65" s="632"/>
      <c r="K65" s="632"/>
      <c r="L65" s="633"/>
      <c r="M65" s="465"/>
      <c r="N65" s="297"/>
      <c r="O65" s="157" t="s">
        <v>104</v>
      </c>
    </row>
    <row r="66" spans="1:18" ht="61.2" customHeight="1" thickBot="1">
      <c r="A66" s="298" t="s">
        <v>105</v>
      </c>
      <c r="B66" s="603" t="str">
        <f t="shared" si="1"/>
        <v>☆☆</v>
      </c>
      <c r="C66" s="604"/>
      <c r="D66" s="605"/>
      <c r="E66" s="232">
        <v>6.47</v>
      </c>
      <c r="F66" s="232">
        <v>8.42</v>
      </c>
      <c r="G66" s="168">
        <f t="shared" si="0"/>
        <v>1.9500000000000002</v>
      </c>
      <c r="H66" s="631"/>
      <c r="I66" s="632"/>
      <c r="J66" s="632"/>
      <c r="K66" s="632"/>
      <c r="L66" s="633"/>
      <c r="M66" s="476"/>
      <c r="N66" s="308"/>
      <c r="O66" s="157" t="s">
        <v>105</v>
      </c>
    </row>
    <row r="67" spans="1:18" ht="61.2" customHeight="1" thickBot="1">
      <c r="A67" s="298" t="s">
        <v>106</v>
      </c>
      <c r="B67" s="603" t="str">
        <f t="shared" ref="B67" si="4">IF(G67&gt;5,"☆☆☆☆",IF(AND(G67&gt;=2.39,G67&lt;5),"☆☆☆",IF(AND(G67&gt;=1.39,G67&lt;2.4),"☆☆",IF(AND(G67&gt;0,G67&lt;1.4),"☆",IF(AND(G67&gt;=-1.39,G67&lt;0),"★",IF(AND(G67&gt;=-2.39,G67&lt;-1.4),"★★",IF(AND(G67&gt;=-3.39,G67&lt;-2.4),"★★★")))))))</f>
        <v>☆☆</v>
      </c>
      <c r="C67" s="604"/>
      <c r="D67" s="605"/>
      <c r="E67" s="76">
        <v>4</v>
      </c>
      <c r="F67" s="76">
        <v>5.75</v>
      </c>
      <c r="G67" s="168">
        <f t="shared" si="0"/>
        <v>1.75</v>
      </c>
      <c r="H67" s="606"/>
      <c r="I67" s="607"/>
      <c r="J67" s="607"/>
      <c r="K67" s="607"/>
      <c r="L67" s="608"/>
      <c r="M67" s="296"/>
      <c r="N67" s="297"/>
      <c r="O67" s="157" t="s">
        <v>106</v>
      </c>
    </row>
    <row r="68" spans="1:18" ht="61.2" customHeight="1" thickBot="1">
      <c r="A68" s="306" t="s">
        <v>107</v>
      </c>
      <c r="B68" s="603" t="str">
        <f t="shared" si="1"/>
        <v>☆</v>
      </c>
      <c r="C68" s="604"/>
      <c r="D68" s="605"/>
      <c r="E68" s="76">
        <v>3.04</v>
      </c>
      <c r="F68" s="76">
        <v>3.14</v>
      </c>
      <c r="G68" s="168">
        <f t="shared" si="0"/>
        <v>0.10000000000000009</v>
      </c>
      <c r="H68" s="606"/>
      <c r="I68" s="607"/>
      <c r="J68" s="607"/>
      <c r="K68" s="607"/>
      <c r="L68" s="608"/>
      <c r="M68" s="296"/>
      <c r="N68" s="297"/>
      <c r="O68" s="157" t="s">
        <v>107</v>
      </c>
    </row>
    <row r="69" spans="1:18" ht="61.2" customHeight="1" thickBot="1">
      <c r="A69" s="300" t="s">
        <v>108</v>
      </c>
      <c r="B69" s="603" t="str">
        <f t="shared" ref="B69:B70" si="5">IF(G69&gt;5,"☆☆☆☆",IF(AND(G69&gt;=2.39,G69&lt;5),"☆☆☆",IF(AND(G69&gt;=1.39,G69&lt;2.4),"☆☆",IF(AND(G69&gt;0,G69&lt;1.4),"☆",IF(AND(G69&gt;=-1.39,G69&lt;0),"★",IF(AND(G69&gt;=-2.39,G69&lt;-1.4),"★★",IF(AND(G69&gt;=-3.39,G69&lt;-2.4),"★★★")))))))</f>
        <v>★</v>
      </c>
      <c r="C69" s="604"/>
      <c r="D69" s="605"/>
      <c r="E69" s="238">
        <v>1.72</v>
      </c>
      <c r="F69" s="238">
        <v>1.56</v>
      </c>
      <c r="G69" s="168">
        <f t="shared" si="0"/>
        <v>-0.15999999999999992</v>
      </c>
      <c r="H69" s="631" t="s">
        <v>41</v>
      </c>
      <c r="I69" s="632"/>
      <c r="J69" s="632"/>
      <c r="K69" s="632"/>
      <c r="L69" s="633"/>
      <c r="M69" s="296"/>
      <c r="N69" s="297"/>
      <c r="O69" s="157" t="s">
        <v>108</v>
      </c>
    </row>
    <row r="70" spans="1:18" ht="61.2" customHeight="1" thickBot="1">
      <c r="A70" s="309" t="s">
        <v>109</v>
      </c>
      <c r="B70" s="603" t="str">
        <f t="shared" si="5"/>
        <v>☆</v>
      </c>
      <c r="C70" s="604"/>
      <c r="D70" s="605"/>
      <c r="E70" s="472">
        <v>2.2999999999999998</v>
      </c>
      <c r="F70" s="472">
        <v>2.66</v>
      </c>
      <c r="G70" s="168">
        <f t="shared" si="0"/>
        <v>0.36000000000000032</v>
      </c>
      <c r="H70" s="606"/>
      <c r="I70" s="607"/>
      <c r="J70" s="607"/>
      <c r="K70" s="607"/>
      <c r="L70" s="608"/>
      <c r="M70" s="310"/>
      <c r="N70" s="297"/>
      <c r="O70" s="157"/>
    </row>
    <row r="71" spans="1:18" ht="42.75" customHeight="1" thickBot="1">
      <c r="A71" s="128"/>
      <c r="B71" s="128"/>
      <c r="C71" s="128"/>
      <c r="D71" s="128"/>
      <c r="E71" s="664"/>
      <c r="F71" s="664"/>
      <c r="G71" s="664"/>
      <c r="H71" s="664"/>
      <c r="I71" s="664"/>
      <c r="J71" s="664"/>
      <c r="K71" s="664"/>
      <c r="L71" s="664"/>
      <c r="M71" s="38">
        <f>COUNTIF(E24:E70,"&gt;=10")</f>
        <v>0</v>
      </c>
      <c r="N71" s="38">
        <f>COUNTIF(F24:F70,"&gt;=10")</f>
        <v>0</v>
      </c>
      <c r="O71" s="38" t="s">
        <v>3</v>
      </c>
    </row>
    <row r="72" spans="1:18" ht="36.75" customHeight="1" thickBot="1">
      <c r="A72" s="311" t="s">
        <v>17</v>
      </c>
      <c r="B72" s="312"/>
      <c r="C72" s="313"/>
      <c r="D72" s="313"/>
      <c r="E72" s="665" t="s">
        <v>110</v>
      </c>
      <c r="F72" s="665"/>
      <c r="G72" s="665"/>
      <c r="H72" s="666" t="s">
        <v>111</v>
      </c>
      <c r="I72" s="667"/>
      <c r="J72" s="312"/>
      <c r="K72" s="314"/>
      <c r="L72" s="314"/>
      <c r="M72" s="315"/>
      <c r="N72" s="316"/>
    </row>
    <row r="73" spans="1:18" ht="36.75" customHeight="1" thickBot="1">
      <c r="A73" s="50"/>
      <c r="B73" s="129"/>
      <c r="C73" s="670" t="s">
        <v>112</v>
      </c>
      <c r="D73" s="671"/>
      <c r="E73" s="671"/>
      <c r="F73" s="672"/>
      <c r="G73" s="317">
        <f>+F70</f>
        <v>2.66</v>
      </c>
      <c r="H73" s="318" t="s">
        <v>113</v>
      </c>
      <c r="I73" s="668">
        <f>+G70</f>
        <v>0.36000000000000032</v>
      </c>
      <c r="J73" s="669"/>
      <c r="K73" s="130"/>
      <c r="L73" s="130"/>
      <c r="M73" s="131"/>
      <c r="N73" s="51"/>
    </row>
    <row r="74" spans="1:18" ht="36.75" customHeight="1" thickBot="1">
      <c r="A74" s="50"/>
      <c r="B74" s="129"/>
      <c r="C74" s="634" t="s">
        <v>114</v>
      </c>
      <c r="D74" s="635"/>
      <c r="E74" s="635"/>
      <c r="F74" s="636"/>
      <c r="G74" s="319">
        <f>+F35</f>
        <v>2.75</v>
      </c>
      <c r="H74" s="320" t="s">
        <v>115</v>
      </c>
      <c r="I74" s="637">
        <f>+G35</f>
        <v>0.2200000000000002</v>
      </c>
      <c r="J74" s="638"/>
      <c r="K74" s="130"/>
      <c r="L74" s="130"/>
      <c r="M74" s="131"/>
      <c r="N74" s="51"/>
      <c r="R74" s="321" t="s">
        <v>17</v>
      </c>
    </row>
    <row r="75" spans="1:18" ht="36.75" customHeight="1" thickBot="1">
      <c r="A75" s="50"/>
      <c r="B75" s="129"/>
      <c r="C75" s="639" t="s">
        <v>116</v>
      </c>
      <c r="D75" s="640"/>
      <c r="E75" s="640"/>
      <c r="F75" s="322" t="str">
        <f>VLOOKUP(G75,F:P,10,0)</f>
        <v>大分県</v>
      </c>
      <c r="G75" s="323">
        <f>MAX(F23:F69)</f>
        <v>8.42</v>
      </c>
      <c r="H75" s="641" t="s">
        <v>117</v>
      </c>
      <c r="I75" s="642"/>
      <c r="J75" s="642"/>
      <c r="K75" s="324">
        <f>+N71</f>
        <v>0</v>
      </c>
      <c r="L75" s="325" t="s">
        <v>118</v>
      </c>
      <c r="M75" s="326">
        <f>N71-M71</f>
        <v>0</v>
      </c>
      <c r="N75" s="51"/>
      <c r="R75" s="147"/>
    </row>
    <row r="76" spans="1:18" ht="36.75" customHeight="1" thickBot="1">
      <c r="A76" s="52"/>
      <c r="B76" s="53"/>
      <c r="C76" s="53"/>
      <c r="D76" s="53"/>
      <c r="E76" s="53"/>
      <c r="F76" s="53"/>
      <c r="G76" s="53"/>
      <c r="H76" s="53"/>
      <c r="I76" s="53"/>
      <c r="J76" s="53"/>
      <c r="K76" s="54"/>
      <c r="L76" s="54"/>
      <c r="M76" s="55"/>
      <c r="N76" s="56"/>
      <c r="R76" s="147"/>
    </row>
    <row r="77" spans="1:18" ht="30.75" customHeight="1">
      <c r="A77" s="67"/>
      <c r="B77" s="67"/>
      <c r="C77" s="67"/>
      <c r="D77" s="67"/>
      <c r="E77" s="67"/>
      <c r="F77" s="67"/>
      <c r="G77" s="67"/>
      <c r="H77" s="67"/>
      <c r="I77" s="67"/>
      <c r="J77" s="67"/>
      <c r="K77" s="132"/>
      <c r="L77" s="132"/>
      <c r="M77" s="133"/>
      <c r="N77" s="134"/>
      <c r="R77" s="148"/>
    </row>
    <row r="78" spans="1:18" ht="30.75" customHeight="1" thickBot="1">
      <c r="A78" s="135"/>
      <c r="B78" s="135"/>
      <c r="C78" s="135"/>
      <c r="D78" s="135"/>
      <c r="E78" s="135"/>
      <c r="F78" s="135"/>
      <c r="G78" s="135"/>
      <c r="H78" s="135"/>
      <c r="I78" s="135"/>
      <c r="J78" s="135"/>
      <c r="K78" s="136"/>
      <c r="L78" s="136"/>
      <c r="M78" s="256"/>
      <c r="N78" s="135"/>
    </row>
    <row r="79" spans="1:18" ht="24.75" customHeight="1" thickTop="1">
      <c r="A79" s="643">
        <v>1</v>
      </c>
      <c r="B79" s="646" t="s">
        <v>119</v>
      </c>
      <c r="C79" s="647"/>
      <c r="D79" s="647"/>
      <c r="E79" s="647"/>
      <c r="F79" s="648"/>
      <c r="G79" s="655" t="s">
        <v>120</v>
      </c>
      <c r="H79" s="656"/>
      <c r="I79" s="656"/>
      <c r="J79" s="656"/>
      <c r="K79" s="656"/>
      <c r="L79" s="656"/>
      <c r="M79" s="656"/>
      <c r="N79" s="657"/>
    </row>
    <row r="80" spans="1:18" ht="24.75" customHeight="1">
      <c r="A80" s="644"/>
      <c r="B80" s="649"/>
      <c r="C80" s="650"/>
      <c r="D80" s="650"/>
      <c r="E80" s="650"/>
      <c r="F80" s="651"/>
      <c r="G80" s="658"/>
      <c r="H80" s="659"/>
      <c r="I80" s="659"/>
      <c r="J80" s="659"/>
      <c r="K80" s="659"/>
      <c r="L80" s="659"/>
      <c r="M80" s="659"/>
      <c r="N80" s="660"/>
      <c r="O80" s="137" t="s">
        <v>3</v>
      </c>
      <c r="P80" s="137"/>
    </row>
    <row r="81" spans="1:16" ht="24.75" customHeight="1">
      <c r="A81" s="644"/>
      <c r="B81" s="649"/>
      <c r="C81" s="650"/>
      <c r="D81" s="650"/>
      <c r="E81" s="650"/>
      <c r="F81" s="651"/>
      <c r="G81" s="658"/>
      <c r="H81" s="659"/>
      <c r="I81" s="659"/>
      <c r="J81" s="659"/>
      <c r="K81" s="659"/>
      <c r="L81" s="659"/>
      <c r="M81" s="659"/>
      <c r="N81" s="660"/>
      <c r="O81" s="137" t="s">
        <v>17</v>
      </c>
      <c r="P81" s="137" t="s">
        <v>121</v>
      </c>
    </row>
    <row r="82" spans="1:16" ht="24.75" customHeight="1">
      <c r="A82" s="644"/>
      <c r="B82" s="649"/>
      <c r="C82" s="650"/>
      <c r="D82" s="650"/>
      <c r="E82" s="650"/>
      <c r="F82" s="651"/>
      <c r="G82" s="658"/>
      <c r="H82" s="659"/>
      <c r="I82" s="659"/>
      <c r="J82" s="659"/>
      <c r="K82" s="659"/>
      <c r="L82" s="659"/>
      <c r="M82" s="659"/>
      <c r="N82" s="660"/>
      <c r="O82" s="138"/>
      <c r="P82" s="137"/>
    </row>
    <row r="83" spans="1:16" ht="46.2" customHeight="1" thickBot="1">
      <c r="A83" s="645"/>
      <c r="B83" s="652"/>
      <c r="C83" s="653"/>
      <c r="D83" s="653"/>
      <c r="E83" s="653"/>
      <c r="F83" s="654"/>
      <c r="G83" s="661"/>
      <c r="H83" s="662"/>
      <c r="I83" s="662"/>
      <c r="J83" s="662"/>
      <c r="K83" s="662"/>
      <c r="L83" s="662"/>
      <c r="M83" s="662"/>
      <c r="N83" s="66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4"/>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7D0FC-062B-4772-AC74-432AEDA46729}">
  <sheetPr>
    <pageSetUpPr fitToPage="1"/>
  </sheetPr>
  <dimension ref="A1:P38"/>
  <sheetViews>
    <sheetView view="pageBreakPreview" zoomScale="95" zoomScaleNormal="100" zoomScaleSheetLayoutView="95" workbookViewId="0">
      <selection activeCell="Q19" sqref="Q19"/>
    </sheetView>
  </sheetViews>
  <sheetFormatPr defaultColWidth="9" defaultRowHeight="13.2"/>
  <cols>
    <col min="1" max="1" width="4.88671875" style="257" customWidth="1"/>
    <col min="2" max="8" width="9" style="257"/>
    <col min="9" max="9" width="6" style="257" customWidth="1"/>
    <col min="10" max="10" width="9" style="257"/>
    <col min="11" max="11" width="5.88671875" style="257" customWidth="1"/>
    <col min="12" max="12" width="41.77734375" style="257" customWidth="1"/>
    <col min="13" max="13" width="12.5546875" style="257" customWidth="1"/>
    <col min="14" max="14" width="3.44140625" style="257" customWidth="1"/>
    <col min="15" max="16384" width="9" style="257"/>
  </cols>
  <sheetData>
    <row r="1" spans="1:14" ht="23.4">
      <c r="A1" s="680" t="s">
        <v>122</v>
      </c>
      <c r="B1" s="680"/>
      <c r="C1" s="680"/>
      <c r="D1" s="680"/>
      <c r="E1" s="680"/>
      <c r="F1" s="680"/>
      <c r="G1" s="680"/>
      <c r="H1" s="680"/>
      <c r="I1" s="680"/>
      <c r="J1" s="681"/>
      <c r="K1" s="681"/>
      <c r="L1" s="681"/>
      <c r="M1" s="681"/>
    </row>
    <row r="2" spans="1:14" s="1" customFormat="1" ht="26.25" customHeight="1">
      <c r="A2" s="682" t="s">
        <v>448</v>
      </c>
      <c r="B2" s="682"/>
      <c r="C2" s="682"/>
      <c r="D2" s="682"/>
      <c r="E2" s="682"/>
      <c r="F2" s="682"/>
      <c r="G2" s="682"/>
      <c r="H2" s="682"/>
      <c r="I2" s="682"/>
      <c r="J2" s="682"/>
      <c r="K2" s="682"/>
      <c r="L2" s="682"/>
      <c r="M2" s="682"/>
    </row>
    <row r="3" spans="1:14" s="1" customFormat="1" ht="26.25" customHeight="1">
      <c r="A3" s="683" t="s">
        <v>198</v>
      </c>
      <c r="B3" s="683"/>
      <c r="C3" s="683"/>
      <c r="D3" s="683"/>
      <c r="E3" s="683"/>
      <c r="F3" s="683"/>
      <c r="G3" s="683"/>
      <c r="H3" s="683"/>
      <c r="I3" s="683"/>
      <c r="J3" s="683"/>
      <c r="K3" s="683"/>
      <c r="L3" s="682"/>
      <c r="M3" s="682"/>
    </row>
    <row r="4" spans="1:14" s="1" customFormat="1" ht="22.2" customHeight="1">
      <c r="A4" s="684" t="s">
        <v>449</v>
      </c>
      <c r="B4" s="684"/>
      <c r="C4" s="684"/>
      <c r="D4" s="684"/>
      <c r="E4" s="684"/>
      <c r="F4" s="684"/>
      <c r="G4" s="684"/>
      <c r="H4" s="684"/>
      <c r="I4" s="684"/>
      <c r="J4" s="684"/>
      <c r="K4" s="684"/>
      <c r="L4" s="685"/>
      <c r="M4" s="685"/>
    </row>
    <row r="5" spans="1:14" ht="22.2" customHeight="1">
      <c r="A5" s="528"/>
      <c r="B5" s="686" t="s">
        <v>450</v>
      </c>
      <c r="C5" s="686"/>
      <c r="D5" s="686"/>
      <c r="E5" s="686"/>
      <c r="F5" s="686"/>
      <c r="G5" s="686"/>
      <c r="H5" s="686"/>
      <c r="I5" s="686"/>
      <c r="J5" s="686"/>
      <c r="K5" s="686"/>
      <c r="L5" s="686"/>
      <c r="M5" s="529"/>
      <c r="N5" s="486"/>
    </row>
    <row r="6" spans="1:14" ht="7.2" customHeight="1">
      <c r="A6" s="487"/>
      <c r="B6" s="488"/>
      <c r="C6" s="488"/>
      <c r="D6" s="488"/>
      <c r="E6" s="488"/>
      <c r="F6" s="488"/>
      <c r="G6" s="488"/>
      <c r="H6" s="488"/>
      <c r="I6" s="488"/>
      <c r="J6" s="488"/>
      <c r="K6" s="488"/>
      <c r="L6" s="488"/>
      <c r="M6" s="489"/>
      <c r="N6" s="486"/>
    </row>
    <row r="7" spans="1:14" ht="21.75" customHeight="1">
      <c r="A7" s="490"/>
      <c r="B7" s="687"/>
      <c r="C7" s="688"/>
      <c r="D7" s="688"/>
      <c r="E7" s="688"/>
      <c r="F7" s="490"/>
      <c r="G7" s="490" t="s">
        <v>17</v>
      </c>
      <c r="H7" s="797" t="s">
        <v>451</v>
      </c>
      <c r="I7" s="798"/>
      <c r="J7" s="798"/>
      <c r="K7" s="798"/>
      <c r="L7" s="798"/>
      <c r="M7" s="490"/>
      <c r="N7" s="486"/>
    </row>
    <row r="8" spans="1:14" ht="21.75" customHeight="1">
      <c r="A8" s="490"/>
      <c r="B8" s="688"/>
      <c r="C8" s="688"/>
      <c r="D8" s="688"/>
      <c r="E8" s="688"/>
      <c r="F8" s="490"/>
      <c r="G8" s="490"/>
      <c r="H8" s="798"/>
      <c r="I8" s="798"/>
      <c r="J8" s="798"/>
      <c r="K8" s="798"/>
      <c r="L8" s="798"/>
      <c r="M8" s="490"/>
      <c r="N8" s="486"/>
    </row>
    <row r="9" spans="1:14" ht="21.75" customHeight="1">
      <c r="A9" s="490"/>
      <c r="B9" s="688"/>
      <c r="C9" s="688"/>
      <c r="D9" s="688"/>
      <c r="E9" s="688"/>
      <c r="F9" s="490"/>
      <c r="G9" s="490"/>
      <c r="H9" s="798"/>
      <c r="I9" s="798"/>
      <c r="J9" s="798"/>
      <c r="K9" s="798"/>
      <c r="L9" s="798"/>
      <c r="M9" s="490"/>
    </row>
    <row r="10" spans="1:14" ht="21.75" customHeight="1">
      <c r="A10" s="490"/>
      <c r="B10" s="688"/>
      <c r="C10" s="688"/>
      <c r="D10" s="688"/>
      <c r="E10" s="688"/>
      <c r="F10" s="490"/>
      <c r="G10" s="490"/>
      <c r="H10" s="798"/>
      <c r="I10" s="798"/>
      <c r="J10" s="798"/>
      <c r="K10" s="798"/>
      <c r="L10" s="798"/>
      <c r="M10" s="490"/>
    </row>
    <row r="11" spans="1:14" ht="21.75" customHeight="1">
      <c r="A11" s="490"/>
      <c r="B11" s="688"/>
      <c r="C11" s="688"/>
      <c r="D11" s="688"/>
      <c r="E11" s="688"/>
      <c r="F11" s="490"/>
      <c r="G11" s="490"/>
      <c r="H11" s="798"/>
      <c r="I11" s="798"/>
      <c r="J11" s="798"/>
      <c r="K11" s="798"/>
      <c r="L11" s="798"/>
      <c r="M11" s="490"/>
    </row>
    <row r="12" spans="1:14" ht="21.75" customHeight="1">
      <c r="A12" s="490"/>
      <c r="B12" s="688"/>
      <c r="C12" s="688"/>
      <c r="D12" s="688"/>
      <c r="E12" s="688"/>
      <c r="F12" s="491"/>
      <c r="G12" s="491"/>
      <c r="H12" s="798"/>
      <c r="I12" s="798"/>
      <c r="J12" s="798"/>
      <c r="K12" s="798"/>
      <c r="L12" s="798"/>
      <c r="M12" s="490"/>
    </row>
    <row r="13" spans="1:14" ht="21.75" customHeight="1">
      <c r="A13" s="490"/>
      <c r="B13" s="688"/>
      <c r="C13" s="688"/>
      <c r="D13" s="688"/>
      <c r="E13" s="688"/>
      <c r="F13" s="492"/>
      <c r="G13" s="492"/>
      <c r="H13" s="798"/>
      <c r="I13" s="798"/>
      <c r="J13" s="798"/>
      <c r="K13" s="798"/>
      <c r="L13" s="798"/>
      <c r="M13" s="490"/>
    </row>
    <row r="14" spans="1:14" ht="21.75" customHeight="1">
      <c r="A14" s="490"/>
      <c r="B14" s="689"/>
      <c r="C14" s="689"/>
      <c r="D14" s="689"/>
      <c r="E14" s="689"/>
      <c r="F14" s="492"/>
      <c r="G14" s="492"/>
      <c r="H14" s="798"/>
      <c r="I14" s="798"/>
      <c r="J14" s="798"/>
      <c r="K14" s="798"/>
      <c r="L14" s="798"/>
      <c r="M14" s="490"/>
    </row>
    <row r="15" spans="1:14" ht="21.75" customHeight="1">
      <c r="A15" s="490"/>
      <c r="B15" s="689"/>
      <c r="C15" s="689"/>
      <c r="D15" s="689"/>
      <c r="E15" s="689"/>
      <c r="F15" s="491"/>
      <c r="G15" s="491"/>
      <c r="H15" s="798"/>
      <c r="I15" s="798"/>
      <c r="J15" s="798"/>
      <c r="K15" s="798"/>
      <c r="L15" s="798"/>
      <c r="M15" s="490"/>
    </row>
    <row r="16" spans="1:14" ht="11.4" customHeight="1">
      <c r="A16" s="493"/>
      <c r="B16" s="494" t="s">
        <v>17</v>
      </c>
      <c r="C16" s="490"/>
      <c r="D16" s="490"/>
      <c r="E16" s="490"/>
      <c r="F16" s="490"/>
      <c r="G16" s="490"/>
      <c r="H16" s="490"/>
      <c r="I16" s="490"/>
      <c r="J16" s="490"/>
      <c r="K16" s="490"/>
      <c r="L16" s="490"/>
      <c r="M16" s="490"/>
    </row>
    <row r="17" spans="1:16" ht="33.6" customHeight="1">
      <c r="A17" s="799"/>
      <c r="B17" s="800" t="s">
        <v>452</v>
      </c>
      <c r="C17" s="801"/>
      <c r="D17" s="801"/>
      <c r="E17" s="801"/>
      <c r="F17" s="801"/>
      <c r="G17" s="801"/>
      <c r="H17" s="801"/>
      <c r="I17" s="801"/>
      <c r="J17" s="801"/>
      <c r="K17" s="801"/>
      <c r="L17" s="801"/>
      <c r="M17" s="801"/>
    </row>
    <row r="18" spans="1:16" ht="33.6" customHeight="1">
      <c r="A18" s="799"/>
      <c r="B18" s="801"/>
      <c r="C18" s="801"/>
      <c r="D18" s="801"/>
      <c r="E18" s="801"/>
      <c r="F18" s="801"/>
      <c r="G18" s="801"/>
      <c r="H18" s="801"/>
      <c r="I18" s="801"/>
      <c r="J18" s="801"/>
      <c r="K18" s="801"/>
      <c r="L18" s="801"/>
      <c r="M18" s="801"/>
    </row>
    <row r="19" spans="1:16" ht="33.6" customHeight="1">
      <c r="A19" s="799"/>
      <c r="B19" s="801"/>
      <c r="C19" s="801"/>
      <c r="D19" s="801"/>
      <c r="E19" s="801"/>
      <c r="F19" s="801"/>
      <c r="G19" s="801"/>
      <c r="H19" s="801"/>
      <c r="I19" s="801"/>
      <c r="J19" s="801"/>
      <c r="K19" s="801"/>
      <c r="L19" s="801"/>
      <c r="M19" s="801"/>
      <c r="P19" s="530"/>
    </row>
    <row r="20" spans="1:16" ht="33.6" customHeight="1">
      <c r="A20" s="799"/>
      <c r="B20" s="801"/>
      <c r="C20" s="801"/>
      <c r="D20" s="801"/>
      <c r="E20" s="801"/>
      <c r="F20" s="801"/>
      <c r="G20" s="801"/>
      <c r="H20" s="801"/>
      <c r="I20" s="801"/>
      <c r="J20" s="801"/>
      <c r="K20" s="801"/>
      <c r="L20" s="801"/>
      <c r="M20" s="801"/>
    </row>
    <row r="21" spans="1:16" ht="33.6" customHeight="1">
      <c r="A21" s="799"/>
      <c r="B21" s="801"/>
      <c r="C21" s="801"/>
      <c r="D21" s="801"/>
      <c r="E21" s="801"/>
      <c r="F21" s="801"/>
      <c r="G21" s="801"/>
      <c r="H21" s="801"/>
      <c r="I21" s="801"/>
      <c r="J21" s="801"/>
      <c r="K21" s="801"/>
      <c r="L21" s="801"/>
      <c r="M21" s="801"/>
    </row>
    <row r="22" spans="1:16" ht="23.4" customHeight="1">
      <c r="A22" s="802"/>
      <c r="B22" s="801"/>
      <c r="C22" s="801"/>
      <c r="D22" s="801"/>
      <c r="E22" s="801"/>
      <c r="F22" s="801"/>
      <c r="G22" s="801"/>
      <c r="H22" s="801"/>
      <c r="I22" s="801"/>
      <c r="J22" s="801"/>
      <c r="K22" s="801"/>
      <c r="L22" s="801"/>
      <c r="M22" s="801"/>
    </row>
    <row r="23" spans="1:16">
      <c r="G23" s="69"/>
      <c r="H23" s="69"/>
      <c r="I23" s="69"/>
      <c r="J23" s="69"/>
      <c r="K23" s="69"/>
      <c r="L23" s="69"/>
      <c r="M23" s="69"/>
    </row>
    <row r="24" spans="1:16">
      <c r="G24" s="69"/>
      <c r="H24" s="69"/>
      <c r="I24" s="69"/>
      <c r="J24" s="69"/>
      <c r="K24" s="69"/>
      <c r="L24" s="69"/>
      <c r="M24" s="69"/>
    </row>
    <row r="25" spans="1:16">
      <c r="G25" s="69"/>
      <c r="H25" s="69"/>
      <c r="I25" s="69"/>
      <c r="J25" s="69"/>
      <c r="K25" s="69"/>
      <c r="L25" s="69"/>
      <c r="M25" s="69"/>
    </row>
    <row r="26" spans="1:16">
      <c r="G26" s="69"/>
      <c r="H26" s="69"/>
      <c r="I26" s="69"/>
      <c r="J26" s="69"/>
      <c r="K26" s="69"/>
      <c r="L26" s="69"/>
      <c r="M26" s="69"/>
    </row>
    <row r="27" spans="1:16">
      <c r="G27" s="69"/>
      <c r="H27" s="69"/>
      <c r="I27" s="69"/>
      <c r="J27" s="69"/>
      <c r="K27" s="69"/>
      <c r="L27" s="69"/>
      <c r="M27" s="69"/>
    </row>
    <row r="28" spans="1:16">
      <c r="G28" s="69"/>
      <c r="H28" s="69"/>
      <c r="I28" s="69"/>
      <c r="J28" s="69"/>
      <c r="K28" s="69"/>
      <c r="L28" s="69"/>
      <c r="M28" s="69"/>
    </row>
    <row r="29" spans="1:16">
      <c r="G29" s="69"/>
      <c r="H29" s="69"/>
      <c r="I29" s="69"/>
      <c r="J29" s="69"/>
      <c r="K29" s="69"/>
      <c r="L29" s="69"/>
      <c r="M29" s="69"/>
    </row>
    <row r="30" spans="1:16">
      <c r="G30" s="69"/>
      <c r="H30" s="69"/>
      <c r="I30" s="69"/>
      <c r="J30" s="69"/>
      <c r="K30" s="69"/>
      <c r="L30" s="69"/>
      <c r="M30" s="69"/>
    </row>
    <row r="31" spans="1:16">
      <c r="G31" s="69"/>
      <c r="H31" s="69"/>
      <c r="I31" s="69"/>
      <c r="J31" s="69"/>
      <c r="K31" s="69"/>
      <c r="L31" s="69"/>
      <c r="M31" s="69"/>
    </row>
    <row r="32" spans="1:16">
      <c r="G32" s="69"/>
      <c r="H32" s="69"/>
      <c r="I32" s="69"/>
      <c r="J32" s="69"/>
      <c r="K32" s="69"/>
      <c r="L32" s="69"/>
      <c r="M32" s="69"/>
    </row>
    <row r="33" spans="7:13">
      <c r="G33" s="69"/>
      <c r="H33" s="69"/>
      <c r="I33" s="69"/>
      <c r="J33" s="69"/>
      <c r="K33" s="69"/>
      <c r="L33" s="69"/>
      <c r="M33" s="69"/>
    </row>
    <row r="34" spans="7:13">
      <c r="G34" s="69"/>
      <c r="H34" s="69"/>
      <c r="I34" s="69"/>
      <c r="J34" s="69"/>
      <c r="K34" s="69"/>
      <c r="L34" s="69"/>
      <c r="M34" s="69"/>
    </row>
    <row r="35" spans="7:13">
      <c r="G35" s="69"/>
      <c r="H35" s="69"/>
      <c r="I35" s="69"/>
      <c r="J35" s="69"/>
      <c r="K35" s="69"/>
      <c r="L35" s="69"/>
      <c r="M35" s="69"/>
    </row>
    <row r="36" spans="7:13">
      <c r="G36" s="69"/>
      <c r="H36" s="69"/>
      <c r="I36" s="69"/>
      <c r="J36" s="69"/>
      <c r="K36" s="69"/>
      <c r="L36" s="69"/>
      <c r="M36" s="69"/>
    </row>
    <row r="37" spans="7:13">
      <c r="G37" s="69"/>
      <c r="H37" s="69"/>
      <c r="I37" s="69"/>
      <c r="J37" s="69"/>
      <c r="K37" s="69"/>
      <c r="L37" s="69"/>
      <c r="M37" s="69"/>
    </row>
    <row r="38" spans="7:13">
      <c r="G38" s="69"/>
      <c r="H38" s="69"/>
      <c r="I38" s="69"/>
      <c r="J38" s="69"/>
      <c r="K38" s="69"/>
      <c r="L38" s="69"/>
      <c r="M38" s="69"/>
    </row>
  </sheetData>
  <mergeCells count="8">
    <mergeCell ref="B17:M22"/>
    <mergeCell ref="A1:M1"/>
    <mergeCell ref="A2:M2"/>
    <mergeCell ref="A3:M3"/>
    <mergeCell ref="A4:M4"/>
    <mergeCell ref="B5:L5"/>
    <mergeCell ref="B7:E15"/>
    <mergeCell ref="H7:L15"/>
  </mergeCells>
  <phoneticPr fontId="84"/>
  <pageMargins left="0.74803149606299213" right="0.74803149606299213" top="0.98425196850393704" bottom="0.98425196850393704" header="0.51181102362204722" footer="0.51181102362204722"/>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60"/>
  <sheetViews>
    <sheetView showGridLines="0" view="pageBreakPreview" zoomScale="82" zoomScaleNormal="100" zoomScaleSheetLayoutView="82" workbookViewId="0">
      <selection activeCell="G30" sqref="G30"/>
    </sheetView>
  </sheetViews>
  <sheetFormatPr defaultColWidth="9" defaultRowHeight="31.2" customHeight="1"/>
  <cols>
    <col min="1" max="1" width="165.33203125" style="163" customWidth="1"/>
    <col min="2" max="2" width="11.21875" style="161" customWidth="1"/>
    <col min="3" max="3" width="22" style="161" customWidth="1"/>
    <col min="4" max="4" width="20.109375" style="162" customWidth="1"/>
    <col min="5" max="16384" width="9" style="1"/>
  </cols>
  <sheetData>
    <row r="1" spans="1:4" s="28" customFormat="1" ht="31.2" customHeight="1" thickBot="1">
      <c r="A1" s="327" t="s">
        <v>217</v>
      </c>
      <c r="B1" s="290" t="s">
        <v>123</v>
      </c>
      <c r="C1" s="99" t="s">
        <v>124</v>
      </c>
      <c r="D1" s="291" t="s">
        <v>125</v>
      </c>
    </row>
    <row r="2" spans="1:4" s="28" customFormat="1" ht="31.2" customHeight="1">
      <c r="A2" s="564" t="s">
        <v>392</v>
      </c>
      <c r="B2" s="563"/>
      <c r="C2" s="566"/>
      <c r="D2" s="569"/>
    </row>
    <row r="3" spans="1:4" s="28" customFormat="1" ht="118.8" customHeight="1">
      <c r="A3" s="572" t="s">
        <v>393</v>
      </c>
      <c r="B3" s="574" t="s">
        <v>395</v>
      </c>
      <c r="C3" s="567" t="s">
        <v>396</v>
      </c>
      <c r="D3" s="570">
        <v>45598</v>
      </c>
    </row>
    <row r="4" spans="1:4" s="28" customFormat="1" ht="30" customHeight="1" thickBot="1">
      <c r="A4" s="573" t="s">
        <v>394</v>
      </c>
      <c r="B4" s="563"/>
      <c r="C4" s="568"/>
      <c r="D4" s="571"/>
    </row>
    <row r="5" spans="1:4" s="28" customFormat="1" ht="45.6" customHeight="1">
      <c r="A5" s="258" t="s">
        <v>308</v>
      </c>
      <c r="B5" s="241"/>
      <c r="C5" s="227"/>
      <c r="D5" s="565"/>
    </row>
    <row r="6" spans="1:4" s="28" customFormat="1" ht="117.6" customHeight="1">
      <c r="A6" s="431" t="s">
        <v>310</v>
      </c>
      <c r="B6" s="279" t="s">
        <v>309</v>
      </c>
      <c r="C6" s="459" t="s">
        <v>311</v>
      </c>
      <c r="D6" s="245">
        <v>45597</v>
      </c>
    </row>
    <row r="7" spans="1:4" s="28" customFormat="1" ht="31.2" customHeight="1" thickBot="1">
      <c r="A7" s="284" t="s">
        <v>312</v>
      </c>
      <c r="B7" s="240"/>
      <c r="C7" s="227"/>
      <c r="D7" s="171"/>
    </row>
    <row r="8" spans="1:4" s="28" customFormat="1" ht="51" customHeight="1" thickTop="1">
      <c r="A8" s="441" t="s">
        <v>313</v>
      </c>
      <c r="B8" s="556"/>
      <c r="C8" s="554"/>
      <c r="D8" s="172"/>
    </row>
    <row r="9" spans="1:4" s="28" customFormat="1" ht="159" customHeight="1">
      <c r="A9" s="431" t="s">
        <v>314</v>
      </c>
      <c r="B9" s="558" t="s">
        <v>315</v>
      </c>
      <c r="C9" s="555" t="s">
        <v>316</v>
      </c>
      <c r="D9" s="245">
        <v>45598</v>
      </c>
    </row>
    <row r="10" spans="1:4" s="28" customFormat="1" ht="41.4" customHeight="1" thickBot="1">
      <c r="A10" s="284" t="s">
        <v>317</v>
      </c>
      <c r="B10" s="557"/>
      <c r="C10" s="553"/>
      <c r="D10" s="171"/>
    </row>
    <row r="11" spans="1:4" s="28" customFormat="1" ht="45.6" customHeight="1" thickTop="1">
      <c r="A11" s="527" t="s">
        <v>318</v>
      </c>
      <c r="B11" s="241"/>
      <c r="C11" s="226"/>
      <c r="D11" s="172"/>
    </row>
    <row r="12" spans="1:4" s="28" customFormat="1" ht="202.8" customHeight="1">
      <c r="A12" s="431" t="s">
        <v>320</v>
      </c>
      <c r="B12" s="449" t="s">
        <v>321</v>
      </c>
      <c r="C12" s="459" t="s">
        <v>319</v>
      </c>
      <c r="D12" s="245">
        <v>45597</v>
      </c>
    </row>
    <row r="13" spans="1:4" s="28" customFormat="1" ht="35.4" customHeight="1" thickBot="1">
      <c r="A13" s="284" t="s">
        <v>322</v>
      </c>
      <c r="B13" s="240"/>
      <c r="C13" s="227"/>
      <c r="D13" s="171"/>
    </row>
    <row r="14" spans="1:4" s="28" customFormat="1" ht="42" customHeight="1" thickTop="1">
      <c r="A14" s="258" t="s">
        <v>323</v>
      </c>
      <c r="B14" s="241"/>
      <c r="C14" s="226"/>
      <c r="D14" s="172"/>
    </row>
    <row r="15" spans="1:4" s="28" customFormat="1" ht="96.6" customHeight="1">
      <c r="A15" s="431" t="s">
        <v>324</v>
      </c>
      <c r="B15" s="449" t="s">
        <v>327</v>
      </c>
      <c r="C15" s="459" t="s">
        <v>326</v>
      </c>
      <c r="D15" s="245">
        <v>45597</v>
      </c>
    </row>
    <row r="16" spans="1:4" s="28" customFormat="1" ht="39" customHeight="1" thickBot="1">
      <c r="A16" s="284" t="s">
        <v>325</v>
      </c>
      <c r="B16" s="240"/>
      <c r="C16" s="227"/>
      <c r="D16" s="171"/>
    </row>
    <row r="17" spans="1:19" s="28" customFormat="1" ht="44.4" customHeight="1" thickTop="1">
      <c r="A17" s="258" t="s">
        <v>328</v>
      </c>
      <c r="B17" s="241"/>
      <c r="C17" s="226"/>
      <c r="D17" s="172"/>
    </row>
    <row r="18" spans="1:19" s="28" customFormat="1" ht="124.2" customHeight="1">
      <c r="A18" s="431" t="s">
        <v>329</v>
      </c>
      <c r="B18" s="449" t="s">
        <v>331</v>
      </c>
      <c r="C18" s="459" t="s">
        <v>330</v>
      </c>
      <c r="D18" s="245">
        <v>45597</v>
      </c>
    </row>
    <row r="19" spans="1:19" s="28" customFormat="1" ht="31.2" customHeight="1" thickBot="1">
      <c r="A19" s="559" t="s">
        <v>332</v>
      </c>
      <c r="B19" s="560"/>
      <c r="C19" s="561"/>
      <c r="D19" s="171"/>
    </row>
    <row r="20" spans="1:19" s="28" customFormat="1" ht="40.950000000000003" customHeight="1">
      <c r="A20" s="460" t="s">
        <v>333</v>
      </c>
      <c r="B20" s="237"/>
      <c r="C20" s="698" t="s">
        <v>335</v>
      </c>
      <c r="D20" s="696">
        <v>45597</v>
      </c>
      <c r="S20" s="244"/>
    </row>
    <row r="21" spans="1:19" s="28" customFormat="1" ht="336.6" customHeight="1">
      <c r="A21" s="450" t="s">
        <v>334</v>
      </c>
      <c r="B21" s="280" t="s">
        <v>331</v>
      </c>
      <c r="C21" s="698"/>
      <c r="D21" s="696"/>
      <c r="S21" s="244"/>
    </row>
    <row r="22" spans="1:19" s="28" customFormat="1" ht="30.6" customHeight="1" thickBot="1">
      <c r="A22" s="285" t="s">
        <v>336</v>
      </c>
      <c r="B22" s="98"/>
      <c r="C22" s="699"/>
      <c r="D22" s="697"/>
    </row>
    <row r="23" spans="1:19" s="28" customFormat="1" ht="40.950000000000003" customHeight="1" thickTop="1">
      <c r="A23" s="328" t="s">
        <v>338</v>
      </c>
      <c r="B23" s="700" t="s">
        <v>337</v>
      </c>
      <c r="C23" s="705" t="s">
        <v>341</v>
      </c>
      <c r="D23" s="172"/>
    </row>
    <row r="24" spans="1:19" s="28" customFormat="1" ht="289.2" customHeight="1">
      <c r="A24" s="286" t="s">
        <v>339</v>
      </c>
      <c r="B24" s="701"/>
      <c r="C24" s="706"/>
      <c r="D24" s="245">
        <v>45596</v>
      </c>
    </row>
    <row r="25" spans="1:19" s="28" customFormat="1" ht="31.2" customHeight="1" thickBot="1">
      <c r="A25" s="287" t="s">
        <v>340</v>
      </c>
      <c r="B25" s="702"/>
      <c r="C25" s="707"/>
      <c r="D25" s="171"/>
    </row>
    <row r="26" spans="1:19" s="28" customFormat="1" ht="31.2" customHeight="1" thickTop="1">
      <c r="A26" s="328" t="s">
        <v>457</v>
      </c>
      <c r="B26" s="694" t="s">
        <v>344</v>
      </c>
      <c r="C26" s="692" t="s">
        <v>345</v>
      </c>
      <c r="D26" s="690">
        <v>45596</v>
      </c>
    </row>
    <row r="27" spans="1:19" s="94" customFormat="1" ht="63.6" customHeight="1">
      <c r="A27" s="814" t="s">
        <v>458</v>
      </c>
      <c r="B27" s="695"/>
      <c r="C27" s="693"/>
      <c r="D27" s="691"/>
    </row>
    <row r="28" spans="1:19" s="28" customFormat="1" ht="31.2" customHeight="1" thickBot="1">
      <c r="A28" s="501" t="s">
        <v>459</v>
      </c>
      <c r="B28" s="498"/>
      <c r="C28" s="499"/>
      <c r="D28" s="500"/>
    </row>
    <row r="29" spans="1:19" s="28" customFormat="1" ht="43.95" customHeight="1" thickTop="1">
      <c r="A29" s="328" t="s">
        <v>342</v>
      </c>
      <c r="B29" s="694" t="s">
        <v>344</v>
      </c>
      <c r="C29" s="692" t="s">
        <v>345</v>
      </c>
      <c r="D29" s="690">
        <v>45596</v>
      </c>
    </row>
    <row r="30" spans="1:19" s="28" customFormat="1" ht="117" customHeight="1">
      <c r="A30" s="497" t="s">
        <v>343</v>
      </c>
      <c r="B30" s="695"/>
      <c r="C30" s="693"/>
      <c r="D30" s="691"/>
    </row>
    <row r="31" spans="1:19" s="28" customFormat="1" ht="31.2" hidden="1" customHeight="1" thickBot="1">
      <c r="A31" s="173"/>
      <c r="B31" s="695"/>
      <c r="C31" s="693"/>
      <c r="D31" s="691"/>
    </row>
    <row r="32" spans="1:19" s="28" customFormat="1" ht="31.2" customHeight="1" thickBot="1">
      <c r="A32" s="501" t="s">
        <v>346</v>
      </c>
      <c r="B32" s="498"/>
      <c r="C32" s="499"/>
      <c r="D32" s="500"/>
    </row>
    <row r="33" spans="1:4" s="28" customFormat="1" ht="40.950000000000003" customHeight="1" thickTop="1">
      <c r="A33" s="329" t="s">
        <v>348</v>
      </c>
      <c r="B33" s="170"/>
      <c r="C33" s="703" t="s">
        <v>350</v>
      </c>
      <c r="D33" s="172" t="s">
        <v>351</v>
      </c>
    </row>
    <row r="34" spans="1:4" s="28" customFormat="1" ht="234" customHeight="1">
      <c r="A34" s="283" t="s">
        <v>349</v>
      </c>
      <c r="B34" s="237" t="s">
        <v>309</v>
      </c>
      <c r="C34" s="706"/>
      <c r="D34" s="245">
        <v>45596</v>
      </c>
    </row>
    <row r="35" spans="1:4" s="28" customFormat="1" ht="31.2" customHeight="1" thickBot="1">
      <c r="A35" s="285" t="s">
        <v>352</v>
      </c>
      <c r="B35" s="169"/>
      <c r="C35" s="707"/>
      <c r="D35" s="171"/>
    </row>
    <row r="36" spans="1:4" ht="54.6" customHeight="1" thickTop="1">
      <c r="A36" s="330" t="s">
        <v>353</v>
      </c>
      <c r="B36" s="170"/>
      <c r="C36" s="703" t="s">
        <v>355</v>
      </c>
      <c r="D36" s="172"/>
    </row>
    <row r="37" spans="1:4" ht="144.6" customHeight="1">
      <c r="A37" s="277" t="s">
        <v>354</v>
      </c>
      <c r="B37" s="269" t="s">
        <v>356</v>
      </c>
      <c r="C37" s="704"/>
      <c r="D37" s="245">
        <v>45594</v>
      </c>
    </row>
    <row r="38" spans="1:4" ht="37.200000000000003" customHeight="1" thickBot="1">
      <c r="A38" s="813" t="s">
        <v>357</v>
      </c>
      <c r="B38" s="260"/>
      <c r="C38" s="259"/>
      <c r="D38" s="171"/>
    </row>
    <row r="39" spans="1:4" ht="42" customHeight="1" thickTop="1">
      <c r="A39" s="330" t="s">
        <v>358</v>
      </c>
      <c r="B39" s="170"/>
      <c r="C39" s="703" t="s">
        <v>362</v>
      </c>
      <c r="D39" s="172"/>
    </row>
    <row r="40" spans="1:4" ht="123" customHeight="1">
      <c r="A40" s="288" t="s">
        <v>359</v>
      </c>
      <c r="B40" s="269" t="s">
        <v>360</v>
      </c>
      <c r="C40" s="704"/>
      <c r="D40" s="245">
        <v>45595</v>
      </c>
    </row>
    <row r="41" spans="1:4" ht="36.6" customHeight="1" thickBot="1">
      <c r="A41" s="289" t="s">
        <v>361</v>
      </c>
      <c r="B41" s="260"/>
      <c r="C41" s="259"/>
      <c r="D41" s="171"/>
    </row>
    <row r="42" spans="1:4" ht="45" customHeight="1" thickTop="1">
      <c r="A42" s="330" t="s">
        <v>363</v>
      </c>
      <c r="B42" s="170"/>
      <c r="C42" s="703" t="s">
        <v>364</v>
      </c>
      <c r="D42" s="172"/>
    </row>
    <row r="43" spans="1:4" ht="81" customHeight="1">
      <c r="A43" s="288" t="s">
        <v>366</v>
      </c>
      <c r="B43" s="269" t="s">
        <v>365</v>
      </c>
      <c r="C43" s="704"/>
      <c r="D43" s="245">
        <v>45595</v>
      </c>
    </row>
    <row r="44" spans="1:4" ht="31.2" customHeight="1" thickBot="1">
      <c r="A44" s="289" t="s">
        <v>367</v>
      </c>
      <c r="B44" s="260"/>
      <c r="C44" s="259"/>
      <c r="D44" s="171"/>
    </row>
    <row r="45" spans="1:4" ht="44.4" customHeight="1" thickTop="1">
      <c r="A45" s="330" t="s">
        <v>369</v>
      </c>
      <c r="B45" s="170"/>
      <c r="C45" s="703" t="s">
        <v>371</v>
      </c>
      <c r="D45" s="172"/>
    </row>
    <row r="46" spans="1:4" ht="79.2" customHeight="1">
      <c r="A46" s="288" t="s">
        <v>370</v>
      </c>
      <c r="B46" s="269" t="s">
        <v>368</v>
      </c>
      <c r="C46" s="704"/>
      <c r="D46" s="245">
        <v>45594</v>
      </c>
    </row>
    <row r="47" spans="1:4" ht="31.2" customHeight="1" thickBot="1">
      <c r="A47" s="289" t="s">
        <v>372</v>
      </c>
      <c r="B47" s="260"/>
      <c r="C47" s="259"/>
      <c r="D47" s="171"/>
    </row>
    <row r="48" spans="1:4" ht="40.200000000000003" hidden="1" customHeight="1" thickTop="1">
      <c r="A48" s="330"/>
      <c r="B48" s="170"/>
      <c r="C48" s="703"/>
      <c r="D48" s="172"/>
    </row>
    <row r="49" spans="1:4" ht="152.4" hidden="1" customHeight="1">
      <c r="A49" s="288"/>
      <c r="B49" s="269"/>
      <c r="C49" s="704"/>
      <c r="D49" s="245"/>
    </row>
    <row r="50" spans="1:4" ht="31.2" hidden="1" customHeight="1" thickBot="1">
      <c r="A50" s="289"/>
      <c r="B50" s="260"/>
      <c r="C50" s="259"/>
      <c r="D50" s="171"/>
    </row>
    <row r="51" spans="1:4" ht="36.6" hidden="1" customHeight="1" thickTop="1">
      <c r="A51" s="330"/>
      <c r="B51" s="170"/>
      <c r="C51" s="703"/>
      <c r="D51" s="172"/>
    </row>
    <row r="52" spans="1:4" ht="342" hidden="1" customHeight="1">
      <c r="A52" s="288"/>
      <c r="B52" s="254"/>
      <c r="C52" s="704"/>
      <c r="D52" s="245"/>
    </row>
    <row r="53" spans="1:4" ht="36.6" hidden="1" customHeight="1" thickBot="1">
      <c r="A53" s="289"/>
      <c r="B53" s="260"/>
      <c r="C53" s="259"/>
      <c r="D53" s="171"/>
    </row>
    <row r="54" spans="1:4" ht="48.6" hidden="1" customHeight="1" thickTop="1">
      <c r="A54" s="330"/>
      <c r="B54" s="170"/>
      <c r="C54" s="703"/>
      <c r="D54" s="172"/>
    </row>
    <row r="55" spans="1:4" ht="185.4" hidden="1" customHeight="1">
      <c r="A55" s="428"/>
      <c r="B55" s="254"/>
      <c r="C55" s="704"/>
      <c r="D55" s="245"/>
    </row>
    <row r="56" spans="1:4" ht="31.2" hidden="1" customHeight="1" thickBot="1">
      <c r="A56" s="289"/>
      <c r="B56" s="260"/>
      <c r="C56" s="259"/>
      <c r="D56" s="171"/>
    </row>
    <row r="57" spans="1:4" ht="36" hidden="1" customHeight="1" thickTop="1">
      <c r="A57" s="442"/>
      <c r="B57" s="170"/>
      <c r="C57" s="703"/>
      <c r="D57" s="172"/>
    </row>
    <row r="58" spans="1:4" ht="161.4" hidden="1" customHeight="1">
      <c r="A58" s="428"/>
      <c r="B58" s="254"/>
      <c r="C58" s="704"/>
      <c r="D58" s="245"/>
    </row>
    <row r="59" spans="1:4" ht="31.2" hidden="1" customHeight="1" thickBot="1">
      <c r="A59" s="289"/>
      <c r="B59" s="260"/>
      <c r="C59" s="259"/>
      <c r="D59" s="171"/>
    </row>
    <row r="60" spans="1:4" ht="31.2" customHeight="1" thickTop="1"/>
  </sheetData>
  <mergeCells count="19">
    <mergeCell ref="C57:C58"/>
    <mergeCell ref="C54:C55"/>
    <mergeCell ref="C23:C25"/>
    <mergeCell ref="C33:C35"/>
    <mergeCell ref="C51:C52"/>
    <mergeCell ref="C45:C46"/>
    <mergeCell ref="C42:C43"/>
    <mergeCell ref="C48:C49"/>
    <mergeCell ref="C36:C37"/>
    <mergeCell ref="C39:C40"/>
    <mergeCell ref="C26:C27"/>
    <mergeCell ref="D29:D31"/>
    <mergeCell ref="C29:C31"/>
    <mergeCell ref="B29:B31"/>
    <mergeCell ref="D20:D22"/>
    <mergeCell ref="C20:C22"/>
    <mergeCell ref="B23:B25"/>
    <mergeCell ref="B26:B27"/>
    <mergeCell ref="D26:D27"/>
  </mergeCells>
  <phoneticPr fontId="15"/>
  <hyperlinks>
    <hyperlink ref="A7" r:id="rId1" xr:uid="{ACC35548-2BC0-4230-9D04-0FD3DF557564}"/>
    <hyperlink ref="A10" r:id="rId2" xr:uid="{3BEF1F91-2AE3-448E-BF8B-3634DD9D7B70}"/>
    <hyperlink ref="A13" r:id="rId3" xr:uid="{17FAA51C-20D3-481E-B8FA-800FA3427970}"/>
    <hyperlink ref="A16" r:id="rId4" xr:uid="{B2922834-B15C-4E21-9E9C-5421776E5F35}"/>
    <hyperlink ref="A19" r:id="rId5" xr:uid="{A8860383-2078-4CCA-BD4F-9C68BD8C21FC}"/>
    <hyperlink ref="A22" r:id="rId6" xr:uid="{61325E3B-3D03-468F-AA32-24796C228B1A}"/>
    <hyperlink ref="A25" r:id="rId7" xr:uid="{15EA8C2D-F387-473D-BE06-4FCC8879C2F0}"/>
    <hyperlink ref="A32" r:id="rId8" xr:uid="{1385A3CA-4BDE-4F99-9B78-C51DC1A60B4B}"/>
    <hyperlink ref="A35" r:id="rId9" xr:uid="{27D21434-64C7-41C6-8D2C-4888201F062B}"/>
    <hyperlink ref="A38" r:id="rId10" xr:uid="{57F4DEC2-55AD-48F9-A268-7FB5873964FB}"/>
    <hyperlink ref="A41" r:id="rId11" xr:uid="{24ABBFC8-BCF6-4A96-9C00-04F08F210B0B}"/>
    <hyperlink ref="A44" r:id="rId12" xr:uid="{D024EBE4-01F8-4002-A134-0DF17C10A364}"/>
    <hyperlink ref="A47" r:id="rId13" xr:uid="{3138D9EE-680C-4C93-A14B-A1944CD2E0A1}"/>
    <hyperlink ref="A4" r:id="rId14" xr:uid="{3A9F01CC-38C4-4726-9A8B-3332F30ECA4F}"/>
    <hyperlink ref="A28" r:id="rId15" xr:uid="{EC84A4D2-3999-428B-81CF-E578CB31DCC8}"/>
  </hyperlinks>
  <pageMargins left="0" right="0" top="0.19685039370078741" bottom="0.39370078740157483" header="0" footer="0.19685039370078741"/>
  <pageSetup paperSize="8" scale="21" orientation="portrait" horizontalDpi="300" verticalDpi="300" r:id="rId16"/>
  <headerFooter alignWithMargins="0"/>
  <rowBreaks count="3" manualBreakCount="3">
    <brk id="22" max="3" man="1"/>
    <brk id="28" max="3" man="1"/>
    <brk id="50"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1"/>
  <sheetViews>
    <sheetView defaultGridColor="0" view="pageBreakPreview" colorId="56" zoomScale="86" zoomScaleNormal="66" zoomScaleSheetLayoutView="86" workbookViewId="0">
      <selection sqref="A1:A1048576"/>
    </sheetView>
  </sheetViews>
  <sheetFormatPr defaultColWidth="9" defaultRowHeight="40.200000000000003" customHeight="1"/>
  <cols>
    <col min="1" max="1" width="198.109375" style="167" customWidth="1"/>
    <col min="2" max="2" width="18" style="81" customWidth="1"/>
    <col min="3" max="3" width="20.109375" style="82" customWidth="1"/>
    <col min="4" max="16384" width="9" style="24"/>
  </cols>
  <sheetData>
    <row r="1" spans="1:23" ht="40.200000000000003" customHeight="1" thickBot="1">
      <c r="A1" s="343" t="s">
        <v>218</v>
      </c>
      <c r="B1" s="344" t="s">
        <v>142</v>
      </c>
      <c r="C1" s="345" t="s">
        <v>125</v>
      </c>
    </row>
    <row r="2" spans="1:23" ht="46.2" customHeight="1">
      <c r="A2" s="473" t="s">
        <v>435</v>
      </c>
      <c r="B2" s="241"/>
      <c r="C2" s="226"/>
    </row>
    <row r="3" spans="1:23" ht="76.2" customHeight="1">
      <c r="A3" s="428" t="s">
        <v>412</v>
      </c>
      <c r="B3" s="239" t="s">
        <v>347</v>
      </c>
      <c r="C3" s="227">
        <v>45591</v>
      </c>
    </row>
    <row r="4" spans="1:23" ht="31.95" customHeight="1" thickBot="1">
      <c r="A4" s="271" t="s">
        <v>411</v>
      </c>
      <c r="B4" s="239"/>
      <c r="C4" s="227"/>
    </row>
    <row r="5" spans="1:23" ht="46.95" customHeight="1" thickTop="1">
      <c r="A5" s="477" t="s">
        <v>436</v>
      </c>
      <c r="B5" s="170"/>
      <c r="C5" s="226"/>
    </row>
    <row r="6" spans="1:23" ht="191.4" customHeight="1">
      <c r="A6" s="478" t="s">
        <v>414</v>
      </c>
      <c r="B6" s="269" t="s">
        <v>347</v>
      </c>
      <c r="C6" s="227">
        <v>45595</v>
      </c>
    </row>
    <row r="7" spans="1:23" ht="35.4" customHeight="1" thickBot="1">
      <c r="A7" s="289" t="s">
        <v>413</v>
      </c>
      <c r="B7" s="260"/>
      <c r="C7" s="228"/>
      <c r="W7" s="24">
        <v>0</v>
      </c>
    </row>
    <row r="8" spans="1:23" ht="47.4" customHeight="1" thickTop="1">
      <c r="A8" s="229" t="s">
        <v>437</v>
      </c>
      <c r="B8" s="241"/>
      <c r="C8" s="226"/>
    </row>
    <row r="9" spans="1:23" ht="75" customHeight="1">
      <c r="A9" s="233"/>
      <c r="B9" s="240"/>
      <c r="C9" s="227"/>
    </row>
    <row r="10" spans="1:23" ht="43.2" customHeight="1" thickBot="1">
      <c r="A10" s="289" t="s">
        <v>407</v>
      </c>
      <c r="B10" s="242"/>
      <c r="C10" s="228"/>
    </row>
    <row r="11" spans="1:23" ht="50.4" customHeight="1" thickTop="1">
      <c r="A11" s="276" t="s">
        <v>438</v>
      </c>
      <c r="B11" s="241"/>
      <c r="C11" s="226"/>
    </row>
    <row r="12" spans="1:23" ht="317.39999999999998" customHeight="1">
      <c r="A12" s="233"/>
      <c r="B12" s="239"/>
      <c r="C12" s="227"/>
    </row>
    <row r="13" spans="1:23" ht="32.4" customHeight="1" thickBot="1">
      <c r="A13" s="252" t="s">
        <v>408</v>
      </c>
      <c r="B13" s="240"/>
      <c r="C13" s="227"/>
    </row>
    <row r="14" spans="1:23" ht="40.950000000000003" customHeight="1">
      <c r="A14" s="276" t="s">
        <v>439</v>
      </c>
      <c r="B14" s="241"/>
      <c r="C14" s="226"/>
    </row>
    <row r="15" spans="1:23" ht="248.4" customHeight="1">
      <c r="A15" s="233" t="s">
        <v>416</v>
      </c>
      <c r="B15" s="240" t="s">
        <v>417</v>
      </c>
      <c r="C15" s="227">
        <v>45594</v>
      </c>
    </row>
    <row r="16" spans="1:23" ht="31.8" customHeight="1" thickBot="1">
      <c r="A16" s="252" t="s">
        <v>415</v>
      </c>
      <c r="B16" s="240"/>
      <c r="C16" s="227"/>
    </row>
    <row r="17" spans="1:3" ht="40.200000000000003" customHeight="1">
      <c r="A17" s="276" t="s">
        <v>440</v>
      </c>
      <c r="B17" s="241"/>
      <c r="C17" s="226"/>
    </row>
    <row r="18" spans="1:3" ht="143.4" customHeight="1">
      <c r="A18" s="233" t="s">
        <v>419</v>
      </c>
      <c r="B18" s="240" t="s">
        <v>420</v>
      </c>
      <c r="C18" s="227">
        <v>45591</v>
      </c>
    </row>
    <row r="19" spans="1:3" ht="40.200000000000003" customHeight="1" thickBot="1">
      <c r="A19" s="252" t="s">
        <v>418</v>
      </c>
      <c r="B19" s="240"/>
      <c r="C19" s="227"/>
    </row>
    <row r="20" spans="1:3" ht="40.200000000000003" customHeight="1">
      <c r="A20" s="461" t="s">
        <v>441</v>
      </c>
      <c r="B20" s="241"/>
      <c r="C20" s="226"/>
    </row>
    <row r="21" spans="1:3" ht="225" customHeight="1">
      <c r="A21" s="233" t="s">
        <v>422</v>
      </c>
      <c r="B21" s="239" t="s">
        <v>423</v>
      </c>
      <c r="C21" s="227">
        <v>45595</v>
      </c>
    </row>
    <row r="22" spans="1:3" ht="40.200000000000003" customHeight="1" thickBot="1">
      <c r="A22" s="252" t="s">
        <v>421</v>
      </c>
      <c r="B22" s="240"/>
      <c r="C22" s="227"/>
    </row>
    <row r="23" spans="1:3" ht="40.950000000000003" customHeight="1">
      <c r="A23" s="276" t="s">
        <v>442</v>
      </c>
      <c r="B23" s="241"/>
      <c r="C23" s="226"/>
    </row>
    <row r="24" spans="1:3" ht="272.39999999999998" customHeight="1">
      <c r="A24" s="233" t="s">
        <v>425</v>
      </c>
      <c r="B24" s="239" t="s">
        <v>426</v>
      </c>
      <c r="C24" s="227">
        <v>45595</v>
      </c>
    </row>
    <row r="25" spans="1:3" ht="32.4" customHeight="1" thickBot="1">
      <c r="A25" s="252" t="s">
        <v>424</v>
      </c>
      <c r="B25" s="240"/>
      <c r="C25" s="227"/>
    </row>
    <row r="26" spans="1:3" ht="40.950000000000003" customHeight="1">
      <c r="A26" s="276" t="s">
        <v>443</v>
      </c>
      <c r="B26" s="241"/>
      <c r="C26" s="226"/>
    </row>
    <row r="27" spans="1:3" ht="185.4" customHeight="1">
      <c r="A27" s="525" t="s">
        <v>428</v>
      </c>
      <c r="B27" s="240" t="s">
        <v>429</v>
      </c>
      <c r="C27" s="227">
        <v>45595</v>
      </c>
    </row>
    <row r="28" spans="1:3" ht="27.6" customHeight="1" thickBot="1">
      <c r="A28" s="252" t="s">
        <v>427</v>
      </c>
      <c r="B28" s="240"/>
      <c r="C28" s="227"/>
    </row>
    <row r="29" spans="1:3" ht="40.200000000000003" customHeight="1">
      <c r="A29" s="276" t="s">
        <v>444</v>
      </c>
      <c r="B29" s="241"/>
      <c r="C29" s="226"/>
    </row>
    <row r="30" spans="1:3" ht="142.19999999999999" customHeight="1">
      <c r="A30" s="233" t="s">
        <v>431</v>
      </c>
      <c r="B30" s="240" t="s">
        <v>420</v>
      </c>
      <c r="C30" s="227">
        <v>45596</v>
      </c>
    </row>
    <row r="31" spans="1:3" ht="35.4" customHeight="1" thickBot="1">
      <c r="A31" s="252" t="s">
        <v>430</v>
      </c>
      <c r="B31" s="240"/>
      <c r="C31" s="227"/>
    </row>
    <row r="32" spans="1:3" ht="40.200000000000003" hidden="1" customHeight="1">
      <c r="A32" s="276" t="s">
        <v>445</v>
      </c>
      <c r="B32" s="241"/>
      <c r="C32" s="226"/>
    </row>
    <row r="33" spans="1:3" ht="97.8" hidden="1" customHeight="1">
      <c r="A33" s="233"/>
      <c r="B33" s="240"/>
      <c r="C33" s="227"/>
    </row>
    <row r="34" spans="1:3" ht="40.200000000000003" hidden="1" customHeight="1">
      <c r="A34" s="252" t="s">
        <v>409</v>
      </c>
      <c r="B34" s="240"/>
      <c r="C34" s="227"/>
    </row>
    <row r="35" spans="1:3" ht="40.200000000000003" hidden="1" customHeight="1">
      <c r="A35" s="276" t="s">
        <v>446</v>
      </c>
      <c r="B35" s="241"/>
      <c r="C35" s="226"/>
    </row>
    <row r="36" spans="1:3" ht="304.8" hidden="1" customHeight="1">
      <c r="A36" s="233"/>
      <c r="B36" s="240"/>
      <c r="C36" s="227"/>
    </row>
    <row r="37" spans="1:3" ht="40.200000000000003" hidden="1" customHeight="1">
      <c r="A37" s="252" t="s">
        <v>410</v>
      </c>
      <c r="B37" s="240"/>
      <c r="C37" s="227"/>
    </row>
    <row r="38" spans="1:3" ht="40.200000000000003" customHeight="1">
      <c r="A38" s="796" t="s">
        <v>447</v>
      </c>
      <c r="B38" s="791"/>
      <c r="C38" s="788"/>
    </row>
    <row r="39" spans="1:3" ht="77.400000000000006" customHeight="1">
      <c r="A39" s="794" t="s">
        <v>433</v>
      </c>
      <c r="B39" s="795" t="s">
        <v>434</v>
      </c>
      <c r="C39" s="789">
        <v>45595</v>
      </c>
    </row>
    <row r="40" spans="1:3" ht="40.200000000000003" customHeight="1" thickBot="1">
      <c r="A40" s="793" t="s">
        <v>432</v>
      </c>
      <c r="B40" s="792"/>
      <c r="C40" s="790"/>
    </row>
    <row r="41" spans="1:3" ht="40.200000000000003" customHeight="1" thickTop="1"/>
  </sheetData>
  <phoneticPr fontId="84"/>
  <hyperlinks>
    <hyperlink ref="A4" r:id="rId1" xr:uid="{4B188284-D614-44F8-8F7C-819E04B228A2}"/>
    <hyperlink ref="A7" r:id="rId2" xr:uid="{99B55AD5-7A97-46FB-AF90-25C822657632}"/>
    <hyperlink ref="A16" r:id="rId3" xr:uid="{9C5E891C-BBB8-493E-AAC6-B3FBCE8826A1}"/>
    <hyperlink ref="A19" r:id="rId4" xr:uid="{0FBB94C8-6088-41A3-905A-A86A3C113FF1}"/>
    <hyperlink ref="A22" r:id="rId5" xr:uid="{A70D7D8B-92CE-496C-A867-798B32A9BE7E}"/>
    <hyperlink ref="A25" r:id="rId6" xr:uid="{2EFB510A-FF8C-4B87-98A8-20F3E9B35D5C}"/>
    <hyperlink ref="A28" r:id="rId7" xr:uid="{BD18514C-FB00-4621-94F6-A9EC3E4BAAEB}"/>
    <hyperlink ref="A31" r:id="rId8" xr:uid="{367B3E7E-6E32-4C4F-A572-325D41C86B56}"/>
    <hyperlink ref="A40" r:id="rId9" xr:uid="{EC5BCABD-FB8A-4016-A559-8B70BF4E7D95}"/>
  </hyperlinks>
  <pageMargins left="0.74803149606299213" right="0.74803149606299213" top="0.98425196850393704" bottom="0.98425196850393704" header="0.51181102362204722" footer="0.51181102362204722"/>
  <pageSetup paperSize="9" scale="15" fitToHeight="3" orientation="portrait" r:id="rId1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zoomScale="89" zoomScaleNormal="89" zoomScaleSheetLayoutView="100" workbookViewId="0">
      <selection activeCell="AF27" sqref="AF27"/>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711" t="s">
        <v>197</v>
      </c>
      <c r="B1" s="712"/>
      <c r="C1" s="712"/>
      <c r="D1" s="712"/>
      <c r="E1" s="712"/>
      <c r="F1" s="712"/>
      <c r="G1" s="712"/>
      <c r="H1" s="712"/>
      <c r="I1" s="712"/>
      <c r="J1" s="712"/>
      <c r="K1" s="712"/>
      <c r="L1" s="712"/>
      <c r="M1" s="712"/>
      <c r="N1" s="713"/>
      <c r="P1" s="711" t="s">
        <v>143</v>
      </c>
      <c r="Q1" s="712"/>
      <c r="R1" s="712"/>
      <c r="S1" s="712"/>
      <c r="T1" s="712"/>
      <c r="U1" s="712"/>
      <c r="V1" s="712"/>
      <c r="W1" s="712"/>
      <c r="X1" s="712"/>
      <c r="Y1" s="712"/>
      <c r="Z1" s="712"/>
      <c r="AA1" s="712"/>
      <c r="AB1" s="712"/>
      <c r="AC1" s="713"/>
    </row>
    <row r="2" spans="1:31" ht="18" customHeight="1" thickBot="1">
      <c r="A2" s="714" t="s">
        <v>144</v>
      </c>
      <c r="B2" s="715"/>
      <c r="C2" s="715"/>
      <c r="D2" s="715"/>
      <c r="E2" s="715"/>
      <c r="F2" s="715"/>
      <c r="G2" s="715"/>
      <c r="H2" s="715"/>
      <c r="I2" s="715"/>
      <c r="J2" s="715"/>
      <c r="K2" s="715"/>
      <c r="L2" s="715"/>
      <c r="M2" s="715"/>
      <c r="N2" s="716"/>
      <c r="P2" s="717" t="s">
        <v>145</v>
      </c>
      <c r="Q2" s="715"/>
      <c r="R2" s="715"/>
      <c r="S2" s="715"/>
      <c r="T2" s="715"/>
      <c r="U2" s="715"/>
      <c r="V2" s="715"/>
      <c r="W2" s="715"/>
      <c r="X2" s="715"/>
      <c r="Y2" s="715"/>
      <c r="Z2" s="715"/>
      <c r="AA2" s="715"/>
      <c r="AB2" s="715"/>
      <c r="AC2" s="718"/>
    </row>
    <row r="3" spans="1:31" ht="13.8" thickBot="1">
      <c r="A3" s="346" t="s">
        <v>144</v>
      </c>
      <c r="B3" s="347" t="s">
        <v>146</v>
      </c>
      <c r="C3" s="347" t="s">
        <v>147</v>
      </c>
      <c r="D3" s="347" t="s">
        <v>148</v>
      </c>
      <c r="E3" s="347" t="s">
        <v>149</v>
      </c>
      <c r="F3" s="347" t="s">
        <v>150</v>
      </c>
      <c r="G3" s="347" t="s">
        <v>151</v>
      </c>
      <c r="H3" s="347" t="s">
        <v>152</v>
      </c>
      <c r="I3" s="347" t="s">
        <v>153</v>
      </c>
      <c r="J3" s="347" t="s">
        <v>153</v>
      </c>
      <c r="K3" s="348" t="s">
        <v>155</v>
      </c>
      <c r="L3" s="349" t="s">
        <v>156</v>
      </c>
      <c r="M3" s="349" t="s">
        <v>157</v>
      </c>
      <c r="N3" s="350" t="s">
        <v>158</v>
      </c>
      <c r="P3" s="347"/>
      <c r="Q3" s="347" t="s">
        <v>146</v>
      </c>
      <c r="R3" s="347" t="s">
        <v>147</v>
      </c>
      <c r="S3" s="347" t="s">
        <v>148</v>
      </c>
      <c r="T3" s="347" t="s">
        <v>149</v>
      </c>
      <c r="U3" s="347" t="s">
        <v>150</v>
      </c>
      <c r="V3" s="347" t="s">
        <v>151</v>
      </c>
      <c r="W3" s="347" t="s">
        <v>152</v>
      </c>
      <c r="X3" s="347" t="s">
        <v>153</v>
      </c>
      <c r="Y3" s="347" t="s">
        <v>154</v>
      </c>
      <c r="Z3" s="348" t="s">
        <v>155</v>
      </c>
      <c r="AA3" s="349" t="s">
        <v>156</v>
      </c>
      <c r="AB3" s="349" t="s">
        <v>157</v>
      </c>
      <c r="AC3" s="351" t="s">
        <v>159</v>
      </c>
    </row>
    <row r="4" spans="1:31" ht="13.8" thickBot="1">
      <c r="A4" s="189" t="s">
        <v>144</v>
      </c>
      <c r="B4" s="190">
        <f t="shared" ref="B4:M4" si="0">AVERAGE(B8:B19)</f>
        <v>68.083333333333329</v>
      </c>
      <c r="C4" s="190">
        <f t="shared" si="0"/>
        <v>56.083333333333336</v>
      </c>
      <c r="D4" s="190">
        <f t="shared" si="0"/>
        <v>67.333333333333329</v>
      </c>
      <c r="E4" s="190">
        <f t="shared" si="0"/>
        <v>103.25</v>
      </c>
      <c r="F4" s="190">
        <f t="shared" si="0"/>
        <v>188.08333333333334</v>
      </c>
      <c r="G4" s="190">
        <f t="shared" si="0"/>
        <v>415.33333333333331</v>
      </c>
      <c r="H4" s="190">
        <f t="shared" ref="H4:I4" si="1">AVERAGE(H8:H19)</f>
        <v>607.08333333333337</v>
      </c>
      <c r="I4" s="190">
        <f t="shared" si="1"/>
        <v>866.25</v>
      </c>
      <c r="J4" s="190">
        <f t="shared" ref="J4" si="2">AVERAGE(J8:J19)</f>
        <v>555.5</v>
      </c>
      <c r="K4" s="190">
        <f t="shared" ref="K4" si="3">AVERAGE(K8:K19)</f>
        <v>365.91666666666669</v>
      </c>
      <c r="L4" s="190">
        <f t="shared" si="0"/>
        <v>224.41666666666666</v>
      </c>
      <c r="M4" s="190">
        <f t="shared" si="0"/>
        <v>136.41666666666666</v>
      </c>
      <c r="N4" s="190">
        <f>AVERAGE(N8:N19)</f>
        <v>3653.75</v>
      </c>
      <c r="O4" s="5"/>
      <c r="P4" s="191" t="str">
        <f>+A4</f>
        <v xml:space="preserve"> </v>
      </c>
      <c r="Q4" s="190">
        <f t="shared" ref="Q4:AC4" si="4">AVERAGE(Q8:Q19)</f>
        <v>8.1666666666666661</v>
      </c>
      <c r="R4" s="190">
        <f t="shared" si="4"/>
        <v>8.75</v>
      </c>
      <c r="S4" s="190">
        <f t="shared" si="4"/>
        <v>13.25</v>
      </c>
      <c r="T4" s="190">
        <f t="shared" ref="T4:Y4" si="5">AVERAGE(T8:T19)</f>
        <v>6.5</v>
      </c>
      <c r="U4" s="190">
        <f t="shared" si="5"/>
        <v>9.1666666666666661</v>
      </c>
      <c r="V4" s="190">
        <f t="shared" si="5"/>
        <v>8.9166666666666661</v>
      </c>
      <c r="W4" s="190">
        <f t="shared" si="5"/>
        <v>8.0833333333333339</v>
      </c>
      <c r="X4" s="190">
        <f t="shared" si="5"/>
        <v>10.833333333333334</v>
      </c>
      <c r="Y4" s="190">
        <f t="shared" si="5"/>
        <v>9.1666666666666661</v>
      </c>
      <c r="Z4" s="190">
        <f t="shared" ref="Z4" si="6">AVERAGE(Z8:Z19)</f>
        <v>18.75</v>
      </c>
      <c r="AA4" s="190">
        <f t="shared" si="4"/>
        <v>11.25</v>
      </c>
      <c r="AB4" s="190">
        <f t="shared" si="4"/>
        <v>11.583333333333334</v>
      </c>
      <c r="AC4" s="190">
        <f t="shared" si="4"/>
        <v>124.41666666666667</v>
      </c>
    </row>
    <row r="5" spans="1:31" ht="19.95" customHeight="1" thickBot="1">
      <c r="A5" s="152" t="s">
        <v>144</v>
      </c>
      <c r="B5" s="152" t="s">
        <v>144</v>
      </c>
      <c r="C5" s="152" t="s">
        <v>144</v>
      </c>
      <c r="D5" s="152" t="s">
        <v>144</v>
      </c>
      <c r="E5" s="152" t="s">
        <v>144</v>
      </c>
      <c r="F5" s="152" t="s">
        <v>144</v>
      </c>
      <c r="G5" s="152" t="s">
        <v>144</v>
      </c>
      <c r="H5" s="152" t="s">
        <v>144</v>
      </c>
      <c r="I5" s="152" t="s">
        <v>144</v>
      </c>
      <c r="J5" s="152" t="s">
        <v>144</v>
      </c>
      <c r="K5" s="352" t="s">
        <v>160</v>
      </c>
      <c r="L5" s="152"/>
      <c r="M5" s="152"/>
      <c r="N5" s="139"/>
      <c r="O5" s="65"/>
      <c r="P5" s="353"/>
      <c r="Q5" s="353"/>
      <c r="R5" s="353"/>
      <c r="S5" s="353"/>
      <c r="T5" s="353"/>
      <c r="U5" s="353"/>
      <c r="V5" s="353"/>
      <c r="W5" s="353"/>
      <c r="X5" s="353"/>
      <c r="Y5" s="353"/>
      <c r="Z5" s="352" t="s">
        <v>160</v>
      </c>
      <c r="AA5" s="152"/>
      <c r="AB5" s="152"/>
      <c r="AC5" s="139"/>
      <c r="AE5" s="1" t="s">
        <v>194</v>
      </c>
    </row>
    <row r="6" spans="1:31" ht="19.95" customHeight="1" thickBot="1">
      <c r="A6" s="152" t="s">
        <v>144</v>
      </c>
      <c r="B6" s="152" t="s">
        <v>144</v>
      </c>
      <c r="C6" s="152" t="s">
        <v>144</v>
      </c>
      <c r="D6" s="152" t="s">
        <v>144</v>
      </c>
      <c r="E6" s="152" t="s">
        <v>144</v>
      </c>
      <c r="F6" s="249" t="s">
        <v>144</v>
      </c>
      <c r="G6" s="249" t="s">
        <v>144</v>
      </c>
      <c r="H6" s="249" t="s">
        <v>144</v>
      </c>
      <c r="I6" s="249" t="s">
        <v>144</v>
      </c>
      <c r="J6" s="249" t="s">
        <v>144</v>
      </c>
      <c r="K6" s="352">
        <v>115</v>
      </c>
      <c r="L6" s="249" t="s">
        <v>41</v>
      </c>
      <c r="M6" s="152"/>
      <c r="N6" s="184"/>
      <c r="O6" s="65"/>
      <c r="P6" s="354"/>
      <c r="Q6" s="354"/>
      <c r="R6" s="354"/>
      <c r="S6" s="354"/>
      <c r="T6" s="354"/>
      <c r="U6" s="354"/>
      <c r="V6" s="354"/>
      <c r="W6" s="354"/>
      <c r="X6" s="354"/>
      <c r="Y6" s="354"/>
      <c r="Z6" s="352">
        <v>2</v>
      </c>
      <c r="AA6" s="152"/>
      <c r="AB6" s="152"/>
      <c r="AC6" s="184"/>
    </row>
    <row r="7" spans="1:31" ht="19.95" customHeight="1" thickBot="1">
      <c r="A7" s="358" t="s">
        <v>196</v>
      </c>
      <c r="B7" s="531">
        <v>102</v>
      </c>
      <c r="C7" s="250">
        <v>102</v>
      </c>
      <c r="D7" s="250">
        <v>115</v>
      </c>
      <c r="E7" s="250">
        <v>122</v>
      </c>
      <c r="F7" s="482">
        <v>257</v>
      </c>
      <c r="G7" s="482">
        <v>307</v>
      </c>
      <c r="H7" s="482">
        <v>517</v>
      </c>
      <c r="I7" s="483">
        <v>704</v>
      </c>
      <c r="J7" s="484">
        <v>535</v>
      </c>
      <c r="K7" s="526">
        <v>438</v>
      </c>
      <c r="L7" s="485"/>
      <c r="M7" s="247"/>
      <c r="N7" s="532">
        <f>SUM(B7:M7)</f>
        <v>3199</v>
      </c>
      <c r="O7" s="65"/>
      <c r="P7" s="355" t="s">
        <v>161</v>
      </c>
      <c r="Q7" s="356">
        <v>4</v>
      </c>
      <c r="R7" s="355">
        <v>4</v>
      </c>
      <c r="S7" s="355">
        <v>4</v>
      </c>
      <c r="T7" s="357">
        <v>8</v>
      </c>
      <c r="U7" s="355">
        <v>1</v>
      </c>
      <c r="V7" s="355">
        <v>2</v>
      </c>
      <c r="W7" s="355">
        <v>6</v>
      </c>
      <c r="X7" s="448">
        <v>21</v>
      </c>
      <c r="Y7" s="466">
        <v>12</v>
      </c>
      <c r="Z7" s="355">
        <v>6</v>
      </c>
      <c r="AA7" s="152"/>
      <c r="AB7" s="152"/>
      <c r="AC7" s="532">
        <f>SUM(Q7:AB7)</f>
        <v>68</v>
      </c>
    </row>
    <row r="8" spans="1:31" ht="18" customHeight="1" thickBot="1">
      <c r="A8" s="358" t="s">
        <v>162</v>
      </c>
      <c r="B8" s="359">
        <v>82</v>
      </c>
      <c r="C8" s="360">
        <v>62</v>
      </c>
      <c r="D8" s="360">
        <v>99</v>
      </c>
      <c r="E8" s="360">
        <v>112</v>
      </c>
      <c r="F8" s="479">
        <v>224</v>
      </c>
      <c r="G8" s="479">
        <v>526</v>
      </c>
      <c r="H8" s="479">
        <v>521</v>
      </c>
      <c r="I8" s="480">
        <v>768</v>
      </c>
      <c r="J8" s="481">
        <v>454</v>
      </c>
      <c r="K8" s="481">
        <v>390</v>
      </c>
      <c r="L8" s="481">
        <v>416</v>
      </c>
      <c r="M8" s="361">
        <v>154</v>
      </c>
      <c r="N8" s="362">
        <f>SUM(B8:M8)</f>
        <v>3808</v>
      </c>
      <c r="O8" s="5"/>
      <c r="P8" s="248" t="s">
        <v>162</v>
      </c>
      <c r="Q8" s="363">
        <v>1</v>
      </c>
      <c r="R8" s="364">
        <v>1</v>
      </c>
      <c r="S8" s="364">
        <v>4</v>
      </c>
      <c r="T8" s="364">
        <v>2</v>
      </c>
      <c r="U8" s="364">
        <v>2</v>
      </c>
      <c r="V8" s="360">
        <v>7</v>
      </c>
      <c r="W8" s="360">
        <v>7</v>
      </c>
      <c r="X8" s="360">
        <v>3</v>
      </c>
      <c r="Y8" s="360">
        <v>1</v>
      </c>
      <c r="Z8" s="365">
        <v>7</v>
      </c>
      <c r="AA8" s="365">
        <v>7</v>
      </c>
      <c r="AB8" s="366">
        <v>5</v>
      </c>
      <c r="AC8" s="367">
        <f>SUM(Q8:AB8)</f>
        <v>47</v>
      </c>
    </row>
    <row r="9" spans="1:31" ht="18" customHeight="1" thickBot="1">
      <c r="A9" s="368" t="s">
        <v>163</v>
      </c>
      <c r="B9" s="185">
        <v>81</v>
      </c>
      <c r="C9" s="186">
        <v>39</v>
      </c>
      <c r="D9" s="186">
        <v>72</v>
      </c>
      <c r="E9" s="187">
        <v>89</v>
      </c>
      <c r="F9" s="187">
        <v>258</v>
      </c>
      <c r="G9" s="187">
        <v>416</v>
      </c>
      <c r="H9" s="262">
        <v>554</v>
      </c>
      <c r="I9" s="262">
        <v>568</v>
      </c>
      <c r="J9" s="261">
        <v>578</v>
      </c>
      <c r="K9" s="187">
        <v>337</v>
      </c>
      <c r="L9" s="187">
        <v>169</v>
      </c>
      <c r="M9" s="187">
        <v>168</v>
      </c>
      <c r="N9" s="188">
        <f t="shared" ref="N9:N20" si="7">SUM(B9:M9)</f>
        <v>3329</v>
      </c>
      <c r="O9" s="67" t="s">
        <v>17</v>
      </c>
      <c r="P9" s="369" t="s">
        <v>163</v>
      </c>
      <c r="Q9" s="235">
        <v>0</v>
      </c>
      <c r="R9" s="236">
        <v>5</v>
      </c>
      <c r="S9" s="236">
        <v>4</v>
      </c>
      <c r="T9" s="236">
        <v>1</v>
      </c>
      <c r="U9" s="236">
        <v>1</v>
      </c>
      <c r="V9" s="236">
        <v>1</v>
      </c>
      <c r="W9" s="236">
        <v>1</v>
      </c>
      <c r="X9" s="236">
        <v>1</v>
      </c>
      <c r="Y9" s="235">
        <v>0</v>
      </c>
      <c r="Z9" s="235">
        <v>0</v>
      </c>
      <c r="AA9" s="235">
        <v>0</v>
      </c>
      <c r="AB9" s="235">
        <v>2</v>
      </c>
      <c r="AC9" s="230">
        <f t="shared" ref="AC9:AC20" si="8">SUM(Q9:AB9)</f>
        <v>16</v>
      </c>
    </row>
    <row r="10" spans="1:31" ht="18" customHeight="1" thickBot="1">
      <c r="A10" s="368" t="s">
        <v>164</v>
      </c>
      <c r="B10" s="159">
        <v>81</v>
      </c>
      <c r="C10" s="159">
        <v>48</v>
      </c>
      <c r="D10" s="160">
        <v>71</v>
      </c>
      <c r="E10" s="159">
        <v>128</v>
      </c>
      <c r="F10" s="159">
        <v>171</v>
      </c>
      <c r="G10" s="159">
        <v>350</v>
      </c>
      <c r="H10" s="263">
        <v>569</v>
      </c>
      <c r="I10" s="159">
        <v>553</v>
      </c>
      <c r="J10" s="159">
        <v>458</v>
      </c>
      <c r="K10" s="159">
        <v>306</v>
      </c>
      <c r="L10" s="159">
        <v>220</v>
      </c>
      <c r="M10" s="160">
        <v>229</v>
      </c>
      <c r="N10" s="178">
        <f t="shared" si="7"/>
        <v>3184</v>
      </c>
      <c r="O10" s="151"/>
      <c r="P10" s="369" t="s">
        <v>164</v>
      </c>
      <c r="Q10" s="370">
        <v>1</v>
      </c>
      <c r="R10" s="370">
        <v>2</v>
      </c>
      <c r="S10" s="370">
        <v>1</v>
      </c>
      <c r="T10" s="370">
        <v>0</v>
      </c>
      <c r="U10" s="370">
        <v>0</v>
      </c>
      <c r="V10" s="370">
        <v>0</v>
      </c>
      <c r="W10" s="370">
        <v>1</v>
      </c>
      <c r="X10" s="370">
        <v>1</v>
      </c>
      <c r="Y10" s="370">
        <v>0</v>
      </c>
      <c r="Z10" s="370">
        <v>1</v>
      </c>
      <c r="AA10" s="370">
        <v>0</v>
      </c>
      <c r="AB10" s="370">
        <v>0</v>
      </c>
      <c r="AC10" s="371">
        <f t="shared" si="8"/>
        <v>7</v>
      </c>
    </row>
    <row r="11" spans="1:31" ht="18" customHeight="1" thickBot="1">
      <c r="A11" s="372" t="s">
        <v>165</v>
      </c>
      <c r="B11" s="373">
        <v>112</v>
      </c>
      <c r="C11" s="373">
        <v>85</v>
      </c>
      <c r="D11" s="373">
        <v>60</v>
      </c>
      <c r="E11" s="373">
        <v>97</v>
      </c>
      <c r="F11" s="373">
        <v>95</v>
      </c>
      <c r="G11" s="373">
        <v>305</v>
      </c>
      <c r="H11" s="374">
        <v>544</v>
      </c>
      <c r="I11" s="373">
        <v>449</v>
      </c>
      <c r="J11" s="373">
        <v>475</v>
      </c>
      <c r="K11" s="373">
        <v>505</v>
      </c>
      <c r="L11" s="373">
        <v>219</v>
      </c>
      <c r="M11" s="375">
        <v>98</v>
      </c>
      <c r="N11" s="158">
        <f t="shared" si="7"/>
        <v>3044</v>
      </c>
      <c r="O11" s="67"/>
      <c r="P11" s="368" t="s">
        <v>165</v>
      </c>
      <c r="Q11" s="376">
        <v>16</v>
      </c>
      <c r="R11" s="376">
        <v>1</v>
      </c>
      <c r="S11" s="376">
        <v>19</v>
      </c>
      <c r="T11" s="376">
        <v>3</v>
      </c>
      <c r="U11" s="376">
        <v>13</v>
      </c>
      <c r="V11" s="376">
        <v>1</v>
      </c>
      <c r="W11" s="376">
        <v>2</v>
      </c>
      <c r="X11" s="376">
        <v>2</v>
      </c>
      <c r="Y11" s="376">
        <v>0</v>
      </c>
      <c r="Z11" s="377">
        <v>24</v>
      </c>
      <c r="AA11" s="376">
        <v>4</v>
      </c>
      <c r="AB11" s="376">
        <v>2</v>
      </c>
      <c r="AC11" s="378">
        <f t="shared" si="8"/>
        <v>87</v>
      </c>
    </row>
    <row r="12" spans="1:31" ht="18" customHeight="1" thickBot="1">
      <c r="A12" s="379" t="s">
        <v>166</v>
      </c>
      <c r="B12" s="140">
        <v>84</v>
      </c>
      <c r="C12" s="140">
        <v>100</v>
      </c>
      <c r="D12" s="141">
        <v>77</v>
      </c>
      <c r="E12" s="141">
        <v>80</v>
      </c>
      <c r="F12" s="79">
        <v>236</v>
      </c>
      <c r="G12" s="79">
        <v>438</v>
      </c>
      <c r="H12" s="80">
        <v>631</v>
      </c>
      <c r="I12" s="264">
        <v>752</v>
      </c>
      <c r="J12" s="78">
        <v>523</v>
      </c>
      <c r="K12" s="79">
        <v>427</v>
      </c>
      <c r="L12" s="78">
        <v>253</v>
      </c>
      <c r="M12" s="142">
        <v>136</v>
      </c>
      <c r="N12" s="380">
        <f t="shared" si="7"/>
        <v>3737</v>
      </c>
      <c r="O12" s="67"/>
      <c r="P12" s="381" t="s">
        <v>167</v>
      </c>
      <c r="Q12" s="382">
        <v>7</v>
      </c>
      <c r="R12" s="382">
        <v>7</v>
      </c>
      <c r="S12" s="383">
        <v>13</v>
      </c>
      <c r="T12" s="383">
        <v>3</v>
      </c>
      <c r="U12" s="383">
        <v>8</v>
      </c>
      <c r="V12" s="383">
        <v>11</v>
      </c>
      <c r="W12" s="382">
        <v>5</v>
      </c>
      <c r="X12" s="383">
        <v>11</v>
      </c>
      <c r="Y12" s="383">
        <v>9</v>
      </c>
      <c r="Z12" s="383">
        <v>9</v>
      </c>
      <c r="AA12" s="384">
        <v>20</v>
      </c>
      <c r="AB12" s="384">
        <v>37</v>
      </c>
      <c r="AC12" s="385">
        <f t="shared" si="8"/>
        <v>140</v>
      </c>
    </row>
    <row r="13" spans="1:31" ht="18" customHeight="1" thickBot="1">
      <c r="A13" s="379" t="s">
        <v>168</v>
      </c>
      <c r="B13" s="383">
        <v>41</v>
      </c>
      <c r="C13" s="383">
        <v>44</v>
      </c>
      <c r="D13" s="383">
        <v>67</v>
      </c>
      <c r="E13" s="383">
        <v>103</v>
      </c>
      <c r="F13" s="376">
        <v>311</v>
      </c>
      <c r="G13" s="383">
        <v>415</v>
      </c>
      <c r="H13" s="383">
        <v>539</v>
      </c>
      <c r="I13" s="377">
        <v>1165</v>
      </c>
      <c r="J13" s="383">
        <v>534</v>
      </c>
      <c r="K13" s="383">
        <v>297</v>
      </c>
      <c r="L13" s="382">
        <v>205</v>
      </c>
      <c r="M13" s="386">
        <v>92</v>
      </c>
      <c r="N13" s="387">
        <f t="shared" si="7"/>
        <v>3813</v>
      </c>
      <c r="O13" s="67"/>
      <c r="P13" s="388" t="s">
        <v>168</v>
      </c>
      <c r="Q13" s="383">
        <v>9</v>
      </c>
      <c r="R13" s="383">
        <v>22</v>
      </c>
      <c r="S13" s="382">
        <v>18</v>
      </c>
      <c r="T13" s="383">
        <v>9</v>
      </c>
      <c r="U13" s="389">
        <v>21</v>
      </c>
      <c r="V13" s="383">
        <v>14</v>
      </c>
      <c r="W13" s="383">
        <v>6</v>
      </c>
      <c r="X13" s="383">
        <v>13</v>
      </c>
      <c r="Y13" s="383">
        <v>7</v>
      </c>
      <c r="Z13" s="390">
        <v>81</v>
      </c>
      <c r="AA13" s="389">
        <v>31</v>
      </c>
      <c r="AB13" s="390">
        <v>37</v>
      </c>
      <c r="AC13" s="391">
        <f t="shared" si="8"/>
        <v>268</v>
      </c>
    </row>
    <row r="14" spans="1:31" ht="18" customHeight="1" thickBot="1">
      <c r="A14" s="379" t="s">
        <v>169</v>
      </c>
      <c r="B14" s="383">
        <v>57</v>
      </c>
      <c r="C14" s="382">
        <v>35</v>
      </c>
      <c r="D14" s="383">
        <v>95</v>
      </c>
      <c r="E14" s="382">
        <v>112</v>
      </c>
      <c r="F14" s="383">
        <v>131</v>
      </c>
      <c r="G14" s="392">
        <v>340</v>
      </c>
      <c r="H14" s="392">
        <v>483</v>
      </c>
      <c r="I14" s="393">
        <v>1339</v>
      </c>
      <c r="J14" s="392">
        <v>614</v>
      </c>
      <c r="K14" s="392">
        <v>349</v>
      </c>
      <c r="L14" s="392">
        <v>236</v>
      </c>
      <c r="M14" s="394">
        <v>68</v>
      </c>
      <c r="N14" s="380">
        <f t="shared" si="7"/>
        <v>3859</v>
      </c>
      <c r="O14" s="67"/>
      <c r="P14" s="388" t="s">
        <v>169</v>
      </c>
      <c r="Q14" s="383">
        <v>19</v>
      </c>
      <c r="R14" s="383">
        <v>12</v>
      </c>
      <c r="S14" s="383">
        <v>8</v>
      </c>
      <c r="T14" s="382">
        <v>12</v>
      </c>
      <c r="U14" s="383">
        <v>7</v>
      </c>
      <c r="V14" s="383">
        <v>15</v>
      </c>
      <c r="W14" s="392">
        <v>16</v>
      </c>
      <c r="X14" s="394">
        <v>12</v>
      </c>
      <c r="Y14" s="382">
        <v>16</v>
      </c>
      <c r="Z14" s="383">
        <v>6</v>
      </c>
      <c r="AA14" s="382">
        <v>12</v>
      </c>
      <c r="AB14" s="382">
        <v>6</v>
      </c>
      <c r="AC14" s="385">
        <f t="shared" si="8"/>
        <v>141</v>
      </c>
    </row>
    <row r="15" spans="1:31" ht="18" hidden="1" customHeight="1" thickBot="1">
      <c r="A15" s="379" t="s">
        <v>170</v>
      </c>
      <c r="B15" s="395">
        <v>68</v>
      </c>
      <c r="C15" s="383">
        <v>42</v>
      </c>
      <c r="D15" s="383">
        <v>44</v>
      </c>
      <c r="E15" s="382">
        <v>75</v>
      </c>
      <c r="F15" s="382">
        <v>135</v>
      </c>
      <c r="G15" s="382">
        <v>448</v>
      </c>
      <c r="H15" s="383">
        <v>507</v>
      </c>
      <c r="I15" s="383">
        <v>808</v>
      </c>
      <c r="J15" s="389">
        <v>795</v>
      </c>
      <c r="K15" s="382">
        <v>313</v>
      </c>
      <c r="L15" s="382">
        <v>246</v>
      </c>
      <c r="M15" s="382">
        <v>143</v>
      </c>
      <c r="N15" s="380">
        <f t="shared" si="7"/>
        <v>3624</v>
      </c>
      <c r="O15" s="67"/>
      <c r="P15" s="388" t="s">
        <v>170</v>
      </c>
      <c r="Q15" s="396">
        <v>9</v>
      </c>
      <c r="R15" s="383">
        <v>16</v>
      </c>
      <c r="S15" s="383">
        <v>12</v>
      </c>
      <c r="T15" s="382">
        <v>6</v>
      </c>
      <c r="U15" s="397">
        <v>7</v>
      </c>
      <c r="V15" s="397">
        <v>14</v>
      </c>
      <c r="W15" s="383">
        <v>9</v>
      </c>
      <c r="X15" s="383">
        <v>14</v>
      </c>
      <c r="Y15" s="383">
        <v>9</v>
      </c>
      <c r="Z15" s="383">
        <v>9</v>
      </c>
      <c r="AA15" s="397">
        <v>8</v>
      </c>
      <c r="AB15" s="397">
        <v>7</v>
      </c>
      <c r="AC15" s="385">
        <f t="shared" si="8"/>
        <v>120</v>
      </c>
    </row>
    <row r="16" spans="1:31" ht="18" hidden="1" customHeight="1" thickBot="1">
      <c r="A16" s="398" t="s">
        <v>171</v>
      </c>
      <c r="B16" s="399">
        <v>71</v>
      </c>
      <c r="C16" s="399">
        <v>97</v>
      </c>
      <c r="D16" s="399">
        <v>61</v>
      </c>
      <c r="E16" s="400">
        <v>105</v>
      </c>
      <c r="F16" s="400">
        <v>198</v>
      </c>
      <c r="G16" s="400">
        <v>442</v>
      </c>
      <c r="H16" s="401">
        <v>790</v>
      </c>
      <c r="I16" s="402">
        <v>674</v>
      </c>
      <c r="J16" s="402">
        <v>594</v>
      </c>
      <c r="K16" s="400">
        <v>275</v>
      </c>
      <c r="L16" s="400">
        <v>133</v>
      </c>
      <c r="M16" s="400">
        <v>108</v>
      </c>
      <c r="N16" s="380">
        <f t="shared" si="7"/>
        <v>3548</v>
      </c>
      <c r="O16" s="5"/>
      <c r="P16" s="153" t="s">
        <v>171</v>
      </c>
      <c r="Q16" s="399">
        <v>7</v>
      </c>
      <c r="R16" s="399">
        <v>13</v>
      </c>
      <c r="S16" s="399">
        <v>12</v>
      </c>
      <c r="T16" s="400">
        <v>11</v>
      </c>
      <c r="U16" s="400">
        <v>12</v>
      </c>
      <c r="V16" s="400">
        <v>15</v>
      </c>
      <c r="W16" s="400">
        <v>20</v>
      </c>
      <c r="X16" s="400">
        <v>15</v>
      </c>
      <c r="Y16" s="400">
        <v>15</v>
      </c>
      <c r="Z16" s="400">
        <v>20</v>
      </c>
      <c r="AA16" s="400">
        <v>9</v>
      </c>
      <c r="AB16" s="400">
        <v>7</v>
      </c>
      <c r="AC16" s="403">
        <f t="shared" si="8"/>
        <v>156</v>
      </c>
    </row>
    <row r="17" spans="1:31" ht="13.8" hidden="1" thickBot="1">
      <c r="A17" s="8" t="s">
        <v>172</v>
      </c>
      <c r="B17" s="396">
        <v>38</v>
      </c>
      <c r="C17" s="400">
        <v>19</v>
      </c>
      <c r="D17" s="400">
        <v>38</v>
      </c>
      <c r="E17" s="400">
        <v>203</v>
      </c>
      <c r="F17" s="400">
        <v>146</v>
      </c>
      <c r="G17" s="400">
        <v>439</v>
      </c>
      <c r="H17" s="401">
        <v>964</v>
      </c>
      <c r="I17" s="401">
        <v>1154</v>
      </c>
      <c r="J17" s="400">
        <v>423</v>
      </c>
      <c r="K17" s="400">
        <v>388</v>
      </c>
      <c r="L17" s="400">
        <v>176</v>
      </c>
      <c r="M17" s="400">
        <v>143</v>
      </c>
      <c r="N17" s="404">
        <f t="shared" si="7"/>
        <v>4131</v>
      </c>
      <c r="O17" s="5"/>
      <c r="P17" s="7" t="s">
        <v>172</v>
      </c>
      <c r="Q17" s="400">
        <v>7</v>
      </c>
      <c r="R17" s="400">
        <v>7</v>
      </c>
      <c r="S17" s="400">
        <v>8</v>
      </c>
      <c r="T17" s="400">
        <v>12</v>
      </c>
      <c r="U17" s="400">
        <v>9</v>
      </c>
      <c r="V17" s="400">
        <v>6</v>
      </c>
      <c r="W17" s="400">
        <v>11</v>
      </c>
      <c r="X17" s="400">
        <v>8</v>
      </c>
      <c r="Y17" s="400">
        <v>16</v>
      </c>
      <c r="Z17" s="400">
        <v>40</v>
      </c>
      <c r="AA17" s="400">
        <v>17</v>
      </c>
      <c r="AB17" s="400">
        <v>16</v>
      </c>
      <c r="AC17" s="400">
        <f t="shared" si="8"/>
        <v>157</v>
      </c>
    </row>
    <row r="18" spans="1:31" ht="13.8" hidden="1" thickBot="1">
      <c r="A18" s="143" t="s">
        <v>173</v>
      </c>
      <c r="B18" s="402">
        <v>49</v>
      </c>
      <c r="C18" s="402">
        <v>63</v>
      </c>
      <c r="D18" s="402">
        <v>50</v>
      </c>
      <c r="E18" s="402">
        <v>71</v>
      </c>
      <c r="F18" s="402">
        <v>144</v>
      </c>
      <c r="G18" s="402">
        <v>374</v>
      </c>
      <c r="H18" s="405">
        <v>729</v>
      </c>
      <c r="I18" s="405">
        <v>1097</v>
      </c>
      <c r="J18" s="405">
        <v>650</v>
      </c>
      <c r="K18" s="402">
        <v>397</v>
      </c>
      <c r="L18" s="402">
        <v>192</v>
      </c>
      <c r="M18" s="402">
        <v>217</v>
      </c>
      <c r="N18" s="404">
        <f t="shared" si="7"/>
        <v>4033</v>
      </c>
      <c r="O18" s="5"/>
      <c r="P18" s="9" t="s">
        <v>173</v>
      </c>
      <c r="Q18" s="402">
        <v>10</v>
      </c>
      <c r="R18" s="402">
        <v>6</v>
      </c>
      <c r="S18" s="402">
        <v>14</v>
      </c>
      <c r="T18" s="402">
        <v>10</v>
      </c>
      <c r="U18" s="402">
        <v>10</v>
      </c>
      <c r="V18" s="402">
        <v>19</v>
      </c>
      <c r="W18" s="402">
        <v>11</v>
      </c>
      <c r="X18" s="402">
        <v>20</v>
      </c>
      <c r="Y18" s="402">
        <v>15</v>
      </c>
      <c r="Z18" s="402">
        <v>8</v>
      </c>
      <c r="AA18" s="402">
        <v>11</v>
      </c>
      <c r="AB18" s="402">
        <v>8</v>
      </c>
      <c r="AC18" s="400">
        <f t="shared" si="8"/>
        <v>142</v>
      </c>
    </row>
    <row r="19" spans="1:31" ht="13.8" hidden="1" thickBot="1">
      <c r="A19" s="8" t="s">
        <v>174</v>
      </c>
      <c r="B19" s="402">
        <v>53</v>
      </c>
      <c r="C19" s="402">
        <v>39</v>
      </c>
      <c r="D19" s="402">
        <v>74</v>
      </c>
      <c r="E19" s="402">
        <v>64</v>
      </c>
      <c r="F19" s="402">
        <v>208</v>
      </c>
      <c r="G19" s="402">
        <v>491</v>
      </c>
      <c r="H19" s="402">
        <v>454</v>
      </c>
      <c r="I19" s="405">
        <v>1068</v>
      </c>
      <c r="J19" s="402">
        <v>568</v>
      </c>
      <c r="K19" s="402">
        <v>407</v>
      </c>
      <c r="L19" s="402">
        <v>228</v>
      </c>
      <c r="M19" s="402">
        <v>81</v>
      </c>
      <c r="N19" s="406">
        <f t="shared" si="7"/>
        <v>3735</v>
      </c>
      <c r="O19" s="5"/>
      <c r="P19" s="7" t="s">
        <v>174</v>
      </c>
      <c r="Q19" s="402">
        <v>12</v>
      </c>
      <c r="R19" s="402">
        <v>13</v>
      </c>
      <c r="S19" s="402">
        <v>46</v>
      </c>
      <c r="T19" s="402">
        <v>9</v>
      </c>
      <c r="U19" s="402">
        <v>20</v>
      </c>
      <c r="V19" s="402">
        <v>4</v>
      </c>
      <c r="W19" s="402">
        <v>8</v>
      </c>
      <c r="X19" s="402">
        <v>30</v>
      </c>
      <c r="Y19" s="402">
        <v>22</v>
      </c>
      <c r="Z19" s="402">
        <v>20</v>
      </c>
      <c r="AA19" s="402">
        <v>16</v>
      </c>
      <c r="AB19" s="402">
        <v>12</v>
      </c>
      <c r="AC19" s="407">
        <f t="shared" si="8"/>
        <v>212</v>
      </c>
    </row>
    <row r="20" spans="1:31" ht="13.8" hidden="1" thickBot="1">
      <c r="A20" s="8" t="s">
        <v>175</v>
      </c>
      <c r="B20" s="408">
        <v>67</v>
      </c>
      <c r="C20" s="408">
        <v>62</v>
      </c>
      <c r="D20" s="408">
        <v>57</v>
      </c>
      <c r="E20" s="408">
        <v>77</v>
      </c>
      <c r="F20" s="408">
        <v>473</v>
      </c>
      <c r="G20" s="408">
        <v>468</v>
      </c>
      <c r="H20" s="409">
        <v>659</v>
      </c>
      <c r="I20" s="408">
        <v>851</v>
      </c>
      <c r="J20" s="408">
        <v>542</v>
      </c>
      <c r="K20" s="408">
        <v>270</v>
      </c>
      <c r="L20" s="408">
        <v>208</v>
      </c>
      <c r="M20" s="408">
        <v>174</v>
      </c>
      <c r="N20" s="410">
        <f t="shared" si="7"/>
        <v>3908</v>
      </c>
      <c r="O20" s="5" t="s">
        <v>3</v>
      </c>
      <c r="P20" s="9" t="s">
        <v>175</v>
      </c>
      <c r="Q20" s="402">
        <v>6</v>
      </c>
      <c r="R20" s="402">
        <v>25</v>
      </c>
      <c r="S20" s="402">
        <v>29</v>
      </c>
      <c r="T20" s="402">
        <v>4</v>
      </c>
      <c r="U20" s="402">
        <v>17</v>
      </c>
      <c r="V20" s="402">
        <v>19</v>
      </c>
      <c r="W20" s="402">
        <v>14</v>
      </c>
      <c r="X20" s="402">
        <v>37</v>
      </c>
      <c r="Y20" s="411">
        <v>76</v>
      </c>
      <c r="Z20" s="402">
        <v>34</v>
      </c>
      <c r="AA20" s="402">
        <v>17</v>
      </c>
      <c r="AB20" s="402">
        <v>18</v>
      </c>
      <c r="AC20" s="407">
        <f t="shared" si="8"/>
        <v>296</v>
      </c>
    </row>
    <row r="21" spans="1:31">
      <c r="A21" s="10"/>
      <c r="B21" s="144"/>
      <c r="C21" s="144"/>
      <c r="D21" s="144"/>
      <c r="E21" s="144"/>
      <c r="F21" s="144"/>
      <c r="G21" s="144"/>
      <c r="H21" s="144"/>
      <c r="I21" s="144"/>
      <c r="J21" s="144"/>
      <c r="K21" s="144"/>
      <c r="L21" s="144"/>
      <c r="M21" s="144"/>
      <c r="N21" s="11"/>
      <c r="O21" s="5"/>
      <c r="P21" s="12"/>
      <c r="Q21" s="145"/>
      <c r="R21" s="145"/>
      <c r="S21" s="145"/>
      <c r="T21" s="145"/>
      <c r="U21" s="145"/>
      <c r="V21" s="145"/>
      <c r="W21" s="145"/>
      <c r="X21" s="145"/>
      <c r="Y21" s="145"/>
      <c r="Z21" s="145"/>
      <c r="AA21" s="145"/>
      <c r="AB21" s="145"/>
      <c r="AC21" s="144"/>
    </row>
    <row r="22" spans="1:31" ht="13.5" customHeight="1">
      <c r="A22" s="719" t="s">
        <v>223</v>
      </c>
      <c r="B22" s="720"/>
      <c r="C22" s="720"/>
      <c r="D22" s="720"/>
      <c r="E22" s="720"/>
      <c r="F22" s="720"/>
      <c r="G22" s="720"/>
      <c r="H22" s="720"/>
      <c r="I22" s="720"/>
      <c r="J22" s="720"/>
      <c r="K22" s="720"/>
      <c r="L22" s="720"/>
      <c r="M22" s="720"/>
      <c r="N22" s="721"/>
      <c r="O22" s="5"/>
      <c r="P22" s="719" t="str">
        <f>+A22</f>
        <v>※2024年 第43週（10/21～10/27） 現在</v>
      </c>
      <c r="Q22" s="720"/>
      <c r="R22" s="720"/>
      <c r="S22" s="720"/>
      <c r="T22" s="720"/>
      <c r="U22" s="720"/>
      <c r="V22" s="720"/>
      <c r="W22" s="720"/>
      <c r="X22" s="720"/>
      <c r="Y22" s="720"/>
      <c r="Z22" s="720"/>
      <c r="AA22" s="720"/>
      <c r="AB22" s="720"/>
      <c r="AC22" s="721"/>
    </row>
    <row r="23" spans="1:31" ht="13.8" thickBot="1">
      <c r="A23" s="175" t="s">
        <v>41</v>
      </c>
      <c r="B23" s="5"/>
      <c r="C23" s="5"/>
      <c r="D23" s="5"/>
      <c r="E23" s="5"/>
      <c r="F23" s="5"/>
      <c r="G23" s="5" t="s">
        <v>17</v>
      </c>
      <c r="H23" s="5"/>
      <c r="I23" s="5"/>
      <c r="J23" s="5"/>
      <c r="K23" s="5"/>
      <c r="L23" s="5"/>
      <c r="M23" s="5"/>
      <c r="N23" s="14"/>
      <c r="O23" s="5"/>
      <c r="P23" s="176"/>
      <c r="Q23" s="5"/>
      <c r="R23" s="5"/>
      <c r="S23" s="5"/>
      <c r="T23" s="5"/>
      <c r="U23" s="5"/>
      <c r="V23" s="5"/>
      <c r="W23" s="5"/>
      <c r="X23" s="5"/>
      <c r="Y23" s="5"/>
      <c r="Z23" s="5"/>
      <c r="AA23" s="5"/>
      <c r="AB23" s="5"/>
      <c r="AC23" s="16"/>
    </row>
    <row r="24" spans="1:31" ht="33" customHeight="1" thickBot="1">
      <c r="A24" s="724" t="s">
        <v>176</v>
      </c>
      <c r="B24" s="725"/>
      <c r="C24" s="726"/>
      <c r="D24" s="722" t="s">
        <v>222</v>
      </c>
      <c r="E24" s="723"/>
      <c r="F24" s="5"/>
      <c r="G24" s="5" t="s">
        <v>17</v>
      </c>
      <c r="H24" s="5"/>
      <c r="I24" s="5"/>
      <c r="J24" s="5"/>
      <c r="K24" s="5"/>
      <c r="L24" s="5"/>
      <c r="M24" s="5"/>
      <c r="N24" s="14"/>
      <c r="O24" s="67" t="s">
        <v>17</v>
      </c>
      <c r="P24" s="93"/>
      <c r="Q24" s="412" t="s">
        <v>177</v>
      </c>
      <c r="R24" s="708" t="s">
        <v>199</v>
      </c>
      <c r="S24" s="709"/>
      <c r="T24" s="710"/>
      <c r="U24" s="5"/>
      <c r="V24" s="5"/>
      <c r="W24" s="5"/>
      <c r="X24" s="5"/>
      <c r="Y24" s="5"/>
      <c r="Z24" s="5"/>
      <c r="AA24" s="5"/>
      <c r="AB24" s="5"/>
      <c r="AC24" s="16"/>
    </row>
    <row r="25" spans="1:31" ht="15" customHeight="1">
      <c r="A25" s="13"/>
      <c r="B25" s="5"/>
      <c r="C25" s="5"/>
      <c r="D25" s="5" t="s">
        <v>3</v>
      </c>
      <c r="E25" s="5"/>
      <c r="F25" s="5"/>
      <c r="G25" s="5"/>
      <c r="H25" s="5"/>
      <c r="I25" s="5"/>
      <c r="J25" s="5"/>
      <c r="K25" s="5"/>
      <c r="L25" s="5"/>
      <c r="M25" s="5"/>
      <c r="N25" s="14"/>
      <c r="O25" s="67" t="s">
        <v>17</v>
      </c>
      <c r="P25" s="92"/>
      <c r="Q25" s="5"/>
      <c r="R25" s="5"/>
      <c r="S25" s="5"/>
      <c r="T25" s="5"/>
      <c r="U25" s="5"/>
      <c r="V25" s="5"/>
      <c r="W25" s="5"/>
      <c r="X25" s="5"/>
      <c r="Y25" s="5"/>
      <c r="Z25" s="5"/>
      <c r="AA25" s="5"/>
      <c r="AB25" s="5"/>
      <c r="AC25" s="16"/>
      <c r="AE25" s="1" t="s">
        <v>194</v>
      </c>
    </row>
    <row r="26" spans="1:31" ht="9" customHeight="1">
      <c r="A26" s="13"/>
      <c r="B26" s="5"/>
      <c r="C26" s="5"/>
      <c r="D26" s="5"/>
      <c r="E26" s="5"/>
      <c r="F26" s="5"/>
      <c r="G26" s="5"/>
      <c r="H26" s="5"/>
      <c r="I26" s="5"/>
      <c r="J26" s="5"/>
      <c r="K26" s="5"/>
      <c r="L26" s="5"/>
      <c r="M26" s="5"/>
      <c r="N26" s="14"/>
      <c r="O26" s="67" t="s">
        <v>17</v>
      </c>
      <c r="P26" s="15"/>
      <c r="Q26" s="5"/>
      <c r="R26" s="5"/>
      <c r="S26" s="5"/>
      <c r="T26" s="5"/>
      <c r="U26" s="5"/>
      <c r="V26" s="5"/>
      <c r="W26" s="5"/>
      <c r="X26" s="5"/>
      <c r="Y26" s="5"/>
      <c r="Z26" s="5"/>
      <c r="AA26" s="5"/>
      <c r="AB26" s="5"/>
      <c r="AC26" s="16"/>
      <c r="AE26" s="1" t="s">
        <v>194</v>
      </c>
    </row>
    <row r="27" spans="1:31">
      <c r="A27" s="13"/>
      <c r="B27" s="5"/>
      <c r="C27" s="5"/>
      <c r="D27" s="5"/>
      <c r="E27" s="5"/>
      <c r="F27" s="5"/>
      <c r="G27" s="5"/>
      <c r="H27" s="5"/>
      <c r="I27" s="5"/>
      <c r="J27" s="5"/>
      <c r="K27" s="5"/>
      <c r="L27" s="5"/>
      <c r="M27" s="5"/>
      <c r="N27" s="14"/>
      <c r="O27" s="5" t="s">
        <v>17</v>
      </c>
      <c r="P27" s="6"/>
      <c r="AC27" s="17"/>
      <c r="AE27" s="1" t="s">
        <v>194</v>
      </c>
    </row>
    <row r="28" spans="1:31">
      <c r="A28" s="13"/>
      <c r="B28" s="5"/>
      <c r="C28" s="5"/>
      <c r="D28" s="5"/>
      <c r="E28" s="5"/>
      <c r="F28" s="5"/>
      <c r="G28" s="5"/>
      <c r="H28" s="5"/>
      <c r="I28" s="5"/>
      <c r="J28" s="5"/>
      <c r="K28" s="5"/>
      <c r="L28" s="5"/>
      <c r="M28" s="5"/>
      <c r="N28" s="14"/>
      <c r="O28" s="5" t="s">
        <v>17</v>
      </c>
      <c r="P28" s="6"/>
      <c r="AC28" s="17"/>
      <c r="AE28" s="1" t="s">
        <v>194</v>
      </c>
    </row>
    <row r="29" spans="1:31">
      <c r="A29" s="13"/>
      <c r="B29" s="5"/>
      <c r="C29" s="5"/>
      <c r="D29" s="5"/>
      <c r="E29" s="5"/>
      <c r="F29" s="5"/>
      <c r="G29" s="5"/>
      <c r="H29" s="5"/>
      <c r="I29" s="5"/>
      <c r="J29" s="5"/>
      <c r="K29" s="5"/>
      <c r="L29" s="5"/>
      <c r="M29" s="5"/>
      <c r="N29" s="14"/>
      <c r="O29" s="5" t="s">
        <v>17</v>
      </c>
      <c r="P29" s="6"/>
      <c r="AC29" s="17"/>
      <c r="AD29" s="100"/>
    </row>
    <row r="30" spans="1:31">
      <c r="A30" s="13"/>
      <c r="B30" s="5"/>
      <c r="C30" s="5"/>
      <c r="D30" s="5"/>
      <c r="E30" s="5"/>
      <c r="F30" s="5"/>
      <c r="G30" s="5"/>
      <c r="H30" s="5"/>
      <c r="I30" s="5"/>
      <c r="J30" s="5"/>
      <c r="K30" s="5"/>
      <c r="L30" s="5"/>
      <c r="M30" s="5"/>
      <c r="N30" s="14"/>
      <c r="O30" s="5"/>
      <c r="P30" s="6"/>
      <c r="AC30" s="17"/>
    </row>
    <row r="31" spans="1:31" ht="21.6">
      <c r="A31" s="193" t="s">
        <v>178</v>
      </c>
      <c r="B31" s="5"/>
      <c r="C31" s="5"/>
      <c r="D31" s="5"/>
      <c r="E31" s="5"/>
      <c r="F31" s="5"/>
      <c r="G31" s="5"/>
      <c r="H31" s="5"/>
      <c r="I31" s="5"/>
      <c r="J31" s="5"/>
      <c r="K31" s="5"/>
      <c r="L31" s="5"/>
      <c r="M31" s="5"/>
      <c r="N31" s="14"/>
      <c r="O31" s="5"/>
      <c r="P31" s="6"/>
      <c r="AC31" s="17"/>
    </row>
    <row r="32" spans="1:31" ht="13.8" thickBot="1">
      <c r="A32" s="18"/>
      <c r="B32" s="19"/>
      <c r="C32" s="19"/>
      <c r="D32" s="19"/>
      <c r="E32" s="19"/>
      <c r="F32" s="19"/>
      <c r="G32" s="19"/>
      <c r="H32" s="19"/>
      <c r="I32" s="19"/>
      <c r="J32" s="19"/>
      <c r="K32" s="19"/>
      <c r="L32" s="19"/>
      <c r="M32" s="19"/>
      <c r="N32" s="20"/>
      <c r="O32" s="5"/>
      <c r="P32" s="21"/>
      <c r="Q32" s="22"/>
      <c r="R32" s="22"/>
      <c r="S32" s="22"/>
      <c r="T32" s="22"/>
      <c r="U32" s="22"/>
      <c r="V32" s="22"/>
      <c r="W32" s="22"/>
      <c r="X32" s="22"/>
      <c r="Y32" s="22"/>
      <c r="Z32" s="22"/>
      <c r="AA32" s="22"/>
      <c r="AB32" s="22"/>
      <c r="AC32" s="23"/>
    </row>
    <row r="33" spans="1:29">
      <c r="A33" s="413"/>
      <c r="C33" s="5"/>
      <c r="D33" s="5"/>
      <c r="E33" s="5"/>
      <c r="F33" s="5"/>
      <c r="G33" s="5"/>
      <c r="H33" s="5"/>
      <c r="I33" s="5"/>
      <c r="J33" s="5"/>
      <c r="K33" s="5"/>
      <c r="L33" s="5"/>
      <c r="M33" s="5"/>
      <c r="N33" s="5"/>
      <c r="O33" s="5"/>
    </row>
    <row r="34" spans="1:29">
      <c r="O34" s="5"/>
    </row>
    <row r="35" spans="1:29">
      <c r="K35" s="146" t="s">
        <v>3</v>
      </c>
      <c r="O35" s="5"/>
    </row>
    <row r="36" spans="1:29">
      <c r="O36" s="5"/>
    </row>
    <row r="37" spans="1:29">
      <c r="O37" s="5"/>
    </row>
    <row r="38" spans="1:29">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row>
    <row r="39" spans="1:29">
      <c r="Q39" s="75" t="s">
        <v>179</v>
      </c>
      <c r="R39" s="75"/>
      <c r="S39" s="75"/>
      <c r="T39" s="75"/>
      <c r="U39" s="75"/>
      <c r="V39" s="75"/>
      <c r="W39" s="75"/>
      <c r="X39" s="75"/>
    </row>
    <row r="40" spans="1:29">
      <c r="Q40" s="75" t="s">
        <v>180</v>
      </c>
      <c r="R40" s="75"/>
      <c r="S40" s="75"/>
      <c r="T40" s="75"/>
      <c r="U40" s="75"/>
      <c r="V40" s="75"/>
      <c r="W40" s="75"/>
      <c r="X40" s="75"/>
    </row>
  </sheetData>
  <mergeCells count="9">
    <mergeCell ref="R24:T24"/>
    <mergeCell ref="A1:N1"/>
    <mergeCell ref="P1:AC1"/>
    <mergeCell ref="A2:N2"/>
    <mergeCell ref="P2:AC2"/>
    <mergeCell ref="A22:N22"/>
    <mergeCell ref="P22:AC22"/>
    <mergeCell ref="D24:E24"/>
    <mergeCell ref="A24:C24"/>
  </mergeCells>
  <phoneticPr fontId="84"/>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zoomScale="98" zoomScaleNormal="112" zoomScaleSheetLayoutView="98" workbookViewId="0">
      <selection activeCell="D4" sqref="D4"/>
    </sheetView>
  </sheetViews>
  <sheetFormatPr defaultColWidth="9" defaultRowHeight="13.2"/>
  <cols>
    <col min="1" max="1" width="5" style="1" customWidth="1"/>
    <col min="2" max="2" width="25.77734375" style="58" customWidth="1"/>
    <col min="3" max="3" width="69.109375" style="1" customWidth="1"/>
    <col min="4" max="4" width="109.88671875" style="1" customWidth="1"/>
    <col min="5" max="5" width="3.88671875" style="1" customWidth="1"/>
    <col min="6" max="16384" width="9" style="1"/>
  </cols>
  <sheetData>
    <row r="1" spans="1:7" ht="18.75" customHeight="1">
      <c r="B1" s="58" t="s">
        <v>126</v>
      </c>
      <c r="D1" s="550" t="str">
        <f>+D23</f>
        <v>対前週
インフルエンザ 　　     　   -22%   増加
新型コロナウイルス         -28% 　減少</v>
      </c>
    </row>
    <row r="2" spans="1:7" ht="17.25" customHeight="1" thickBot="1">
      <c r="B2" t="s">
        <v>224</v>
      </c>
      <c r="D2" s="732"/>
      <c r="E2" s="681"/>
    </row>
    <row r="3" spans="1:7" ht="16.5" customHeight="1" thickBot="1">
      <c r="B3" s="331" t="s">
        <v>127</v>
      </c>
      <c r="C3" s="332" t="s">
        <v>128</v>
      </c>
      <c r="D3" s="83" t="s">
        <v>129</v>
      </c>
    </row>
    <row r="4" spans="1:7" ht="17.25" customHeight="1" thickBot="1">
      <c r="B4" s="333" t="s">
        <v>130</v>
      </c>
      <c r="C4" s="334" t="s">
        <v>225</v>
      </c>
      <c r="D4" s="59"/>
    </row>
    <row r="5" spans="1:7" ht="17.25" customHeight="1">
      <c r="B5" s="733" t="s">
        <v>131</v>
      </c>
      <c r="C5" s="736" t="s">
        <v>132</v>
      </c>
      <c r="D5" s="737"/>
    </row>
    <row r="6" spans="1:7" ht="19.2" customHeight="1">
      <c r="B6" s="734"/>
      <c r="C6" s="738" t="s">
        <v>133</v>
      </c>
      <c r="D6" s="739"/>
      <c r="G6" s="94"/>
    </row>
    <row r="7" spans="1:7" ht="19.95" customHeight="1">
      <c r="B7" s="734"/>
      <c r="C7" s="111" t="s">
        <v>134</v>
      </c>
      <c r="D7" s="112"/>
      <c r="G7" s="94"/>
    </row>
    <row r="8" spans="1:7" ht="25.2" customHeight="1" thickBot="1">
      <c r="B8" s="735"/>
      <c r="C8" s="96" t="s">
        <v>135</v>
      </c>
      <c r="D8" s="95"/>
      <c r="G8" s="94"/>
    </row>
    <row r="9" spans="1:7" ht="46.2" customHeight="1" thickBot="1">
      <c r="B9" s="335" t="s">
        <v>136</v>
      </c>
      <c r="C9" s="740" t="s">
        <v>226</v>
      </c>
      <c r="D9" s="741"/>
    </row>
    <row r="10" spans="1:7" ht="64.2" customHeight="1" thickBot="1">
      <c r="B10" s="336" t="s">
        <v>137</v>
      </c>
      <c r="C10" s="742" t="s">
        <v>227</v>
      </c>
      <c r="D10" s="743"/>
    </row>
    <row r="11" spans="1:7" ht="62.4" customHeight="1" thickBot="1">
      <c r="B11" s="60"/>
      <c r="C11" s="337" t="s">
        <v>228</v>
      </c>
      <c r="D11" s="338" t="s">
        <v>229</v>
      </c>
      <c r="F11" s="1" t="s">
        <v>17</v>
      </c>
    </row>
    <row r="12" spans="1:7" ht="37.950000000000003" customHeight="1" thickBot="1">
      <c r="B12" s="335" t="s">
        <v>231</v>
      </c>
      <c r="C12" s="742" t="s">
        <v>230</v>
      </c>
      <c r="D12" s="743"/>
    </row>
    <row r="13" spans="1:7" ht="117" customHeight="1" thickBot="1">
      <c r="B13" s="339" t="s">
        <v>138</v>
      </c>
      <c r="C13" s="340" t="s">
        <v>232</v>
      </c>
      <c r="D13" s="341" t="s">
        <v>233</v>
      </c>
      <c r="F13" t="s">
        <v>3</v>
      </c>
    </row>
    <row r="14" spans="1:7" ht="66" customHeight="1" thickBot="1">
      <c r="A14" t="s">
        <v>41</v>
      </c>
      <c r="B14" s="342" t="s">
        <v>139</v>
      </c>
      <c r="C14" s="730" t="s">
        <v>234</v>
      </c>
      <c r="D14" s="731"/>
    </row>
    <row r="15" spans="1:7" ht="17.25" customHeight="1"/>
    <row r="16" spans="1:7" ht="17.25" customHeight="1">
      <c r="B16" s="727" t="s">
        <v>140</v>
      </c>
      <c r="C16" s="174"/>
      <c r="D16" s="1" t="s">
        <v>41</v>
      </c>
    </row>
    <row r="17" spans="2:5">
      <c r="B17" s="727"/>
      <c r="C17"/>
    </row>
    <row r="18" spans="2:5">
      <c r="B18" s="727"/>
      <c r="E18" s="1" t="s">
        <v>17</v>
      </c>
    </row>
    <row r="19" spans="2:5">
      <c r="B19" s="727"/>
    </row>
    <row r="20" spans="2:5">
      <c r="B20" s="727"/>
    </row>
    <row r="21" spans="2:5" ht="16.2">
      <c r="B21" s="727"/>
      <c r="D21" s="243" t="s">
        <v>141</v>
      </c>
    </row>
    <row r="22" spans="2:5">
      <c r="B22" s="727"/>
    </row>
    <row r="23" spans="2:5">
      <c r="B23" s="727"/>
      <c r="D23" s="728" t="s">
        <v>305</v>
      </c>
    </row>
    <row r="24" spans="2:5">
      <c r="B24" s="727"/>
      <c r="D24" s="729"/>
    </row>
    <row r="25" spans="2:5">
      <c r="B25" s="727"/>
      <c r="D25" s="729"/>
    </row>
    <row r="26" spans="2:5">
      <c r="B26" s="727"/>
      <c r="D26" s="729"/>
    </row>
    <row r="27" spans="2:5">
      <c r="B27" s="727"/>
      <c r="D27" s="729"/>
    </row>
    <row r="28" spans="2:5">
      <c r="B28" s="727"/>
    </row>
    <row r="29" spans="2:5">
      <c r="B29" s="727"/>
      <c r="D29" s="1" t="s">
        <v>41</v>
      </c>
    </row>
    <row r="30" spans="2:5">
      <c r="B30" s="727"/>
      <c r="D30" s="1" t="s">
        <v>41</v>
      </c>
    </row>
    <row r="31" spans="2:5">
      <c r="B31" s="727"/>
    </row>
    <row r="32" spans="2:5">
      <c r="B32" s="727"/>
    </row>
    <row r="33" spans="2:2">
      <c r="B33" s="727"/>
    </row>
  </sheetData>
  <mergeCells count="10">
    <mergeCell ref="B16:B33"/>
    <mergeCell ref="D23:D27"/>
    <mergeCell ref="C14:D14"/>
    <mergeCell ref="D2:E2"/>
    <mergeCell ref="B5:B8"/>
    <mergeCell ref="C5:D5"/>
    <mergeCell ref="C6:D6"/>
    <mergeCell ref="C9:D9"/>
    <mergeCell ref="C10:D10"/>
    <mergeCell ref="C12:D12"/>
  </mergeCells>
  <phoneticPr fontId="84"/>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61"/>
  <sheetViews>
    <sheetView view="pageBreakPreview" topLeftCell="A34" zoomScale="110" zoomScaleNormal="100" zoomScaleSheetLayoutView="110" workbookViewId="0">
      <selection activeCell="F45" sqref="F45"/>
    </sheetView>
  </sheetViews>
  <sheetFormatPr defaultColWidth="9" defaultRowHeight="13.2"/>
  <cols>
    <col min="1" max="1" width="21.33203125" style="28" customWidth="1"/>
    <col min="2" max="2" width="19.88671875" style="28" customWidth="1"/>
    <col min="3" max="3" width="91.6640625" style="156" customWidth="1"/>
    <col min="4" max="4" width="14.44140625" style="29" customWidth="1"/>
    <col min="5" max="5" width="13.6640625" style="29"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14" t="s">
        <v>221</v>
      </c>
      <c r="B1" s="425" t="s">
        <v>191</v>
      </c>
      <c r="C1" s="415" t="s">
        <v>209</v>
      </c>
      <c r="D1" s="416" t="s">
        <v>181</v>
      </c>
      <c r="E1" s="417" t="s">
        <v>182</v>
      </c>
    </row>
    <row r="2" spans="1:5" ht="23.4" customHeight="1">
      <c r="A2" s="533" t="s">
        <v>200</v>
      </c>
      <c r="B2" s="534" t="s">
        <v>235</v>
      </c>
      <c r="C2" s="535" t="s">
        <v>295</v>
      </c>
      <c r="D2" s="536">
        <v>45597</v>
      </c>
      <c r="E2" s="537">
        <v>45597</v>
      </c>
    </row>
    <row r="3" spans="1:5" ht="23.4" customHeight="1">
      <c r="A3" s="514" t="s">
        <v>202</v>
      </c>
      <c r="B3" s="515" t="s">
        <v>236</v>
      </c>
      <c r="C3" s="516" t="s">
        <v>296</v>
      </c>
      <c r="D3" s="517">
        <v>45593</v>
      </c>
      <c r="E3" s="518">
        <v>45597</v>
      </c>
    </row>
    <row r="4" spans="1:5" ht="23.4" customHeight="1">
      <c r="A4" s="543" t="s">
        <v>202</v>
      </c>
      <c r="B4" s="544" t="s">
        <v>237</v>
      </c>
      <c r="C4" s="545" t="s">
        <v>297</v>
      </c>
      <c r="D4" s="546">
        <v>45596</v>
      </c>
      <c r="E4" s="547">
        <v>45597</v>
      </c>
    </row>
    <row r="5" spans="1:5" ht="23.4" customHeight="1">
      <c r="A5" s="508" t="s">
        <v>200</v>
      </c>
      <c r="B5" s="509" t="s">
        <v>238</v>
      </c>
      <c r="C5" s="510" t="s">
        <v>298</v>
      </c>
      <c r="D5" s="511">
        <v>45596</v>
      </c>
      <c r="E5" s="512">
        <v>45597</v>
      </c>
    </row>
    <row r="6" spans="1:5" ht="23.4" customHeight="1">
      <c r="A6" s="502" t="s">
        <v>200</v>
      </c>
      <c r="B6" s="503" t="s">
        <v>201</v>
      </c>
      <c r="C6" s="504" t="s">
        <v>299</v>
      </c>
      <c r="D6" s="505">
        <v>45595</v>
      </c>
      <c r="E6" s="507">
        <v>45596</v>
      </c>
    </row>
    <row r="7" spans="1:5" ht="23.4" customHeight="1">
      <c r="A7" s="538" t="s">
        <v>200</v>
      </c>
      <c r="B7" s="539" t="s">
        <v>239</v>
      </c>
      <c r="C7" s="540" t="s">
        <v>300</v>
      </c>
      <c r="D7" s="541">
        <v>45595</v>
      </c>
      <c r="E7" s="542">
        <v>45596</v>
      </c>
    </row>
    <row r="8" spans="1:5" ht="23.4" customHeight="1">
      <c r="A8" s="520" t="s">
        <v>200</v>
      </c>
      <c r="B8" s="521" t="s">
        <v>240</v>
      </c>
      <c r="C8" s="522" t="s">
        <v>301</v>
      </c>
      <c r="D8" s="523">
        <v>45595</v>
      </c>
      <c r="E8" s="524">
        <v>45596</v>
      </c>
    </row>
    <row r="9" spans="1:5" ht="23.4" customHeight="1">
      <c r="A9" s="502" t="s">
        <v>200</v>
      </c>
      <c r="B9" s="503" t="s">
        <v>241</v>
      </c>
      <c r="C9" s="504" t="s">
        <v>302</v>
      </c>
      <c r="D9" s="505">
        <v>45595</v>
      </c>
      <c r="E9" s="507">
        <v>45596</v>
      </c>
    </row>
    <row r="10" spans="1:5" ht="23.4" customHeight="1">
      <c r="A10" s="508" t="s">
        <v>200</v>
      </c>
      <c r="B10" s="509" t="s">
        <v>201</v>
      </c>
      <c r="C10" s="510" t="s">
        <v>303</v>
      </c>
      <c r="D10" s="511">
        <v>45595</v>
      </c>
      <c r="E10" s="512">
        <v>45596</v>
      </c>
    </row>
    <row r="11" spans="1:5" ht="23.4" customHeight="1">
      <c r="A11" s="514" t="s">
        <v>206</v>
      </c>
      <c r="B11" s="515" t="s">
        <v>242</v>
      </c>
      <c r="C11" s="516" t="s">
        <v>304</v>
      </c>
      <c r="D11" s="517">
        <v>45595</v>
      </c>
      <c r="E11" s="519">
        <v>45596</v>
      </c>
    </row>
    <row r="12" spans="1:5" ht="23.4" customHeight="1">
      <c r="A12" s="502" t="s">
        <v>200</v>
      </c>
      <c r="B12" s="503" t="s">
        <v>243</v>
      </c>
      <c r="C12" s="504" t="s">
        <v>244</v>
      </c>
      <c r="D12" s="505">
        <v>45595</v>
      </c>
      <c r="E12" s="507">
        <v>45595</v>
      </c>
    </row>
    <row r="13" spans="1:5" ht="23.4" customHeight="1">
      <c r="A13" s="508" t="s">
        <v>200</v>
      </c>
      <c r="B13" s="509" t="s">
        <v>245</v>
      </c>
      <c r="C13" s="510" t="s">
        <v>246</v>
      </c>
      <c r="D13" s="511">
        <v>45595</v>
      </c>
      <c r="E13" s="513">
        <v>45595</v>
      </c>
    </row>
    <row r="14" spans="1:5" ht="23.4" customHeight="1">
      <c r="A14" s="514" t="s">
        <v>200</v>
      </c>
      <c r="B14" s="515" t="s">
        <v>247</v>
      </c>
      <c r="C14" s="516" t="s">
        <v>248</v>
      </c>
      <c r="D14" s="517">
        <v>45595</v>
      </c>
      <c r="E14" s="518">
        <v>45595</v>
      </c>
    </row>
    <row r="15" spans="1:5" ht="23.4" customHeight="1">
      <c r="A15" s="508" t="s">
        <v>200</v>
      </c>
      <c r="B15" s="509" t="s">
        <v>249</v>
      </c>
      <c r="C15" s="510" t="s">
        <v>250</v>
      </c>
      <c r="D15" s="511">
        <v>45595</v>
      </c>
      <c r="E15" s="513">
        <v>45595</v>
      </c>
    </row>
    <row r="16" spans="1:5" ht="23.4" customHeight="1">
      <c r="A16" s="514" t="s">
        <v>200</v>
      </c>
      <c r="B16" s="515" t="s">
        <v>204</v>
      </c>
      <c r="C16" s="516" t="s">
        <v>251</v>
      </c>
      <c r="D16" s="517">
        <v>45595</v>
      </c>
      <c r="E16" s="519">
        <v>45595</v>
      </c>
    </row>
    <row r="17" spans="1:5" ht="23.4" customHeight="1">
      <c r="A17" s="454" t="s">
        <v>200</v>
      </c>
      <c r="B17" s="455" t="s">
        <v>252</v>
      </c>
      <c r="C17" s="456" t="s">
        <v>253</v>
      </c>
      <c r="D17" s="457">
        <v>45594</v>
      </c>
      <c r="E17" s="458">
        <v>45595</v>
      </c>
    </row>
    <row r="18" spans="1:5" ht="23.4" customHeight="1">
      <c r="A18" s="514" t="s">
        <v>200</v>
      </c>
      <c r="B18" s="515" t="s">
        <v>254</v>
      </c>
      <c r="C18" s="516" t="s">
        <v>255</v>
      </c>
      <c r="D18" s="517">
        <v>45594</v>
      </c>
      <c r="E18" s="519">
        <v>45595</v>
      </c>
    </row>
    <row r="19" spans="1:5" ht="23.4" customHeight="1">
      <c r="A19" s="520" t="s">
        <v>200</v>
      </c>
      <c r="B19" s="521" t="s">
        <v>256</v>
      </c>
      <c r="C19" s="522" t="s">
        <v>257</v>
      </c>
      <c r="D19" s="523">
        <v>45594</v>
      </c>
      <c r="E19" s="524">
        <v>45595</v>
      </c>
    </row>
    <row r="20" spans="1:5" ht="23.4" customHeight="1">
      <c r="A20" s="454" t="s">
        <v>200</v>
      </c>
      <c r="B20" s="455" t="s">
        <v>258</v>
      </c>
      <c r="C20" s="456" t="s">
        <v>259</v>
      </c>
      <c r="D20" s="457">
        <v>45594</v>
      </c>
      <c r="E20" s="458">
        <v>45595</v>
      </c>
    </row>
    <row r="21" spans="1:5" ht="23.4" customHeight="1">
      <c r="A21" s="502" t="s">
        <v>200</v>
      </c>
      <c r="B21" s="503" t="s">
        <v>260</v>
      </c>
      <c r="C21" s="504" t="s">
        <v>261</v>
      </c>
      <c r="D21" s="505">
        <v>45594</v>
      </c>
      <c r="E21" s="507">
        <v>45595</v>
      </c>
    </row>
    <row r="22" spans="1:5" ht="23.4" customHeight="1">
      <c r="A22" s="502" t="s">
        <v>202</v>
      </c>
      <c r="B22" s="503" t="s">
        <v>262</v>
      </c>
      <c r="C22" s="504" t="s">
        <v>263</v>
      </c>
      <c r="D22" s="505">
        <v>45594</v>
      </c>
      <c r="E22" s="507">
        <v>45595</v>
      </c>
    </row>
    <row r="23" spans="1:5" ht="23.4" customHeight="1">
      <c r="A23" s="508" t="s">
        <v>200</v>
      </c>
      <c r="B23" s="509" t="s">
        <v>264</v>
      </c>
      <c r="C23" s="510" t="s">
        <v>265</v>
      </c>
      <c r="D23" s="511">
        <v>45594</v>
      </c>
      <c r="E23" s="512">
        <v>45594</v>
      </c>
    </row>
    <row r="24" spans="1:5" ht="23.4" customHeight="1">
      <c r="A24" s="502" t="s">
        <v>200</v>
      </c>
      <c r="B24" s="503" t="s">
        <v>266</v>
      </c>
      <c r="C24" s="504" t="s">
        <v>267</v>
      </c>
      <c r="D24" s="505">
        <v>45593</v>
      </c>
      <c r="E24" s="507">
        <v>45594</v>
      </c>
    </row>
    <row r="25" spans="1:5" ht="23.4" customHeight="1">
      <c r="A25" s="508" t="s">
        <v>200</v>
      </c>
      <c r="B25" s="509" t="s">
        <v>201</v>
      </c>
      <c r="C25" s="510" t="s">
        <v>268</v>
      </c>
      <c r="D25" s="511">
        <v>45593</v>
      </c>
      <c r="E25" s="512">
        <v>45594</v>
      </c>
    </row>
    <row r="26" spans="1:5" ht="23.4" customHeight="1">
      <c r="A26" s="502" t="s">
        <v>200</v>
      </c>
      <c r="B26" s="503" t="s">
        <v>201</v>
      </c>
      <c r="C26" s="504" t="s">
        <v>269</v>
      </c>
      <c r="D26" s="505">
        <v>45593</v>
      </c>
      <c r="E26" s="507">
        <v>45594</v>
      </c>
    </row>
    <row r="27" spans="1:5" ht="23.4" customHeight="1">
      <c r="A27" s="514" t="s">
        <v>200</v>
      </c>
      <c r="B27" s="515" t="s">
        <v>254</v>
      </c>
      <c r="C27" s="516" t="s">
        <v>270</v>
      </c>
      <c r="D27" s="517">
        <v>45593</v>
      </c>
      <c r="E27" s="519">
        <v>45594</v>
      </c>
    </row>
    <row r="28" spans="1:5" ht="23.4" customHeight="1">
      <c r="A28" s="520" t="s">
        <v>200</v>
      </c>
      <c r="B28" s="521" t="s">
        <v>207</v>
      </c>
      <c r="C28" s="522" t="s">
        <v>271</v>
      </c>
      <c r="D28" s="523">
        <v>45593</v>
      </c>
      <c r="E28" s="524">
        <v>45594</v>
      </c>
    </row>
    <row r="29" spans="1:5" ht="23.4" customHeight="1">
      <c r="A29" s="502" t="s">
        <v>200</v>
      </c>
      <c r="B29" s="503" t="s">
        <v>201</v>
      </c>
      <c r="C29" s="504" t="s">
        <v>272</v>
      </c>
      <c r="D29" s="505">
        <v>45593</v>
      </c>
      <c r="E29" s="506">
        <v>45593</v>
      </c>
    </row>
    <row r="30" spans="1:5" ht="23.4" customHeight="1">
      <c r="A30" s="502" t="s">
        <v>200</v>
      </c>
      <c r="B30" s="503" t="s">
        <v>273</v>
      </c>
      <c r="C30" s="504" t="s">
        <v>274</v>
      </c>
      <c r="D30" s="505">
        <v>45593</v>
      </c>
      <c r="E30" s="506">
        <v>45593</v>
      </c>
    </row>
    <row r="31" spans="1:5" ht="23.4" customHeight="1">
      <c r="A31" s="508" t="s">
        <v>200</v>
      </c>
      <c r="B31" s="509" t="s">
        <v>275</v>
      </c>
      <c r="C31" s="510" t="s">
        <v>276</v>
      </c>
      <c r="D31" s="511">
        <v>45593</v>
      </c>
      <c r="E31" s="513">
        <v>45593</v>
      </c>
    </row>
    <row r="32" spans="1:5" ht="23.4" customHeight="1">
      <c r="A32" s="543" t="s">
        <v>205</v>
      </c>
      <c r="B32" s="544" t="s">
        <v>277</v>
      </c>
      <c r="C32" s="545" t="s">
        <v>278</v>
      </c>
      <c r="D32" s="546">
        <v>45590</v>
      </c>
      <c r="E32" s="549">
        <v>45593</v>
      </c>
    </row>
    <row r="33" spans="1:11" ht="23.4" customHeight="1">
      <c r="A33" s="508" t="s">
        <v>202</v>
      </c>
      <c r="B33" s="509" t="s">
        <v>279</v>
      </c>
      <c r="C33" s="510" t="s">
        <v>280</v>
      </c>
      <c r="D33" s="511">
        <v>45590</v>
      </c>
      <c r="E33" s="513">
        <v>45593</v>
      </c>
    </row>
    <row r="34" spans="1:11" ht="23.4" customHeight="1">
      <c r="A34" s="538" t="s">
        <v>200</v>
      </c>
      <c r="B34" s="539" t="s">
        <v>281</v>
      </c>
      <c r="C34" s="540" t="s">
        <v>282</v>
      </c>
      <c r="D34" s="541">
        <v>45590</v>
      </c>
      <c r="E34" s="548">
        <v>45593</v>
      </c>
    </row>
    <row r="35" spans="1:11" ht="23.4" customHeight="1">
      <c r="A35" s="514" t="s">
        <v>200</v>
      </c>
      <c r="B35" s="515" t="s">
        <v>283</v>
      </c>
      <c r="C35" s="516" t="s">
        <v>284</v>
      </c>
      <c r="D35" s="517">
        <v>45590</v>
      </c>
      <c r="E35" s="518">
        <v>45593</v>
      </c>
    </row>
    <row r="36" spans="1:11" ht="23.4" customHeight="1">
      <c r="A36" s="514" t="s">
        <v>200</v>
      </c>
      <c r="B36" s="515" t="s">
        <v>285</v>
      </c>
      <c r="C36" s="516" t="s">
        <v>286</v>
      </c>
      <c r="D36" s="517">
        <v>45590</v>
      </c>
      <c r="E36" s="518">
        <v>45593</v>
      </c>
    </row>
    <row r="37" spans="1:11" ht="23.4" customHeight="1">
      <c r="A37" s="508" t="s">
        <v>200</v>
      </c>
      <c r="B37" s="509" t="s">
        <v>287</v>
      </c>
      <c r="C37" s="510" t="s">
        <v>288</v>
      </c>
      <c r="D37" s="511">
        <v>45590</v>
      </c>
      <c r="E37" s="513">
        <v>45593</v>
      </c>
    </row>
    <row r="38" spans="1:11" ht="23.4" customHeight="1">
      <c r="A38" s="508" t="s">
        <v>200</v>
      </c>
      <c r="B38" s="509" t="s">
        <v>289</v>
      </c>
      <c r="C38" s="510" t="s">
        <v>290</v>
      </c>
      <c r="D38" s="511">
        <v>45590</v>
      </c>
      <c r="E38" s="513">
        <v>45593</v>
      </c>
    </row>
    <row r="39" spans="1:11" ht="23.4" customHeight="1">
      <c r="A39" s="514" t="s">
        <v>202</v>
      </c>
      <c r="B39" s="515" t="s">
        <v>203</v>
      </c>
      <c r="C39" s="516" t="s">
        <v>208</v>
      </c>
      <c r="D39" s="517">
        <v>45590</v>
      </c>
      <c r="E39" s="518">
        <v>45593</v>
      </c>
    </row>
    <row r="40" spans="1:11" ht="23.4" customHeight="1">
      <c r="A40" s="502" t="s">
        <v>200</v>
      </c>
      <c r="B40" s="503" t="s">
        <v>291</v>
      </c>
      <c r="C40" s="504" t="s">
        <v>292</v>
      </c>
      <c r="D40" s="505">
        <v>45590</v>
      </c>
      <c r="E40" s="506">
        <v>45593</v>
      </c>
    </row>
    <row r="41" spans="1:11" ht="23.4" customHeight="1">
      <c r="A41" s="454" t="s">
        <v>200</v>
      </c>
      <c r="B41" s="455" t="s">
        <v>293</v>
      </c>
      <c r="C41" s="456" t="s">
        <v>294</v>
      </c>
      <c r="D41" s="457">
        <v>45590</v>
      </c>
      <c r="E41" s="495">
        <v>45593</v>
      </c>
    </row>
    <row r="42" spans="1:11" ht="23.4" customHeight="1">
      <c r="A42" s="454"/>
      <c r="B42" s="455"/>
      <c r="C42" s="456"/>
      <c r="D42" s="457"/>
      <c r="E42" s="495"/>
    </row>
    <row r="43" spans="1:11" ht="23.4" customHeight="1">
      <c r="A43" s="454"/>
      <c r="B43" s="455"/>
      <c r="C43" s="456"/>
      <c r="D43" s="457"/>
      <c r="E43" s="458"/>
    </row>
    <row r="44" spans="1:11" s="65" customFormat="1" ht="24" hidden="1" customHeight="1">
      <c r="A44" s="275"/>
      <c r="B44" s="275"/>
      <c r="C44" s="65" t="s">
        <v>183</v>
      </c>
      <c r="D44" s="427" t="s">
        <v>189</v>
      </c>
      <c r="E44" s="427" t="s">
        <v>190</v>
      </c>
    </row>
    <row r="45" spans="1:11" ht="20.25" customHeight="1">
      <c r="A45" s="25"/>
      <c r="B45" s="26"/>
      <c r="C45" s="418" t="s">
        <v>184</v>
      </c>
      <c r="D45" s="426"/>
      <c r="E45" s="426"/>
      <c r="J45" s="77"/>
      <c r="K45" s="77"/>
    </row>
    <row r="46" spans="1:11" ht="20.25" customHeight="1">
      <c r="A46" s="267" t="s">
        <v>185</v>
      </c>
      <c r="B46" s="268">
        <v>40</v>
      </c>
      <c r="C46" s="154"/>
      <c r="D46" s="27"/>
      <c r="E46" s="27"/>
      <c r="J46" s="77"/>
      <c r="K46" s="77"/>
    </row>
    <row r="47" spans="1:11" ht="20.25" customHeight="1">
      <c r="A47" s="179"/>
      <c r="B47" s="265"/>
      <c r="C47" s="154"/>
      <c r="D47" s="27"/>
      <c r="E47" s="27"/>
      <c r="J47" s="77"/>
      <c r="K47" s="77"/>
    </row>
    <row r="48" spans="1:11" ht="20.25" customHeight="1">
      <c r="A48" s="1"/>
      <c r="B48" s="1"/>
      <c r="C48" s="266"/>
      <c r="D48" s="180"/>
      <c r="E48" s="180"/>
      <c r="J48" s="77"/>
      <c r="K48" s="77"/>
    </row>
    <row r="49" spans="1:5">
      <c r="A49" s="155" t="s">
        <v>186</v>
      </c>
      <c r="B49" s="155"/>
      <c r="C49" s="274"/>
      <c r="D49" s="181"/>
      <c r="E49" s="181"/>
    </row>
    <row r="50" spans="1:5" ht="13.2" customHeight="1">
      <c r="A50" s="744" t="s">
        <v>187</v>
      </c>
      <c r="B50" s="744"/>
      <c r="C50" s="744"/>
      <c r="D50" s="182"/>
      <c r="E50" s="182"/>
    </row>
    <row r="55" spans="1:5">
      <c r="A55" s="1"/>
      <c r="B55" s="1"/>
      <c r="C55" s="1"/>
      <c r="D55" s="1"/>
      <c r="E55" s="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row r="61" spans="1:5">
      <c r="A61" s="1"/>
      <c r="B61" s="1"/>
      <c r="C61" s="1"/>
      <c r="D61" s="1"/>
      <c r="E61" s="1"/>
    </row>
  </sheetData>
  <autoFilter ref="A1:E43" xr:uid="{00000000-0001-0000-0800-000000000000}"/>
  <mergeCells count="1">
    <mergeCell ref="A50:C50"/>
  </mergeCells>
  <phoneticPr fontId="29"/>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43　ノロウイルス関連情報 </vt:lpstr>
      <vt:lpstr>43　衛生訓話 </vt:lpstr>
      <vt:lpstr>43　食中毒記事等 </vt:lpstr>
      <vt:lpstr>43 海外情報</vt:lpstr>
      <vt:lpstr>43　感染症統計</vt:lpstr>
      <vt:lpstr>42　感染症情報</vt:lpstr>
      <vt:lpstr>43　食品回収</vt:lpstr>
      <vt:lpstr>43　食品表示</vt:lpstr>
      <vt:lpstr>43 残留農薬など</vt:lpstr>
      <vt:lpstr>'42　感染症情報'!Print_Area</vt:lpstr>
      <vt:lpstr>'43　ノロウイルス関連情報 '!Print_Area</vt:lpstr>
      <vt:lpstr>'43　衛生訓話 '!Print_Area</vt:lpstr>
      <vt:lpstr>'43 海外情報'!Print_Area</vt:lpstr>
      <vt:lpstr>'43　感染症統計'!Print_Area</vt:lpstr>
      <vt:lpstr>'43 残留農薬など'!Print_Area</vt:lpstr>
      <vt:lpstr>'43　食中毒記事等 '!Print_Area</vt:lpstr>
      <vt:lpstr>'43　食品回収'!Print_Area</vt:lpstr>
      <vt:lpstr>'43　食品表示'!Print_Area</vt:lpstr>
      <vt:lpstr>スポンサー公告!Print_Area</vt:lpstr>
      <vt:lpstr>'43　食中毒記事等 '!Print_Titles</vt:lpstr>
      <vt:lpstr>'43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2024-11-02T23:10:55Z</dcterms:modified>
  <cp:category/>
  <cp:contentStatus/>
</cp:coreProperties>
</file>