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xr:revisionPtr revIDLastSave="0" documentId="13_ncr:1_{21386D02-52BD-4EBB-BA88-F4D711C0BE0F}"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43　ノロウイルス関連情報 " sheetId="101" r:id="rId3"/>
    <sheet name="44 衛生教養" sheetId="210" r:id="rId4"/>
    <sheet name="44　食中毒記事等 " sheetId="29" r:id="rId5"/>
    <sheet name="44 海外情報" sheetId="123" r:id="rId6"/>
    <sheet name="44　感染症統計" sheetId="125" r:id="rId7"/>
    <sheet name="Sheet1" sheetId="209" state="hidden" r:id="rId8"/>
    <sheet name="42　感染症情報" sheetId="124" r:id="rId9"/>
    <sheet name="44　食品回収" sheetId="60" r:id="rId10"/>
    <sheet name="44　食品表示" sheetId="156" r:id="rId11"/>
    <sheet name="44 残留農薬など" sheetId="34" r:id="rId12"/>
  </sheets>
  <definedNames>
    <definedName name="_xlnm._FilterDatabase" localSheetId="2" hidden="1">'43　ノロウイルス関連情報 '!$A$22:$G$75</definedName>
    <definedName name="_xlnm._FilterDatabase" localSheetId="4" hidden="1">'44　食中毒記事等 '!$A$1:$D$1</definedName>
    <definedName name="_xlnm._FilterDatabase" localSheetId="9" hidden="1">'44　食品回収'!$A$1:$E$34</definedName>
    <definedName name="_xlnm._FilterDatabase" localSheetId="10" hidden="1">'44　食品表示'!$A$1:$C$1</definedName>
    <definedName name="_xlnm.Print_Area" localSheetId="8">'42　感染症情報'!$A$1:$D$33</definedName>
    <definedName name="_xlnm.Print_Area" localSheetId="2">'43　ノロウイルス関連情報 '!$A$1:$N$84</definedName>
    <definedName name="_xlnm.Print_Area" localSheetId="5">'44 海外情報'!$A$1:$C$34</definedName>
    <definedName name="_xlnm.Print_Area" localSheetId="6">'44　感染症統計'!$A$1:$AC$38</definedName>
    <definedName name="_xlnm.Print_Area" localSheetId="11">'44 残留農薬など'!$A$1:$N$18</definedName>
    <definedName name="_xlnm.Print_Area" localSheetId="4">'44　食中毒記事等 '!$A$1:$D$59</definedName>
    <definedName name="_xlnm.Print_Area" localSheetId="9">'44　食品回収'!$A$1:$E$42</definedName>
    <definedName name="_xlnm.Print_Area" localSheetId="10">'44　食品表示'!$A$1:$C$24</definedName>
    <definedName name="_xlnm.Print_Area" localSheetId="1">スポンサー公告!$A$1:$Z$51</definedName>
    <definedName name="_xlnm.Print_Titles" localSheetId="4">'44　食中毒記事等 '!$1:$1</definedName>
    <definedName name="_xlnm.Print_Titles" localSheetId="10">'44　食品表示'!$1:$1</definedName>
    <definedName name="x__Hlk126489292" localSheetId="3">#REF!</definedName>
    <definedName name="x__Hlk126489292" localSheetId="7">#REF!</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209" l="1"/>
  <c r="S19" i="209"/>
  <c r="S24" i="209" s="1"/>
  <c r="R19" i="209"/>
  <c r="Q19" i="209"/>
  <c r="Q24" i="209" s="1"/>
  <c r="P19" i="209"/>
  <c r="P24" i="209" s="1"/>
  <c r="O19" i="209"/>
  <c r="O24" i="209" s="1"/>
  <c r="N19" i="209"/>
  <c r="N24" i="209" s="1"/>
  <c r="S12" i="209"/>
  <c r="R12" i="209"/>
  <c r="Q12" i="209"/>
  <c r="P12" i="209"/>
  <c r="O12" i="209"/>
  <c r="N12" i="209"/>
  <c r="M3" i="209"/>
  <c r="D4" i="209" s="1"/>
  <c r="E4" i="209" l="1"/>
  <c r="F4" i="209"/>
  <c r="G4" i="209"/>
  <c r="H4" i="209"/>
  <c r="I4" i="209"/>
  <c r="J4" i="209"/>
  <c r="B64" i="101" l="1"/>
  <c r="B65" i="101"/>
  <c r="B38" i="101"/>
  <c r="B39" i="101"/>
  <c r="B23" i="101"/>
  <c r="B15" i="78" l="1"/>
  <c r="B10" i="78"/>
  <c r="AC7" i="125"/>
  <c r="N7" i="125"/>
  <c r="J4" i="125" l="1"/>
  <c r="K4" i="125"/>
  <c r="Y4" i="125"/>
  <c r="Z4" i="125"/>
  <c r="G70" i="101"/>
  <c r="D1" i="124" l="1"/>
  <c r="B12" i="78"/>
  <c r="B13" i="78"/>
  <c r="I4" i="125"/>
  <c r="X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G39" i="10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G65" i="101"/>
  <c r="G66" i="101"/>
  <c r="B66" i="101" s="1"/>
  <c r="G67" i="101"/>
  <c r="B67" i="101" s="1"/>
  <c r="G68" i="101"/>
  <c r="B68" i="101" s="1"/>
  <c r="G69" i="101"/>
  <c r="B69" i="101" s="1"/>
  <c r="B70" i="101"/>
  <c r="G23" i="101"/>
  <c r="M71" i="101"/>
  <c r="N71" i="101"/>
  <c r="G75" i="101"/>
  <c r="G74" i="101"/>
  <c r="G73" i="101"/>
  <c r="H4" i="125"/>
  <c r="W4" i="125"/>
  <c r="M75" i="101" l="1"/>
  <c r="B17" i="78"/>
  <c r="B16" i="78" l="1"/>
  <c r="U4" i="125" l="1"/>
  <c r="V4" i="125"/>
  <c r="B14" i="78" l="1"/>
  <c r="T4" i="125" l="1"/>
  <c r="D4" i="125" l="1"/>
  <c r="Q4" i="125" l="1"/>
  <c r="B4" i="125"/>
  <c r="N8" i="125" l="1"/>
  <c r="AC8" i="125"/>
  <c r="B11" i="78" l="1"/>
  <c r="N9" i="125" l="1"/>
  <c r="N10"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<sst xmlns="http://schemas.openxmlformats.org/spreadsheetml/2006/main" count="672" uniqueCount="471">
  <si>
    <t>皆様  週刊情報2024-10(9)を配信いたします</t>
    <phoneticPr fontId="5"/>
  </si>
  <si>
    <t>l</t>
    <phoneticPr fontId="31"/>
  </si>
  <si>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</si>
  <si>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</si>
  <si>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</si>
  <si>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</si>
  <si>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</si>
  <si>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</si>
  <si>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1"/>
  </si>
  <si>
    <t>2.　ノロウイルス</t>
    <phoneticPr fontId="31"/>
  </si>
  <si>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</si>
  <si>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</si>
  <si>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</si>
  <si>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</si>
  <si>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</si>
  <si>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1"/>
  </si>
  <si>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</si>
  <si>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</si>
  <si>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</si>
  <si>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</si>
  <si>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</si>
  <si>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</si>
  <si>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</si>
  <si>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1"/>
  </si>
  <si>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</si>
  <si>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</si>
  <si>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</si>
  <si>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1"/>
  </si>
  <si>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</si>
  <si>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</si>
  <si>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</si>
  <si>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1"/>
  </si>
  <si>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</si>
  <si>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1"/>
  </si>
  <si>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</si>
  <si>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</si>
  <si>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1"/>
  </si>
  <si>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</si>
  <si>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1"/>
  </si>
  <si>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</si>
  <si>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</si>
  <si>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3"/>
  </si>
  <si>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</si>
  <si>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</si>
  <si>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</si>
  <si>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</si>
  <si>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</si>
  <si>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</si>
  <si>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</si>
  <si>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</si>
  <si>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</si>
  <si>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</si>
  <si>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</si>
  <si>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</si>
  <si>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</si>
  <si>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</si>
  <si>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</si>
  <si>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</si>
  <si>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</si>
  <si>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</si>
  <si>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</si>
  <si>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</si>
  <si>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</si>
  <si>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3"/>
  </si>
  <si>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</si>
  <si>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</si>
  <si>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</si>
  <si>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</si>
  <si>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</si>
  <si>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</si>
  <si>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</si>
  <si>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</si>
  <si>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</si>
  <si>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</si>
  <si>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</si>
  <si>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</si>
  <si>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</si>
  <si>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</si>
  <si>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</si>
  <si>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</si>
  <si>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</si>
  <si>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</si>
  <si>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</si>
  <si>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</si>
  <si>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</si>
  <si>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</si>
  <si>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</si>
  <si>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</si>
  <si>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</si>
  <si>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</si>
  <si>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</si>
  <si>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</si>
  <si>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</si>
  <si>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</si>
  <si>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</si>
  <si>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</si>
  <si>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</si>
  <si>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</si>
  <si>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</si>
  <si>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</si>
  <si>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</si>
  <si>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</si>
  <si>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</si>
  <si>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</si>
  <si>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</si>
  <si>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</si>
  <si>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</si>
  <si>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</si>
  <si>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</si>
  <si>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</si>
  <si>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</si>
  <si>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</si>
  <si>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</si>
  <si>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</si>
  <si>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</si>
  <si>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</si>
  <si>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</si>
  <si>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</si>
  <si>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</si>
  <si>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3"/>
  </si>
  <si>
    <t>【情報共有】　週間・情報収集/情報共有は月一回以上
【体調管理】従業員の健康チェックは続ける</t>
    <phoneticPr fontId="83"/>
  </si>
  <si>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</si>
  <si>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</si>
  <si>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</si>
  <si>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</si>
  <si>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</si>
  <si>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</si>
  <si>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</si>
  <si>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3"/>
  </si>
  <si>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</si>
  <si>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</si>
  <si>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3"/>
  </si>
  <si>
    <t>https://www.mhlw.go.jp/stf/covid-19/kokunainohasseijoukyou.html#h2_1</t>
    <phoneticPr fontId="83"/>
  </si>
  <si>
    <t>厚生労働省：データからわかる－新型コロナウイルス感染症情報－</t>
    <phoneticPr fontId="83"/>
  </si>
  <si>
    <t>https：//covid19.mhlw.go.jp/</t>
    <phoneticPr fontId="83"/>
  </si>
  <si>
    <t>3類感染症</t>
    <phoneticPr fontId="5"/>
  </si>
  <si>
    <t>腸管出血性大腸菌感染症</t>
    <phoneticPr fontId="5"/>
  </si>
  <si>
    <t>4類感染症</t>
    <phoneticPr fontId="83"/>
  </si>
  <si>
    <t>5類感染症</t>
    <phoneticPr fontId="5"/>
  </si>
  <si>
    <t>インフルエンザ
と
新型コロナ</t>
    <rPh sb="10" eb="12">
      <t>シンガタ</t>
    </rPh>
    <phoneticPr fontId="83"/>
  </si>
  <si>
    <t>注意</t>
    <rPh sb="0" eb="2">
      <t>チュウイ</t>
    </rPh>
    <phoneticPr fontId="83"/>
  </si>
  <si>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</si>
  <si>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</si>
  <si>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</si>
  <si>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</si>
  <si>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3"/>
  </si>
  <si>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</si>
  <si>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</si>
  <si>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</si>
  <si>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</si>
  <si>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</si>
  <si>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</si>
  <si>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</si>
  <si>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</si>
  <si>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</si>
  <si>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</si>
  <si>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</si>
  <si>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</si>
  <si>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</si>
  <si>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3"/>
  </si>
  <si>
    <t>2024年</t>
    <rPh sb="4" eb="5">
      <t>ネン</t>
    </rPh>
    <phoneticPr fontId="83"/>
  </si>
  <si>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</si>
  <si>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</si>
  <si>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</si>
  <si>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</si>
  <si>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</si>
  <si>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</si>
  <si>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</si>
  <si>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</si>
  <si>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</si>
  <si>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</si>
  <si>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</si>
  <si>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</si>
  <si>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</si>
  <si>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</si>
  <si>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</si>
  <si>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</si>
  <si>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3"/>
  </si>
  <si>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</si>
  <si>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</si>
  <si>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</si>
  <si>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</si>
  <si>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8"/>
  </si>
  <si>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</si>
  <si>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8"/>
  </si>
  <si>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</si>
  <si>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</si>
  <si>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</si>
  <si>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列1</t>
    <phoneticPr fontId="28"/>
  </si>
  <si>
    <t>列2</t>
    <phoneticPr fontId="28"/>
  </si>
  <si>
    <t xml:space="preserve">業者
 </t>
    <rPh sb="0" eb="2">
      <t>ギョウシャ</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</si>
  <si>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</si>
  <si>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</si>
  <si>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3"/>
  </si>
  <si>
    <t>静岡県</t>
    <phoneticPr fontId="83"/>
  </si>
  <si>
    <t>2024年</t>
    <phoneticPr fontId="5"/>
  </si>
  <si>
    <t>届出感染症　第三類　</t>
    <rPh sb="0" eb="2">
      <t>トドケデ</t>
    </rPh>
    <rPh sb="2" eb="4">
      <t>カンセン</t>
    </rPh>
    <rPh sb="4" eb="5">
      <t>ショウ</t>
    </rPh>
    <rPh sb="6" eb="7">
      <t>ダイ</t>
    </rPh>
    <rPh sb="7" eb="8">
      <t>サン</t>
    </rPh>
    <rPh sb="8" eb="9">
      <t>タグイ</t>
    </rPh>
    <phoneticPr fontId="5"/>
  </si>
  <si>
    <t>平年並み</t>
    <rPh sb="0" eb="3">
      <t>ヘイネンナ</t>
    </rPh>
    <phoneticPr fontId="5"/>
  </si>
  <si>
    <t>回収＆返金</t>
  </si>
  <si>
    <t>イオンリテール</t>
  </si>
  <si>
    <t>回収＆返金/交換</t>
  </si>
  <si>
    <t>回収</t>
  </si>
  <si>
    <t>回収＆交換</t>
  </si>
  <si>
    <t>2024/43週</t>
  </si>
  <si>
    <t xml:space="preserve"> </t>
    <phoneticPr fontId="83"/>
  </si>
  <si>
    <t>結核例　198例</t>
    <rPh sb="7" eb="8">
      <t>レイ</t>
    </rPh>
    <phoneticPr fontId="5"/>
  </si>
  <si>
    <t>細菌性赤痢1例‌
菌種：S. flexneri（B群）＿感染地域：国内・国外不明</t>
    <phoneticPr fontId="83"/>
  </si>
  <si>
    <t>腸管出血性大腸菌感染症96例（有症者45例、うちHUS‌1例．死亡1例）
‌感染地域：‌ ‌国内72例、国内（都道府県不明）/韓国1例、韓国4例、国内・国外不明19例
国内の感染地域：‌ ‌東京都10例、北海道8例、栃木県5例、群馬県5例、神奈川県4例、京都府4例、兵庫県4例、千葉県2例、新潟県2例、愛知県2例、大阪府2例、香川県2例、岩手県1例、宮城県1例、秋田県1例、茨城県1例、埼玉県1例、岐阜県1例、岡山県1例、広島県1例、福岡県1例、青森県/岩手県1例、国内（都道府県不明）12例</t>
    <phoneticPr fontId="83"/>
  </si>
  <si>
    <t xml:space="preserve">年齢群：‌‌1歳（4 例 ）、2歳（3 例 ）、3歳（1 例 ）、4歳（1 例 ）、6歳（1 例 ）、
7歳（1 例 ）、 8歳（1 例 ）、 10 代（8 例 ）、 20代（26例）、30代（14例）、
40代（11例）、50代（9例．うち1例死亡）、 60代（8例）、70 代（4 例 ）、
80 代（3 例 ）、90代以上（1例）
</t>
    <phoneticPr fontId="83"/>
  </si>
  <si>
    <t>血清群・毒素型：‌‌O157‌VT1・VT2（26例）、O157‌VT2（22例）、O26‌VT1（8例）、O103‌VT1（3例）、O111‌ VT1・VT2（2例）、
O26‌VT2（2例）、O111‌ VT1（1例）、O115‌VT1（1例）、O136‌VT1‌（1例）、O143‌VT1（1例）、O145‌VT2（1例）、
O146‌VT1・VT2（1例）、O157‌VT1（1例）、その他・不明（26例）
累積報告数：3,088例（有症者1,948例、うちHUS‌58例．死亡1例）</t>
    <phoneticPr fontId="83"/>
  </si>
  <si>
    <t>感染地域：インドネシア1例、ネパール1例</t>
    <phoneticPr fontId="83"/>
  </si>
  <si>
    <t>腸チフス2例‌</t>
    <phoneticPr fontId="5"/>
  </si>
  <si>
    <t>E型肝炎5例‌
　　感染地域（感染源）：‌東京都1例（低温調理の内臓系の肉を喫食）、
　　国内（都道府県不明）2例（不明2例）、国内・
　　国外不明2例（不明2例）
A型肝炎無し</t>
    <rPh sb="85" eb="86">
      <t>ガタ</t>
    </rPh>
    <rPh sb="86" eb="88">
      <t>カンエン</t>
    </rPh>
    <rPh sb="88" eb="89">
      <t>ナ</t>
    </rPh>
    <phoneticPr fontId="83"/>
  </si>
  <si>
    <t>レジオネラ症95例（肺炎型92例、ポンティアック熱型2例、無症状病原体保有者1例）‌
感染地域：愛知県10例、神奈川県8例、東京都7例、埼玉県6例、北海道3例、千葉県3例、岐阜県3例、福岡県3例、熊本県3例、
沖縄県3例、石川県2例、長野県2例、岡山県2例、山口県2例、青森県1例、宮城県1例、茨城県1例、栃木県1例、群馬県1例、
新潟県1例、富山県1例、静岡県1例、三重県1例、京都府1例、大阪府1例、兵庫県1例、奈良県1例、広島県1例、愛媛県1例、
佐賀県1例、宮崎県1例、鹿児島県1例、群馬県/埼玉県1例、埼玉県/東京都/静岡県1例、国内（都道府県不明）5例、
国内・国外不明13例
‌　 ‌年齢群：10代（1例）、30代（2例）、40代（4例）、50代（16例）、60代（21例）、70代（34例．うち1例死亡）、80代（13例）、
　 90代以上（4例）累積報告数：1,912例</t>
    <phoneticPr fontId="83"/>
  </si>
  <si>
    <t>アメーバ赤痢5例（腸管アメーバ症4例、腸管外アメーバ症1例）
‌感染地域：‌千葉県1例、愛知県1例、大阪府1例、国内（ 都 道 府 県 不明）2例‌
感染経路：性的 接 触 1 例（ 異 性 間 ）、経口感染1例、その他・不明3例</t>
    <phoneticPr fontId="83"/>
  </si>
  <si>
    <t>籠清</t>
  </si>
  <si>
    <t>ごぼう太巻 一部大腸菌群陽性</t>
  </si>
  <si>
    <r>
      <t xml:space="preserve">対前週
</t>
    </r>
    <r>
      <rPr>
        <b/>
        <sz val="14"/>
        <color rgb="FF0070C0"/>
        <rFont val="ＭＳ Ｐゴシック"/>
        <family val="3"/>
        <charset val="128"/>
      </rPr>
      <t>インフルエンザ 　　     　   -22%   増加</t>
    </r>
    <r>
      <rPr>
        <b/>
        <sz val="11"/>
        <color rgb="FFFF0000"/>
        <rFont val="ＭＳ Ｐゴシック"/>
        <family val="3"/>
        <charset val="128"/>
      </rPr>
      <t xml:space="preserve">
</t>
    </r>
    <r>
      <rPr>
        <b/>
        <sz val="14"/>
        <color rgb="FF0070C0"/>
        <rFont val="ＭＳ Ｐゴシック"/>
        <family val="3"/>
        <charset val="128"/>
      </rPr>
      <t>新型コロナウイルス         -28% 　減少</t>
    </r>
    <rPh sb="0" eb="3">
      <t>タイゼンシュウゾウカゾウカ</t>
    </rPh>
    <rPh sb="30" eb="32">
      <t>ゾウカ</t>
    </rPh>
    <rPh sb="57" eb="59">
      <t>ゲンショウ</t>
    </rPh>
    <phoneticPr fontId="83"/>
  </si>
  <si>
    <t>九州朝日放送</t>
    <rPh sb="0" eb="2">
      <t>キュウシュウ</t>
    </rPh>
    <rPh sb="2" eb="6">
      <t>アサヒホウソウ</t>
    </rPh>
    <phoneticPr fontId="83"/>
  </si>
  <si>
    <t>福岡市で同じ保育所に通う園児と職員あわせて１０人が嘔吐や下痢の症状を訴えていたことが分かりました。園児１人からノロウイルスが検出されています。福岡市はノロウイルスによる感染性胃腸炎の集団発生と見て手洗い・手の消毒などの感染予防を呼びかけています。</t>
    <phoneticPr fontId="83"/>
  </si>
  <si>
    <t>　</t>
    <phoneticPr fontId="31"/>
  </si>
  <si>
    <t xml:space="preserve"> GⅡ　43週　0例</t>
    <rPh sb="6" eb="7">
      <t>シュウ</t>
    </rPh>
    <phoneticPr fontId="5"/>
  </si>
  <si>
    <t xml:space="preserve"> GⅡ　44週　0例</t>
    <rPh sb="9" eb="10">
      <t>レイ</t>
    </rPh>
    <phoneticPr fontId="5"/>
  </si>
  <si>
    <t>2024/44週</t>
  </si>
  <si>
    <t>茨城県は8日、阿見町の「仕出し弁当　大樹」が製造した弁当を食べた男性29人が下痢や腹痛の食中毒症状を訴え、そのうち26人と調理人1人の便などからノロウイルスが検出されたと発表した。この業者は食品衛生法に基づく営業許可を取っておらず、竜ケ崎保健所の指導に従い5日から営業していないという。</t>
    <phoneticPr fontId="83"/>
  </si>
  <si>
    <t>朝日新聞</t>
    <rPh sb="0" eb="4">
      <t>アサヒシンブン</t>
    </rPh>
    <phoneticPr fontId="83"/>
  </si>
  <si>
    <t>神戸少年鑑別所の入所者ら44人食中毒　阪神間6市の施設・事業所で　尼崎の飲食業者の弁当が原因</t>
    <phoneticPr fontId="15"/>
  </si>
  <si>
    <t>兵庫県</t>
    <rPh sb="0" eb="3">
      <t>ヒョウゴケン</t>
    </rPh>
    <phoneticPr fontId="15"/>
  </si>
  <si>
    <t>　神戸少年鑑別所は8日、兵庫県尼崎市大庄北2の飲食業「一栄給食」が製造した弁当を食べた入所者の10代の男女7人が、下痢や嘔吐（おうと）などの症状を訴えたと発表した。尼崎市保健所の調査の結果、神戸や尼崎など6市の施設・事業所で弁当を食べた計44人と調理従事者1人に同様の症状があり、弁当が原因の食中毒事件と断定。同保健所は同社を8日から3日間の営業停止処分とした。44人は10～60代で、いずれも軽症とみられる。</t>
    <phoneticPr fontId="15"/>
  </si>
  <si>
    <t>神戸新聞</t>
    <rPh sb="0" eb="4">
      <t>コウベシンブン</t>
    </rPh>
    <phoneticPr fontId="15"/>
  </si>
  <si>
    <t>https://nordot.app/1227600890359185697?c=724086615123804160</t>
    <phoneticPr fontId="15"/>
  </si>
  <si>
    <t>60代から70代の男性客が腹痛や下痢の症状…金沢の居酒屋で食中毒 便からカンピロバクター検出</t>
    <phoneticPr fontId="15"/>
  </si>
  <si>
    <t>石川県</t>
    <rPh sb="0" eb="3">
      <t>イシカワケン</t>
    </rPh>
    <phoneticPr fontId="15"/>
  </si>
  <si>
    <t>　先月26日、金沢市内の飲食店で食事をした3人が腹痛や下痢などの食中毒の症状を訴え、保健所は食中毒と断定し、店を7日から3日間の営業停止処分としました。食中毒が発生したのは、金沢市小立野の飲食店「酒楽」です。金沢市保健所によりますと、10月26日の夜、この店で食事をした60代から70代の3人の男性客が、腹痛や下痢などの食中毒の症状を訴えたため病院を受診したところ、このうち2人の便からカンピロバクターが検出されました。その後の調査で3人が共通して食べていた料理が店で提供されていた牛あぶりレバーだったことがわかり、保健所は食中毒と断定しました。保健所によりますと、カンピロバクターはニワトリやウシなどの腸にいる細菌です。金沢市保健所ではこの店を7日から3日間の営業停止処分としました。</t>
    <phoneticPr fontId="15"/>
  </si>
  <si>
    <t>北陸放送</t>
    <rPh sb="0" eb="4">
      <t>ホクリクホウソウ</t>
    </rPh>
    <phoneticPr fontId="15"/>
  </si>
  <si>
    <t>https://news.goo.ne.jp/article/mro/region/mro-1539799.html</t>
    <phoneticPr fontId="15"/>
  </si>
  <si>
    <t>旅客機の機内で高校生ら26人が嘔吐など食中毒症状…グアム修学旅行からの帰国途中の別々の2機で　成田到着後病院搬送</t>
    <phoneticPr fontId="15"/>
  </si>
  <si>
    <t>千葉県</t>
    <rPh sb="0" eb="3">
      <t>チバケン</t>
    </rPh>
    <phoneticPr fontId="15"/>
  </si>
  <si>
    <t xml:space="preserve">　グアムでの修学旅行から日本に帰る飛行機の中で、高校生ら26人が嘔吐（おうと）など食中毒のような症状を訴え、成田空港に着陸後、病院に搬送されました。消防や警察などによりますと、7日午後6時過ぎ、グアムから成田空港に向かっていた飛行機の中で、千葉県内にある高校の2年生、男女11人が嘔吐などの症状を訴えました。また同じ頃、グアムから成田空港に向かっていた別の飛行機でも高校生14人と引率していた教員1人のあわせて15人が嘔吐などの症状を訴えたということで、2機とも成田空港に優先着陸しました。
</t>
    <phoneticPr fontId="15"/>
  </si>
  <si>
    <t>プライムオンライン</t>
    <phoneticPr fontId="15"/>
  </si>
  <si>
    <t>https://nordot.app/1227281940176552639?c=724086615123804160</t>
    <phoneticPr fontId="15"/>
  </si>
  <si>
    <t xml:space="preserve">朝日中給食、タラ汁に釣り針｜社会｜富山のニュース - 北國新聞 </t>
    <phoneticPr fontId="15"/>
  </si>
  <si>
    <t>富山県</t>
    <rPh sb="0" eb="3">
      <t>トヤマケン</t>
    </rPh>
    <phoneticPr fontId="15"/>
  </si>
  <si>
    <t>　朝日町教委は７日、朝日中の給食会で提供したタラ汁に長さ５センチの釣り針１本が混入していたと発表した。２年男子生徒がタラ汁の中に入っているのを見つけ、教員に報告した。生徒は針を口に入れておらず、けがはなかった。町教委は保護者に対し、メールで謝罪した。
　町教委によると、給食会は町沿岸漁業連絡協議会に委託して毎年開催している。町漁協女性部の５人が岩手県産スケソウダラ６２本を下ごしらえする際、内臓に異物がないか確認したが、釣り針を見逃したとみられる。町教委は町沿岸漁業連絡協に対し、調理過程での確認を徹底するよう求めた。</t>
    <phoneticPr fontId="15"/>
  </si>
  <si>
    <t>https://www.hokkoku.co.jp/articles/-/1570203</t>
    <phoneticPr fontId="15"/>
  </si>
  <si>
    <t>富山新聞</t>
    <rPh sb="0" eb="2">
      <t>トヤマ</t>
    </rPh>
    <phoneticPr fontId="15"/>
  </si>
  <si>
    <t>食中毒（疑い）が発生しました(原因:調査中)</t>
    <rPh sb="15" eb="17">
      <t>ゲンイン</t>
    </rPh>
    <rPh sb="18" eb="21">
      <t>チョウサチュウ</t>
    </rPh>
    <phoneticPr fontId="15"/>
  </si>
  <si>
    <t>https://www.pref.fukuoka.lg.jp/press-release/syokuchudoku20241108.html</t>
    <phoneticPr fontId="15"/>
  </si>
  <si>
    <t>　令和６年１１月６日（水）、宮崎県宮崎市の住民から、田川市内の飲食店を利用したところ食中毒様症状を呈し、医療機関を受診した旨、田川保健福祉事務所に連絡があった。また、翌７日（木）、田川郡の住民からも、同飲食店を利用したところ食中毒様症状を呈し、医療機関を受診した旨、同事務所に連絡があった。同事務所が調査したところ、１１月１日（金）及び２日（土）に同飲食店をそれぞれ利用した２グループ４名中４名が発熱、腹痛、下痢等の症状を呈していることが判明した。現在、同事務所において、食中毒及び感染症の両面で調査を進めている。４名のうち３名が医療機関を受診しているが、入院はしておらず、重篤な症状を呈した者はいない。</t>
    <phoneticPr fontId="15"/>
  </si>
  <si>
    <t>宮崎市 生活衛生課</t>
    <rPh sb="0" eb="3">
      <t>ミヤザキシ</t>
    </rPh>
    <phoneticPr fontId="15"/>
  </si>
  <si>
    <t>宮崎県</t>
    <rPh sb="0" eb="3">
      <t>ミヤザキケン</t>
    </rPh>
    <phoneticPr fontId="15"/>
  </si>
  <si>
    <t xml:space="preserve">腸管出血性大腸菌に12人が感染 広島・福山、保育所園児や職員ら - Yahoo!ニュース </t>
    <phoneticPr fontId="15"/>
  </si>
  <si>
    <t>　広島県福山市は5日、市内の保育所で、0～2歳児の園児、職員、園児家族計12人が腸管出血性大腸菌に集団感染したと発表した。いずれも軽症か無症状で、軽症者は快方に向かっている。　市保健予防課によると10月21日、男児（1）が下痢や発熱を訴え、5日までに男児を含む全園児と職員ら計37人を検査したところ、軽症者9人、無症状者3人の感染が確認された。感染経路を調べている。</t>
    <phoneticPr fontId="15"/>
  </si>
  <si>
    <t>山陽新聞</t>
    <rPh sb="0" eb="4">
      <t>サンヨウシンブン</t>
    </rPh>
    <phoneticPr fontId="15"/>
  </si>
  <si>
    <t>広島県</t>
    <rPh sb="0" eb="3">
      <t>ヒロシマケン</t>
    </rPh>
    <phoneticPr fontId="15"/>
  </si>
  <si>
    <t>https://news.yahoo.co.jp/articles/e709d37ff6bd7ef9efff3e79c6719a49fc03099c</t>
    <phoneticPr fontId="15"/>
  </si>
  <si>
    <t>食中毒の発生について (ウェルシュ菌)</t>
    <rPh sb="17" eb="18">
      <t>キン</t>
    </rPh>
    <phoneticPr fontId="15"/>
  </si>
  <si>
    <t xml:space="preserve">　横浜市内の高齢者施設で食中毒が発生し、横浜市保健所は令和６年11月５日（火）13時38分に、施設内の給食事業者に対し、営業禁止処分を行いましたのでお知らせします。 現在、詳細な原因については調査中ですが、患者の症状はいずれも軽く、既に全員が回復しています。 
１ 経過 　令和６年10月28日（月）10時頃、「イリーゼたまプラーザ」の施設長から横浜市青葉福祉保健センターに、「10月19日（土）の朝から夕方にかけて複数の入居者が下痢を呈した。」との連絡があり、直ちに食中毒及び感染症の両面から調査を開始しました。 患者の検便からウエルシュ菌が検出され、本日、当該施設で提供された給食を原因とする食中毒と判断しました。 
２ 原因施設   イリーゼたまプラーザ 　横浜市青葉区美しが丘西1-5-31 
提供食数 　患者数 　10 月18 日（金） 朝食：59食 昼食：57食 おやつ：57食 夕食：59食 　　21 人（50 歳代～90歳代） 
【内訳】 男５人、女16人 　初発日時 　　10 月19 日（土）６時30分 
主な症状 下痢 ※いずれも軽症、入院者なし。（１）入居者のうち21人が、10月19日（土）６時頃から20日（日）４時頃にかけて、下痢を呈していま
した。 （２）患者６人の検便の結果、ウエルシュ菌が検出されました。 </t>
    <phoneticPr fontId="15"/>
  </si>
  <si>
    <t>https://www.city.yokohama.lg.jp/city-info/koho-kocho/press/iryo/2024/syokuchudoku.files/0002_20241105.pdf</t>
    <phoneticPr fontId="15"/>
  </si>
  <si>
    <t>横浜市保健所健康安全課公表</t>
    <rPh sb="11" eb="13">
      <t>コウヒョウ</t>
    </rPh>
    <phoneticPr fontId="15"/>
  </si>
  <si>
    <t>神奈川県</t>
    <rPh sb="0" eb="4">
      <t>カナガワケン</t>
    </rPh>
    <phoneticPr fontId="15"/>
  </si>
  <si>
    <t>　</t>
    <phoneticPr fontId="15"/>
  </si>
  <si>
    <t xml:space="preserve">寮の夕食でクリームシチュー食べた中高生64人が腹痛や下痢…調理した旅館を2日間の営業停止処分 </t>
    <phoneticPr fontId="15"/>
  </si>
  <si>
    <t>鹿児島県</t>
    <rPh sb="0" eb="4">
      <t>カゴシマケン</t>
    </rPh>
    <phoneticPr fontId="15"/>
  </si>
  <si>
    <t>　鹿児島県は1日、同県日置市吹上町湯之浦の旅館「新湯温泉」が提供したクリームシチューを食べた中高生64人が、下痢など食中毒の症状を訴えたと発表した。伊集院保健所は旅館を2日から2日間の営業停止処分とした。全員が回復しているという。発表によると、10月24日夜、男子中高生103人が寮の夕食で、旅館が調理したクリームシチューを食べた。その後、64人（13～18歳）が腹痛や下痢の症状を訴えた。翌日、4人が医療機関を受診。調査の結果、13人の便からウエルシュ菌が検出されたという。同保健所は旅館への立ち入り調査を実施。料理を常温で長時間放置するなどの不備を確認したため、温度管理や消毒を徹底するよう指導した。</t>
    <phoneticPr fontId="15"/>
  </si>
  <si>
    <t>https://news.yahoo.co.jp/articles/e967e61e1e80cc5307d67b612f39aa55acdac084</t>
    <phoneticPr fontId="15"/>
  </si>
  <si>
    <t>讀賣新聞</t>
    <rPh sb="0" eb="4">
      <t>ヨミウリシンブン</t>
    </rPh>
    <phoneticPr fontId="15"/>
  </si>
  <si>
    <t xml:space="preserve">O157感染でHUS発症 松戸の57歳女性、原因や経路は調査中 千葉県疾病対策課 </t>
    <phoneticPr fontId="15"/>
  </si>
  <si>
    <t>　千葉県は1日、松戸市の女性（57）が腸管出血性大腸菌感染症（O157）に感染し、溶血性尿毒症症候群（HUS）を発症したと発表した。現在は松戸市内の病院に入院し治療を受けている。感染の原因や経路は調査中。　県疾病対策課によると、女性は血便などがあり、10月24日に救急搬送され入院。28日にO157の感染が判明した。女性の同居家族で症状が出た人はいないという。</t>
    <phoneticPr fontId="15"/>
  </si>
  <si>
    <t>千葉日報</t>
    <rPh sb="0" eb="4">
      <t>チバニッポウ</t>
    </rPh>
    <phoneticPr fontId="15"/>
  </si>
  <si>
    <t>https://news.yahoo.co.jp/articles/31fbc00f9a3f4868d266ecd23ebec4b5f1b1cd42</t>
    <phoneticPr fontId="15"/>
  </si>
  <si>
    <t>食中毒情報 (11/4-11/10)</t>
    <rPh sb="0" eb="3">
      <t>ショクチュウドク</t>
    </rPh>
    <rPh sb="3" eb="5">
      <t>ジョウホウ</t>
    </rPh>
    <phoneticPr fontId="5"/>
  </si>
  <si>
    <t>今週のニュース（Noroｖｉｒｕｓ） (11/4-11/10)</t>
    <rPh sb="0" eb="2">
      <t>コンシュウ</t>
    </rPh>
    <phoneticPr fontId="5"/>
  </si>
  <si>
    <t>海外情報 (11/4-11/10)</t>
    <rPh sb="0" eb="4">
      <t>カイガイジョウホウ</t>
    </rPh>
    <phoneticPr fontId="5"/>
  </si>
  <si>
    <t>食品表示
 (11/4-11/10)</t>
    <rPh sb="0" eb="2">
      <t>ショクヒン</t>
    </rPh>
    <rPh sb="2" eb="4">
      <t>ヒョウジ</t>
    </rPh>
    <phoneticPr fontId="5"/>
  </si>
  <si>
    <t>食品表示 (11/4-11/10)</t>
    <phoneticPr fontId="5"/>
  </si>
  <si>
    <r>
      <t>残留農薬</t>
    </r>
    <r>
      <rPr>
        <b/>
        <sz val="20"/>
        <color rgb="FF000000"/>
        <rFont val="ＭＳ Ｐゴシック"/>
        <family val="3"/>
        <charset val="128"/>
      </rPr>
      <t xml:space="preserve"> (11/4-11/10)</t>
    </r>
    <phoneticPr fontId="5"/>
  </si>
  <si>
    <t>Willow's...</t>
  </si>
  <si>
    <t>野中蒲鉾</t>
  </si>
  <si>
    <t>カスミ</t>
  </si>
  <si>
    <t>ヤマナカ</t>
  </si>
  <si>
    <t>社会福祉法人コス...</t>
  </si>
  <si>
    <t>社会福祉法人上越...</t>
  </si>
  <si>
    <t>ローヤル製菓</t>
  </si>
  <si>
    <t>サザビーリーグ ...</t>
  </si>
  <si>
    <t>善幸</t>
  </si>
  <si>
    <t>北辰水産</t>
  </si>
  <si>
    <t>ムラキフードプラ...</t>
  </si>
  <si>
    <t>ユニバース</t>
  </si>
  <si>
    <t>井村屋</t>
  </si>
  <si>
    <t>瞬菓三原</t>
  </si>
  <si>
    <t>白石食品工業</t>
  </si>
  <si>
    <t>ファミリーマート...</t>
  </si>
  <si>
    <t>海鮮焼きそば焼飯セット</t>
  </si>
  <si>
    <t>オークワ</t>
  </si>
  <si>
    <t>山形だしで食べる海鮮丼 一部消費期限誤表示</t>
  </si>
  <si>
    <t>万家</t>
  </si>
  <si>
    <t>千層餅他4品目 一部名称誤記載,原料原産地等不記載</t>
  </si>
  <si>
    <t>(株)ヨークベニ...</t>
  </si>
  <si>
    <t>古川南店 たらこ 一部ラベル誤貼付でアレルゲン表示欠落</t>
  </si>
  <si>
    <t>骨無しさば塩焼 一部ラベル誤貼付でアレルゲン表示欠落</t>
  </si>
  <si>
    <t>マックスバリュ東...</t>
  </si>
  <si>
    <t>白身フライ 一部ラベル誤貼付でアレルギー表示欠落</t>
  </si>
  <si>
    <t>ANA FEST...</t>
  </si>
  <si>
    <t>らるきい ぺぺたま。 一部賞味期限シール欠落のおそれ</t>
  </si>
  <si>
    <t>フンドーキン醤油...</t>
  </si>
  <si>
    <t>濃厚みそのキムチ鍋つゆ 一部微生物検出</t>
  </si>
  <si>
    <t>荻野屋</t>
  </si>
  <si>
    <t>鮭あおさ おにぎり 一部特定原材料表示欠落</t>
  </si>
  <si>
    <t>合同会社あずまし...</t>
  </si>
  <si>
    <t>ホタテ加工品 冷凍(ほたて味噌貝焼き) 一部生菌数基準超過コメントあり</t>
  </si>
  <si>
    <t>ヤオマサ</t>
  </si>
  <si>
    <t>大井町店 釜上しらす(解凍) 一部ふぐの稚魚混入の恐れ</t>
  </si>
  <si>
    <t>瑞逢社</t>
  </si>
  <si>
    <t>ミニピザ生地 一部カビ発生の恐れ</t>
  </si>
  <si>
    <t>グローバル</t>
  </si>
  <si>
    <t>有機割れむき甘栗 一部カビ発生の恐れ</t>
  </si>
  <si>
    <t>雄勝地方特用林産...</t>
  </si>
  <si>
    <t>わらび水煮 一部微生物増殖の恐れ</t>
  </si>
  <si>
    <t>社会福祉法人そよ...</t>
  </si>
  <si>
    <t>かぼちゃパン(2024ハロウィーン) 一部特定原材料表示欠落</t>
  </si>
  <si>
    <t>食用ほおずきシロップ 一部スパウトパウチに膨らみ</t>
  </si>
  <si>
    <t>牛すじ串、餅入り巾着 一部賞味期限誤表記</t>
  </si>
  <si>
    <t>龍ヶ崎中里店 塩銀鮭(甘口) 一部ラベル誤貼付で(さけ)表示欠落</t>
  </si>
  <si>
    <t>汐田フランテ館 フジッコ おばんざい小鉢 一部保存温度逸脱</t>
  </si>
  <si>
    <t>パウンドケーキ りんごとくるみ 一部賞味期限誤表記</t>
  </si>
  <si>
    <t>南葉山麓かなや味噌 一部プラスチック片混入の恐れ</t>
  </si>
  <si>
    <t>黒糖風味鈴カステラ 一部中身誤封入でアレルゲン(大豆)表示欠落</t>
  </si>
  <si>
    <t>ダージリン(茶葉100g) 一部包装不良</t>
  </si>
  <si>
    <t>キムチ鍋(レンジ用) 一部ラベル誤貼付でアレルゲン表示欠落</t>
  </si>
  <si>
    <t>松戸店 しらす干し 一部フグ稚魚混入の恐れコメントあり</t>
  </si>
  <si>
    <t>味噌らーめん詰め合わせ 一部アレルギー表示欠落</t>
  </si>
  <si>
    <t>樹木店 さんま竜田揚げ 一部アレルギー表示欠落</t>
  </si>
  <si>
    <t>パレ・ヴァニーユ他 基準外の着色料使用</t>
  </si>
  <si>
    <t>広島レッドチョコラ 一部賞味期限誤表示</t>
  </si>
  <si>
    <t>カステラクリームサンド 一部消費期限誤表記</t>
  </si>
  <si>
    <t>いくら醤油漬 一部保存温度誤表示</t>
  </si>
  <si>
    <t>賞味</t>
    <rPh sb="0" eb="2">
      <t>ショウミ</t>
    </rPh>
    <phoneticPr fontId="83"/>
  </si>
  <si>
    <t>アレルゲン</t>
    <phoneticPr fontId="83"/>
  </si>
  <si>
    <t>残留</t>
    <rPh sb="0" eb="2">
      <t>ザンリュウ</t>
    </rPh>
    <phoneticPr fontId="83"/>
  </si>
  <si>
    <t>異物</t>
    <rPh sb="0" eb="2">
      <t>イブツ</t>
    </rPh>
    <phoneticPr fontId="83"/>
  </si>
  <si>
    <t>細菌</t>
    <rPh sb="0" eb="2">
      <t>サイキン</t>
    </rPh>
    <phoneticPr fontId="83"/>
  </si>
  <si>
    <t>表示</t>
    <rPh sb="0" eb="2">
      <t>ヒョウジ</t>
    </rPh>
    <phoneticPr fontId="83"/>
  </si>
  <si>
    <t>その他</t>
    <rPh sb="2" eb="3">
      <t>タ</t>
    </rPh>
    <phoneticPr fontId="83"/>
  </si>
  <si>
    <t>2024年第40週</t>
    <rPh sb="4" eb="5">
      <t>ネン</t>
    </rPh>
    <rPh sb="5" eb="6">
      <t>ダイ</t>
    </rPh>
    <rPh sb="8" eb="9">
      <t>シュウ</t>
    </rPh>
    <phoneticPr fontId="83"/>
  </si>
  <si>
    <t>インフルエンザ新型</t>
    <rPh sb="7" eb="9">
      <t>シンガタ</t>
    </rPh>
    <phoneticPr fontId="83"/>
  </si>
  <si>
    <t>コロナウイルス感染症</t>
    <rPh sb="7" eb="10">
      <t>カンセンショウ</t>
    </rPh>
    <phoneticPr fontId="83"/>
  </si>
  <si>
    <t>報告数</t>
    <rPh sb="0" eb="3">
      <t>ホウコクスウ</t>
    </rPh>
    <phoneticPr fontId="83"/>
  </si>
  <si>
    <t>総数</t>
    <rPh sb="0" eb="2">
      <t>ソウスウ</t>
    </rPh>
    <phoneticPr fontId="83"/>
  </si>
  <si>
    <t>男性</t>
    <rPh sb="0" eb="2">
      <t>ダンセイ</t>
    </rPh>
    <phoneticPr fontId="83"/>
  </si>
  <si>
    <t>女性</t>
    <rPh sb="0" eb="2">
      <t>ジョセイ</t>
    </rPh>
    <phoneticPr fontId="83"/>
  </si>
  <si>
    <t>2024年第41週</t>
    <rPh sb="4" eb="5">
      <t>ネン</t>
    </rPh>
    <rPh sb="5" eb="6">
      <t>ダイ</t>
    </rPh>
    <rPh sb="8" eb="9">
      <t>シュウ</t>
    </rPh>
    <phoneticPr fontId="83"/>
  </si>
  <si>
    <t>【速報】小林製薬、製品回収で22億円の追加損失</t>
    <phoneticPr fontId="15"/>
  </si>
  <si>
    <t>　小林製薬は8日、紅こうじサプリメントを巡る健康被害問題に関連し、製品回収で新たに22億円の特別損失を計上したと発表した。同時に発表した2024年1～9月期連結決算は純利益が前年同期比65.5％減の53億円だった。売上高は3.9％減の1144億円。紅こうじ関連製品を自主回収した影響で、サプリメントを含むヘルスケア部門が苦戦。通販も定期購入の解約が増加した。芳香消臭剤が売り上げをけん引した日用品は増収となった。24年12月期の連結純利益見通しは、従来予想の121億円から107億円に引き下げた。売上高は1690億円を維持した。</t>
    <phoneticPr fontId="15"/>
  </si>
  <si>
    <t>https://www.47news.jp/11740682.html</t>
    <phoneticPr fontId="15"/>
  </si>
  <si>
    <t>大阪府</t>
    <rPh sb="0" eb="3">
      <t>オオサカフ</t>
    </rPh>
    <phoneticPr fontId="15"/>
  </si>
  <si>
    <t>共同通信</t>
    <rPh sb="0" eb="4">
      <t>キョウドウツウシン</t>
    </rPh>
    <phoneticPr fontId="15"/>
  </si>
  <si>
    <t>※2024年 第44週（10/28～11/3） 現在</t>
    <phoneticPr fontId="5"/>
  </si>
  <si>
    <t>ね</t>
    <phoneticPr fontId="83"/>
  </si>
  <si>
    <t>　　　　　</t>
    <phoneticPr fontId="83"/>
  </si>
  <si>
    <t>やや多い</t>
    <rPh sb="2" eb="3">
      <t>オオ</t>
    </rPh>
    <phoneticPr fontId="83"/>
  </si>
  <si>
    <t>https://www.ryutsuu.biz/abroad/q110544.html</t>
  </si>
  <si>
    <t>https://www.ryutsuu.biz/abroad/q102412.html</t>
  </si>
  <si>
    <t>https://www.nna.jp/news/2725582?utm_source=newsletter&amp;utm_medium=email&amp;utm_campaign=club_bn&amp;country=spd&amp;type=3&amp;free=0</t>
    <phoneticPr fontId="83"/>
  </si>
  <si>
    <t>　A. トランプ氏の経済政策の柱は「減税」である。超党派の「責任ある連邦予算委員会（CRPB）」の試算に基づくと、その減税総額は今後10年間で10.4兆ドル（GDP比：2.8%）に達する。具体的には2025年末に失効するトランプ減税の延長・修正（トランプ前政権が2017年12月に成立させた「減税・雇用法」；GDP比：1.5%）、残業代に対する免税（同、0.5%）、年金等の社会保障給付に対する免税（0.4%）など、広範な減税策を掲げる。また、既存政策の継続であるトランプ減税を除いた場合においても、新規の減税規模は5.1兆ドル（1.4%）と試算される。なお、トランプ氏はこうした減税の主な財源として後述の関税策等を指摘するものの、歳入増は総額3.7兆ドル（1.0%）と減税規模を下回る。
　一方、先行きの経済動向を占ううえでは、トランプ氏のキャッチフレーズである「MAGA（Make America Great Again）」に関連する政策も重要となる。具体的には通商政策として「対中関税60%」と「それ以外の全輸入品に対する一律10％関税」、及び移民政策として「合法・不法を問わない移民流入の抑制」が挙げられる。トランプ氏は保護貿易政策で国内への製造業回帰を促すほか、移民抑制策を通じて、移民に奪われた仕事や政府予算をアメリカ国民へ取り戻すと主張する。しかし、保護貿易政策は輸入物価の上昇とこれによる消費減少、移民抑制は接客業や建設業における人手不足の深刻化を招くとの見方が多い。
Q. これらの政策をいつ、どのように実現するのか？
A. 選挙キャンペーン中の公約は「有権者へのアピール」の要素が強く、大統領の意向のみで全てを実行に移せるわけではない。米大統領には法案提出や予算策定の権限はなく（成立法案への拒否権はある）、一部の関税策を除き、多くの公約は議会での可決が必要となる。なお、大統領選と同時に実施された議会選では共和党が上院を制したほか、下院でも優勢とみられている。とはいえ、仮に共和党が制する場合においても、両党の議席数の差が僅差であれば、一部の共和党議員の反対によって政策の実現性が不透明となる。また、下院を民主党が支配する場合、トランプ氏の政策実現に向けた大きな障害となるだろう。
減税策を巡って、トランプ氏は2025年中に減税予算を議会で成立させ、2026年以降の実現を目指すと考えられる（関連法案が成立しなければ、既存のトランプ減税は25年末に自動的に失効）。前述したように、上下院を共和党が支配してもその議席数の差が僅差の場合、財政再建を志向する共和党議員は大幅な減税に慎重な姿勢を示すかもしれない。実際、トランプ氏が2016年の選挙戦で主張した減税策は総額4.5兆ドルと試算された一方、実現した政策の規模は2.3兆ドルと半分程度に留まった（政権前半は上下院とも共和党が第一党）。
通商政策を巡って、対中関税の引き上げは議会審議を経ず、大統領令で実現できると考えられる。既存の通商法では「安全保障上の脅威の除去」や「不公正な貿易慣行の是正」を理由に、追加関税の発動権限が大統領へ付与されており（通商法232条や301条）、実際にトランプ前政権はこれを活用した。加えて、通商法122条に基づくと、10％の一律関税も最長150日間は大統領権限で実現可能とみられている（恒久的な一律関税を実現するためには議会での関連法案の成立が必要となる見込み）。トランプ氏は一部品目に対する対中関税策を早期に実現するリスクがあるものの、経済的な影響が大きい広範な品目への対中関税の大幅引き上げ、及び一律関税にどの程度本気であるかは不透明だ。これらの過激な保護主義政策は米国の輸出拡大、及び海外企業による米国への投資（工場建設）を促す交渉材料に過ぎない可能性もある。なお、トランプ氏は2016年の選挙戦にて対中関税45%を主張した一方、実際の退任時の対中関税率は20%程度に留まった。</t>
    <phoneticPr fontId="83"/>
  </si>
  <si>
    <t>https://news.nissyoku.co.jp/news/ozawa20241030043907034</t>
    <phoneticPr fontId="83"/>
  </si>
  <si>
    <t>　フランス国内の酪農家、酪農協同組合、製造業者、流通業者から構成される非営利団体CNIEL（フランス全国酪農経済センター）は、フランス産チーズの魅力を日本市場に伝えるプロモーション活動を加速させている。EUの支援を受け、2024～26年までの3ヵ年で「Authentic Cheeses～Craftedin Europe,Perfected in France」キャンペーンを推進。同国産・EU産のチーズに関するさまざまな情報発信に注力していく。今秋11月には東京都・渋谷でイベン</t>
    <phoneticPr fontId="83"/>
  </si>
  <si>
    <t>https://news.nissyoku.co.jp/news/ozawa20241028122504943</t>
    <phoneticPr fontId="83"/>
  </si>
  <si>
    <t>　EU域内の生乳生産が、将来的に東側加盟国にシフトするかどうか--世界の酪農乳業者団体・企業・研究者らで構成する国際酪農比較ネットワーク（IFCN）は、EUの酪農家の現状と環境規制の動向を検討し、注目地域と位置付けた。世界の生乳生産量の約20％を占める一大酪農エリアに起きている地殻変動は、EU各国から多くの乳製品を輸入する日本市場に影響を与える可能性が高い。　IFCNの調べでは、EU27ヵ国全体での年間生乳生産量は1億5400万t。15～23年におけ</t>
    <phoneticPr fontId="83"/>
  </si>
  <si>
    <t>https://www.hoshizaki.co.jp/news/20241101</t>
    <phoneticPr fontId="83"/>
  </si>
  <si>
    <r>
      <t xml:space="preserve">　総合フードサービス機器メーカーであるホシザキ株式会社（本社：愛知県豊明市、代表取締役社長：小林靖浩）は、長期的成長に向けたさらなる競争力強化のため、中華人民共和国（以下、中国）の事業拠点を再編し、ビジネス構造を転換します。現在3社に分かれている開発、製造、販売の機能を1社に統合し、機能間での連携スピードを速め、個々のお客様への対応力と価格競争力を高めます。
 ●中国でのホシザキ：市場変化にあわせ事業基盤を拡大
　ホシザキは1998年に販売を担う北京事務所（2004年に現、星崎冷熱機械（上海）有限公司（所在地：中国上海市）（以下、星崎上海）を設立し機能移転）設立後、2006年に製造工場として星崎電機（蘇州）有限公司（所在地：中国江蘇省蘇州市）（以下、星崎蘇州）を、2012年に中国事業を統括する星崎（中国）投資有限公司（所在地：中国上海市）（以下、星崎中国HLDG）を設立し、中国でのビジネス基盤を拡大してきました。 2024年1月には、急速に変化する中国市場とお客様ニーズに応えるため、研究開発センター　（星崎中国HLDG商品開発本部）を大連に設立し、現地開発力を強化しました。 
●ポストコロナの中国市場変化へ対応するためビジネス構造を転換 
　ポストコロナの中国飲食市場においては、消費者の食に対する嗜好の多様化、レストラン、ティー／コーヒーチェーン、ファーストフード、ベーカリーなど多様な業態の飲食チェーン店による開店増加などの構造変化が起きています。コロナ禍での経済的なダメージにより、特に多店舗展開する飲食チェーン店では、1店舗あたりの投資コストを抑制する動きが顕著になっています。このようなチェーン店では、多数の店舗共通のオーダーメイド製品を、低価格かつ迅速に求める傾向にあります。さらにホシザキでは、欧米や日本での市場経験から、今後中国でも全飲食店に占めるチェーン展開する飲食ブランドの割合が増加すると見込んでいます。 ホシザキは今後の中国での成長のため、このような市場変化に対応できるビジネス構造へ転換することとしました。 
</t>
    </r>
    <r>
      <rPr>
        <b/>
        <sz val="13"/>
        <rFont val="Segoe UI Symbol"/>
        <family val="3"/>
      </rPr>
      <t>●</t>
    </r>
    <r>
      <rPr>
        <b/>
        <sz val="13"/>
        <rFont val="游ゴシック"/>
        <family val="3"/>
        <charset val="128"/>
      </rPr>
      <t>開発、製造、販売を1社へ統合し、体制を強化
　星崎中国HLDGの商品開発本部（開発機能）、星崎上海（販売機能）、星崎蘇州（製造機能）の3社に分かれている機能を、星崎蘇州を母体とする1社に経営統合し、2025年1月2日より統合会社として業務を開始します。経営統合に先立ち、10月18日に、星崎蘇州は星崎商厨智造（蘇州）有限公司 （所在地：中国江蘇省蘇州市）へ社名を変更しています。</t>
    </r>
    <phoneticPr fontId="83"/>
  </si>
  <si>
    <t>当地スーパーマーケットは、小売大手4社が席巻
　米国農務省（USDA）のレポート「食品小売り年次報告（Retail Foods Annual）」によると2023年、チリの食品小売市場は全体で約289億ドル。そのうち、スーパーマーケットが約155億ドル。半分以上を占めた。地場系スーパーマーケットは、小売り大手4社が寡占している。当地報道によると、市場はその4社で90％を占める。売上高順に示すと、次のとおりだ。
●ウォルマート（Walmart）業界最大手。「リーデル（Líder）」などのチェーンを擁し、国内で約390店舗運営。プライベートブランド商品に強みを持つ。米国小売り大手のウォルマートの子会社である。
●センコスッド（Cencosud）スーパーマーケットやハイパーマーケットなどの業態を展開する。
●SMU　「ウニマルク（Unimarc）」チェーンを持つ。
●ファラベラ（Falabella）「トットゥス（Tottus）」チェーンを持つ。
チリ国家統計局によると、スーパーマーケットの2024年8月の売り上げ指数は前年同月比5.4％増だった。これに先立ち、2022年5月から2024年1月までは前年同月比マイナスを記録し続けていた。しかし、景気の回復とともに持ち直し傾向にある。
　センコスッドは輸入食品に強い　大手4社の2番手、センコスッドは、国内にスーパーマーケットチェーンを2つ擁する〔ジュンボ（Jumbo）とサンタ・イサベル（Santa Isabel）〕。その下で、計286店舗展開している〔2024年第1四半期（1～3月）時点〕。経営する小売事業は、スーパーマーケットだけでなく、ショッピングモールなど幅広い。また、国際的にも展開。ブラジル、アルゼンチン、ペルー、コロンビアの南米各国に、1,000超える店舗を構える。多角的かつグローバルな大企業と言えるだろう。2022年には米国のザ・フレッシュ・マーケット（the Fresh Market）の株式を取得し、さらに事業を拡大させた。特にジュンボは、一定の高所得者層をターゲットに据え、品質と品ぞろえを重視。他社スーパーマーケットチェーンと比べても、輸入食品の取り扱いが多いのが特徴だ。国内事業で輸入食品の調達責任者を務めるマグダレナ・ベナベンテ氏は、ジェトロのインタビューに対し「日本に行ったチリ人がノスタルジアを感じる日本らしい商品に、特に可能性を感じている」と話す（注1）。</t>
    <phoneticPr fontId="83"/>
  </si>
  <si>
    <t>https://note.com/ec2/n/nf140e097eca4</t>
    <phoneticPr fontId="83"/>
  </si>
  <si>
    <r>
      <t>　最新のアメリカ小売業界の動向をより詳細にお届けします。2024年の売上高ランキングが発表され、業界の勢力図に大きな変化が見られました。消費者の行動の変化、テクノロジーの進化、そして世界経済の動向など、様々な葛藤が複雑に絡み合った結果です。特に、パンデミック後の新しい生活様式が定着し、オンラインショッピングと実店舗の融合が進んでいます。また、日本企業の頑張りも気になるところですね。
　トップ10企業の顔ぶれと注目ポイント
2024年の米国小売業売上高ランキングのトップ10は以下の通りです。
　1位　ウォルマート (Walmart US) : 4,418億1,700万ドル　　　　　　　　　２位　アマゾン (Amazon) : 2,519億200万ドル
　３位　コストコ (Costco) : 1,766億3,000万ドル　　　　　　　　　　　　　４位   クローガー (The Kroger Co) : 1,500億3,900万ドル
　５位　CVSヘルス (CVS-He</t>
    </r>
    <r>
      <rPr>
        <b/>
        <sz val="13"/>
        <rFont val="ＭＳ 明朝"/>
        <family val="1"/>
        <charset val="128"/>
      </rPr>
      <t>​​</t>
    </r>
    <r>
      <rPr>
        <b/>
        <sz val="13"/>
        <rFont val="游ゴシック"/>
        <family val="3"/>
        <charset val="128"/>
      </rPr>
      <t>alth) : 1,167億6,300万ドル　　　　　　　　　  ６位　グリーンウォルズ (ウォルグリーン ブーツ アライアンス) : 1,103億1,400万ドル
　７位　ターゲット (Target) : 1,058億300万ドル　　　　　　　　　　　　　８位　サムズ・クラブ (Sam's Club) : 861億7,900万ドル
　９位　アルバートソンズ (Albertsons Cos.) : 792億3,700万ドル　　　　　 10位　 ロブロウ (Loblaw Companies Ltd) : 595億2,900万ドル
　注目ポイント　ウォルマートが引き続き首位を維持し、2位のAmazonに大差をつけています。この差は、ウォルマートの強力な実店舗ネットワークとオンライン戦略の成功を示しています。ウォルマートは、過去数年間でデジタル化に特化し、食品や日用品のオンライン注文と店舗でのピックアップサービスが消費者に好評で、売上を大きく伸ばしています。またCVSヘルスが5位に上昇し、ウォルグリーンズを抜きました。この反転は、CVSヘルスのヘルスケア事業強化戦略が功を奏した結果です。特に、処方箋サービスとヘルスケア関連商品の売れ行きが好調で、多くの消費者が健康に対する意識を高めている現在の社会トレンドとマッチしています。また、CVSヘルスは、地域型の小規模クリニックの展開も進めており、これが大衆競争との差別化に続いています。一方で、他の部門では最終的な売上高が1.66%減少し、苦戦が見られます。この減少は、インフレの影響や消費者の購買行動の変化が主な原因と考えられます。特に、高級品や非必需品の売上が落ち込んでおり、消費者が価格に敏感になっている傾向です。目標は、この状況に対応するために、プライベートブランド商品の強化や、より魅力的な価格設定を行っている戦略を打ち出しています。</t>
    </r>
    <rPh sb="250" eb="251">
      <t>イ</t>
    </rPh>
    <rPh sb="298" eb="299">
      <t>イ</t>
    </rPh>
    <rPh sb="331" eb="332">
      <t>イ</t>
    </rPh>
    <rPh sb="377" eb="378">
      <t>イ</t>
    </rPh>
    <rPh sb="422" eb="423">
      <t>イ</t>
    </rPh>
    <rPh sb="474" eb="475">
      <t>イ</t>
    </rPh>
    <rPh sb="525" eb="526">
      <t>イ</t>
    </rPh>
    <rPh sb="570" eb="571">
      <t>イ</t>
    </rPh>
    <rPh sb="610" eb="611">
      <t>イ</t>
    </rPh>
    <rPh sb="661" eb="662">
      <t>イ</t>
    </rPh>
    <phoneticPr fontId="83"/>
  </si>
  <si>
    <t>https://www.ryutsuu.biz/abroad/q110571.html</t>
    <phoneticPr fontId="83"/>
  </si>
  <si>
    <t>　AEON CO.（M）BHD.（イオンマレーシア）は11月15日、「AEON MALL Tebrau City（イオンモール テブラウ シティ）」をリニューアルオープンする。
マレーシア半島最南端ジョホール州の州都ジョホールバルにて、2006年にオープンしたイオンマレーシアの旗艦ショッピングセンター。今回、「家族で楽しむ食とエンターテインメント」をコンセプトとした新エリアを導入する。飲食店、書店、アミューズメントなど、専門店20店舗がオープンする予定。うち15店舗はイオンマレーシア初出店だという。
ジョホールバル初となる「TSUTAYA BOOKSTORE」が約2500m2の広さでオープン。書籍は多言語に対応し、英語、中国語、マレー語、日本語の4カ国語で取りそろえる。多種多様な児童書のほか、マレーシアで人気の日本のマンガも並ぶ。書籍以外にも、文房具や、ライフスタイル雑貨など多数の商品を取り扱う。体験型イベントとして、親子で参加できるワークショップなども実施予定だ。こだわりの豆を使用したコーヒーや、マレーシアで人気の抹茶を使ったドリンク、和洋折衷の軽食などのメニューと共に、購入前の本をカフェスペースでゆっくり選び、くつろぐこともできる「日本の喫茶店スタイルが特徴のカフェ」を併設した。
　イオンファンタジーではマレーシア初出店となる新業態「STAR KIDS」が同日オープンする。運動をテーマに「遊びながら学ぶ」をコンセプトにした新しいプレイグラウンドで、経験豊富な専属コーチを施設に配置。年齢別に適切なカリキュラムを提供することで、子ども達の挑戦する土壌を作り、成し遂げる達成感が得られることを目的にしている。
週末には外部とのコラボレーションを行い、さまざまなスポーツが体験可能。「STAR KIDS」内にマレーシア初となる「GET ステージ」もオープンし、キャラクターグッズやトレーディングカードを販売する。トレーディングカードは、ティーチングイベントを実施するため、初めての人でも楽しめるという。
　アジアをテーマにしたグルメが勢ぞろいする「TEBRAU CITY FOOD HALL」も新設した。レストランでは、日本食レストランとして、ジョホールバル初出店の「しゃぶ葉」、ハラル認証を取得した鶏だしラーメンが人気の「Maruki Ramen」、マレーシアに10店舗展開し、人気のとんかつ専門店「Tonkatsu by Ma Maison」がオープンする。伝統的な韓国料理であるスンドゥブやビビンバなどを提供する「Oiso」や、韓国で最大のフライドチキンレストラン「Kyochon」なども出店予定だ。スイーツ＆スナック・ベーカリーでは、11店舗がオープンし、このうち8店舗がイオンマレーシア初出店。スイーツでは抹茶の多彩な魅力を発信する「Matcha108」、大きなシナモンロールが人気の「Cinnabon」、なめらかな口どけが人気の生チョコを提供する「Royce」などがオープンする。スナックでは、一人で気軽にピザが楽しめる「Eat Pizza」、アイルランド発のサンドウィッチチェーン「O’Briens」が出店。ベーカリーは、地元で人気の「The Founders Bakery」がオープンする。</t>
    <phoneticPr fontId="83"/>
  </si>
  <si>
    <t>米国</t>
    <rPh sb="0" eb="2">
      <t>ベイコク</t>
    </rPh>
    <phoneticPr fontId="83"/>
  </si>
  <si>
    <t>チリ</t>
    <phoneticPr fontId="83"/>
  </si>
  <si>
    <t>フランス</t>
    <phoneticPr fontId="83"/>
  </si>
  <si>
    <t>EU連合</t>
    <rPh sb="2" eb="4">
      <t>レンゴウ</t>
    </rPh>
    <phoneticPr fontId="83"/>
  </si>
  <si>
    <t>中国</t>
    <rPh sb="0" eb="2">
      <t>チュウゴク</t>
    </rPh>
    <phoneticPr fontId="83"/>
  </si>
  <si>
    <t>マレーシア</t>
    <phoneticPr fontId="83"/>
  </si>
  <si>
    <t>トランプ氏当選確実 日本経済への影響は</t>
    <phoneticPr fontId="83"/>
  </si>
  <si>
    <t>貿易政策 関税上乗せ
日本の政府と経済界が注目しているのがトランプ氏の貿易政策です。トランプ氏は大統領を務めていた当時、日本は牛肉や豚肉といった農産品の関税の引き下げなど大幅な市場開放を求められ、日米で新たな貿易協定を締結した経緯があります。今回の選挙戦で、トランプ氏は、生産拠点の国内回帰を重視し、日本を含む外国から輸入される製品に原則10％から20％の関税をかける方針を示してきました。特に自動車については、ことし9月に行った演説でメキシコで生産しアメリカに輸入されるすべての自動車に対して「100％の関税を課す」と述べていて、こうした政策が実現した場合、メキシコに生産拠点を設けている日本の自動車メーカーにも影響が出る可能性があります。
　日本の実質GDPへの影響を試算
民間のシンクタンク「大和総研」はトランプ氏が主張する政策が経済に与える影響について、ことし5月の時点で試算し、公表しています。それによりますと、アメリカが中国からの輸入品に60％、日本を含むそれ以外の外国からの製品に10％の関税をかけ、すべての移民の流入を停止した場合、原材料を輸入に頼る産業で生産が落ち込み、労働力人口も減少することなどから、アメリカの実質GDPは、3.4％押し下げられると試算しています。また、日本の実質GDPも、日本からアメリカへの輸出が減少することなどから、0.48％押し下げられると見込んでいます。</t>
    <phoneticPr fontId="83"/>
  </si>
  <si>
    <t>https://www3.nhk.or.jp/news/html/20241106/k10014630871000.html</t>
    <phoneticPr fontId="83"/>
  </si>
  <si>
    <t>庄子農林水産大臣政務官の国内出張について</t>
    <phoneticPr fontId="83"/>
  </si>
  <si>
    <t xml:space="preserve">   庄子農林水産大臣政務官は、宮城県において高病原性鳥インフルエンザの疑い事例が確認されたことを受け、県による防疫措置に万全を期すため、宮城県に出張し、宮城県知事と会談します。
1.日程   日時：令和6年11月10日(日曜日)9時45分
会場：宮城県庁4階庁議室   所在地：宮城県仙台市青葉区本町3丁目8番1号
2.出張者   庄子 賢一(しょうじ けんいち)農林水産大臣政務官
3.留意事項    宮城県知事との会談は、冒頭のみカメラ撮影可能です。取材を希望される方は、当日、記者証を持参してください。都合により、予定が変更される可能性がありますので、あらかじめ御了承願います。交通事情等により、時間が早まることがありますので、時間には余裕を持ってお越しいただきますよう、お願いいたします。
現場での取材は、本病のまん延を引き起こすおそれがあること、農家の方のプライバシーを侵害しかねないことから、厳に慎むよう御協力をお願いします。
</t>
    <phoneticPr fontId="83"/>
  </si>
  <si>
    <t>https://www.maff.go.jp/j/press/syouan/soumu/241110.html</t>
    <phoneticPr fontId="83"/>
  </si>
  <si>
    <t xml:space="preserve">カシューナッツ、表示義務化検討＝アレルギー症例増受け―消費者庁 - livedoor </t>
    <phoneticPr fontId="83"/>
  </si>
  <si>
    <t xml:space="preserve">   カシューナッツを食べてアレルギー症状が出た例が増えているとして、消費者庁がアレルギー表示を義務付ける原材料に追加することを検討している。昨年の食物アレルギー原因に占める割合は４．６％と、１２年前の調査の０．６％から大幅に増加。重い症状になるケースも多く、同庁は表示を義務化すれば消費者がより注意を払うようになるとみている。同庁は３年ごとに食物アレルギーの実態を調査。摂取後１時間以内に症状が出て、医療機関にかかった症例を医師の報告でまとめた。昨年の６０３３例のうち、カシューナッツが原因だったのは２７９例。原因食物の中で７番目に多かった。１２年前は１４番目で、順番は徐々に上昇している。カシューナッツが原因の重いショック症状は昨年３７例あり、５番目に多い原因食物だった。</t>
    <phoneticPr fontId="83"/>
  </si>
  <si>
    <t>https://news.livedoor.com/article/detail/27523228/?escode=pcmax</t>
    <phoneticPr fontId="83"/>
  </si>
  <si>
    <t>700人以上の生徒が集団でノロウイルス感染か、スポーツイベント後に感染拡大の可能性</t>
    <phoneticPr fontId="83"/>
  </si>
  <si>
    <t xml:space="preserve">   タイ保健省は2024年11月9日、タイ東部ラヨーン県内の2つの学校で約700人以上の生徒が腹痛や嘔吐などの症状を訴えた件について調査した結果、ノロウイルス感染が疑われると発表しました。感染源として水や食事が原因とみられており、感染は学校対抗のスポーツイベントが行われた後に発生しました。各報道が伝えています。この集団感染は、11月6日から7日にかけて報告され、最も多く見られた症状は腹痛（88%）、嘔吐（83%）、頭痛（79%）、下痢（72%）、発熱（68%）でした。ノロウイルスが検出された患者の多くは軽症であり、病院で治療を受けた93人はすでに回復し退院しています。重症患者や死亡者は確認されていません。タイ保健省は、「現在のところ、感染は学校内に限られているものの、原因調査は続いています」と述べました。保健当局は環境サンプルを収集し、病原体の特定を急いでいます。採取されたサンプルは水、氷から溶けた水、イベントで提供された食事の残りなどで、これらの検査結果は11月11日に発表される予定です。また、感染経路は水や氷の可能性が高いと考えられていますが、子どもたちが学校外で感染し、その後校内で拡大した可能性も否定できません。保健省は、住民に対して食事は十分に加熱してから摂取すること、きれいな水を飲むこと、そしてトイレの後に石けんで手を洗うなど衛生管理を徹底するよう呼びかけています。ノロウイルスは、汚染された水や食べ物の摂取、またはウイルスに汚染された表面に触れて感染することがあり、12～48時間の潜伏期間を経て症状が現れます。症状は激しい嘔吐、腹痛、下痢、低熱などで、重症化すると脱水症状を引き起こす危険性があります。軽症の場合は水分補給で安静にすることが推奨されますが、重症化した場合は速やかに医療機関を受診することが必要です。</t>
    <phoneticPr fontId="83"/>
  </si>
  <si>
    <t>タイ</t>
    <phoneticPr fontId="83"/>
  </si>
  <si>
    <t>タイ</t>
    <phoneticPr fontId="83"/>
  </si>
  <si>
    <t>https://news.livedoor.com/article/detail/27498547/</t>
    <phoneticPr fontId="83"/>
  </si>
  <si>
    <t xml:space="preserve">給食のサラダに長さ３センチの金属片、配膳された後に小６児童が気づく…野菜裁断機の刃か </t>
    <phoneticPr fontId="15"/>
  </si>
  <si>
    <t>長崎市教育委員会は８日、市立小学校１校で、給食のサラダに金属片（長さ約３センチ）が混入していたと発表した。６年生の児童が配膳されたサラダを食べる前に気づいた。サラダは全てのクラスで提供を中止した。児童に健康被害は出ていないという。市教委によると、この学校の調理室内の野菜裁断機の回転刃と刃を保護する蓋が接触し、蓋の金属部分が削れていたという。</t>
    <phoneticPr fontId="15"/>
  </si>
  <si>
    <t>長崎県</t>
    <rPh sb="0" eb="3">
      <t>ナガサキケン</t>
    </rPh>
    <phoneticPr fontId="15"/>
  </si>
  <si>
    <t>読売新聞</t>
    <rPh sb="0" eb="4">
      <t>ヨミウリシンブン</t>
    </rPh>
    <phoneticPr fontId="15"/>
  </si>
  <si>
    <t xml:space="preserve">「干物」を食べた 2人の顔に赤みや頭痛などの症状 「ヒスタミン」の食中毒と断定 新潟 </t>
    <phoneticPr fontId="15"/>
  </si>
  <si>
    <t>　新潟県佐渡市の商店が発送した干物により「ヒスタミン」による食中毒が発生したと新潟県が発表しました。県によりますと、6日午後5時半頃、新潟県佐渡市の「うさみ商店」が発送した干物を大阪府内の自宅で食べた2人に、皮膚が赤くなったり、頭痛、悪寒等のアレルギー症状があったと大阪府から新潟県に連絡がありました。その後の大阪府による検査で、食べた人の家に残っていた干物から食中毒の原因となる「ヒスタミン」が検出されたということです。食べたのは10月11日にうさみ商店が製造した魚介類の干物「あじ・みりん干し」です。佐渡保健所が調査を行うことができた購入者8人のうち6人が干物を口にしていて、そのうち3人に食べてから1時間以内に同様の症状が出ていたことが判明。これらのことから新潟県は干物による食中毒と断定しました。食中毒にかかったのは50代男性が1人、10代と50代の女性が2人でいずれも現在は回復しているということです。佐渡保健所はうさみ商店に9日から11日まで営業停止処分をし、従事者に対して衛生教育を行う予定です。
■ヒスタミンによる食中毒とは
県によりますと、ヒスタミンはアミノ酸の一種である「ヒスチジン」からヒスタミン産生菌の酵素の働きにより生成されるということです。ヒスタミン産生菌は海水の中に存在し、魚を獲ったときに付着していることがあるそうです。ヒスタミンは一度生成されると加熱しても減ることはないということです。食べてから1時間以内に顔の特に口の周りや耳たぶが紅潮し、頭痛やじんましん、発熱などを引き起こします。
■予防には
県によりますと、魚を捕獲してから食べるまで一貫した温度管理が重要で、特に「ヒスチジン」が多く含まれる赤身魚を購入した際は常温に放置せずに速やかに冷蔵庫で保管し、できるだけ早く食べることが重要だとしています。</t>
    <phoneticPr fontId="15"/>
  </si>
  <si>
    <t>新潟県</t>
    <rPh sb="0" eb="3">
      <t>ニイガタケン</t>
    </rPh>
    <phoneticPr fontId="15"/>
  </si>
  <si>
    <t>新潟放送</t>
    <rPh sb="0" eb="4">
      <t>ニイガタホウソウ</t>
    </rPh>
    <phoneticPr fontId="15"/>
  </si>
  <si>
    <t>https://news.yahoo.co.jp/articles/02d9f9666238a0ba76ea8377a58f4d12c8514a66</t>
    <phoneticPr fontId="15"/>
  </si>
  <si>
    <r>
      <t>2024年第42週（10月14日〜10月20日）　</t>
    </r>
    <r>
      <rPr>
        <b/>
        <sz val="11"/>
        <color rgb="FFFF0000"/>
        <rFont val="ＭＳ Ｐゴシック"/>
        <family val="3"/>
        <charset val="128"/>
        <scheme val="minor"/>
      </rPr>
      <t>最新は11月11日発行予定</t>
    </r>
    <rPh sb="25" eb="27">
      <t>サイシン</t>
    </rPh>
    <rPh sb="30" eb="31">
      <t>ガツ</t>
    </rPh>
    <rPh sb="33" eb="34">
      <t>ヒ</t>
    </rPh>
    <rPh sb="34" eb="36">
      <t>ハッコウ</t>
    </rPh>
    <rPh sb="36" eb="38">
      <t>ヨテイ</t>
    </rPh>
    <phoneticPr fontId="83"/>
  </si>
  <si>
    <t xml:space="preserve">【法律相談】社員食堂で発生した食中毒は労災になるか - SHANGHAI-ZINE 上海人 </t>
    <phoneticPr fontId="15"/>
  </si>
  <si>
    <t>SHANGHAI-ZINE 上海人</t>
    <phoneticPr fontId="15"/>
  </si>
  <si>
    <t>　『労働保険問題に関する全国総工会労働保険部の解答』(1964.04.01 実施)には、「ワーカー、職員が次のような場合、信頼で きる証拠があれば、業務上の事由による傷病待遇として処理することができる:本企業の社員食堂での食事後、食中毒による病 気または死亡がもたらされ、それが本人による責任でない場合。」と規定している。広東省、雲南省、吉林省など一部の省・市の 地方性規範文書では、「使用者の食堂で食事をして急性中毒を起こし、入院して救急治療を受けた場合は、労災と見做される」こ とを定めている(詳細は『広東省労災保険条例』、『雲南省&lt;労災保険条例&gt;の実施方法』、『吉林省&lt;労災保険条例&gt;の実施方法』 を参照)。
企業の社員食堂で食事をした後に急性中毒になった場合は、通常、労災と認定される。
例外的な状況は主に 2 つある。(1)従業員の中毒が他の原因により発生したことを示す証拠がある場合は、因果関係が成立 せず、労災に該当しない。例えば、(2019)雲行申 142 号事件では、裁判所は審理の上、「従業員の中毒は、同僚が採取した毒キ ノコを食べたことによるものであり、食堂に起因するものではない。」と認定し、従業員の労災主張を認めなかった。(2)社員食堂 を第三者に業務委託し、第三者が管理・コントロールを行っている場合、一部の裁判所は「労災に該当しない」と判断している。例 えば、(2017)雲 03 行終 72 号事件では、従業員は会社が手配した固定食堂で食事をした後に食中毒になったが、裁判所は当該 食堂が「社員食堂」の特徴に合致しないと判断した。社員食堂は会社が自社の従業員に食事を提供し、またはサービス対象者に 便利な食事を提供する非営利の場所である。会社には食堂の労働者、食堂の労働者の賃金、費用支出、食材の選択に対する 管理とコントロールの職責があり、比較的完備された管理体系を構築しているからである。相応の管理とコントロールが行われて いない場合は、社員食堂の性質を備えていないため、労災と認定されない。
以上を踏まえ、使用者としては以下の方面から保障と対応の措置を講じると良い。
まず、自ら社員食堂を設置し、またはその経営を第三者に委託する場合は、食品の安全性を厳格に監督し、食中毒を証明す る際に必要な証拠が欠くことのないように法に基づきサンプルを保存する。
次に、事件が発生し、社員食堂を外部に委託している場合は、裁判官に認められるように、上述の事例を参考に相応の証拠を 準備する。
最後に、食事をした後に食中毒になった従業員が一部である場合、因果関係を証明するために、2 つの側面から準備する。 (1)関係従業員が食前・食後に他の食べ物を食べたか否かを積極的に確認し、可能であればサンプルを採取、固定する。(2)可 能であれば、関係従業員と同じ時間帯に同じ種類のものを食べた従業員に個別の検査を行い、検査結果を保存する。</t>
    <phoneticPr fontId="15"/>
  </si>
  <si>
    <t>-</t>
    <phoneticPr fontId="15"/>
  </si>
  <si>
    <t xml:space="preserve">「ハサップ」小規模店取得 南九州大学協力で第三者認証 都城市の日本料理店「桜蓮」 </t>
    <phoneticPr fontId="15"/>
  </si>
  <si>
    <t xml:space="preserve">47NEWS </t>
    <phoneticPr fontId="15"/>
  </si>
  <si>
    <t>　小規模飲食店の食中毒を防ぐため、南九州大（宮崎市）は食品衛生管理手法の国際基準「ＨＡＣＣＰ（ハサップ）」の第三者認証を推奨している。同大学が全面協力した小規模店として、都城市牟田町の日本料理店「桜蓮」（外薗義三代表）が初めて認証を取得。指導した教授は「地域支援のための協力。取得が広がってほしい」と期待している。</t>
    <phoneticPr fontId="15"/>
  </si>
  <si>
    <t>宮崎県</t>
    <rPh sb="0" eb="3">
      <t>ミヤザキケン</t>
    </rPh>
    <phoneticPr fontId="15"/>
  </si>
  <si>
    <t>https://www.the-miyanichi.co.jp/kennai/_81225.html</t>
    <phoneticPr fontId="15"/>
  </si>
  <si>
    <t xml:space="preserve">腹痛…「食中毒」かも 市販薬飲んでもいいの？ 薬剤師が「下痢止め薬の服用は控えて」と注意促す ... </t>
    <phoneticPr fontId="15"/>
  </si>
  <si>
    <t>ニフティニュー</t>
    <phoneticPr fontId="15"/>
  </si>
  <si>
    <r>
      <t xml:space="preserve">■下痢止め薬の服用でかえって症状が悪化
</t>
    </r>
    <r>
      <rPr>
        <b/>
        <sz val="12.5"/>
        <color theme="1"/>
        <rFont val="游ゴシック"/>
        <family val="3"/>
        <charset val="128"/>
      </rPr>
      <t>　Q.そもそも、食中毒になった場合、どのような症状が出ることが多いのでしょうか。
真部さん「一般的な食中毒の主な症状は、嘔吐（おうと）や下痢、腹痛、発熱、倦怠（けんたい）感、脱水症状です。食中毒は食べ物や飲み物に含まれる有害な細菌、ウイルス、毒素などが原因で発症します。症状は原因物質や感染源によって異なります。サルモネラ菌やカンピロバクター菌などによって引き起こされる食中毒は、『細菌性食中毒』に分類されています。腹痛や下痢、発熱が主な症状です。潜伏期間は8時間から数日程度とされています。ノロウイルスなどのウイルスによって引き起こされる食中毒は、『ウイルス性食中毒』に分類されています。嘔吐や下痢、軽度の発熱が特徴です。潜伏期間は1～2日で、症状が数日続くことがありますよ。黄色ブドウ球菌などによって引き起こされる食中毒は、『毒素型食中毒』に該当します。激しい嘔吐や吐き気、場合によっては神経症状がみられます。潜伏期間が非常に短く、数時間以内に症状が出ることが多いとされています」
　Q.嘔吐や下痢など、食中毒とみられる症状が出たときに市販の胃腸薬や下痢止め薬などを服用しても問題はないのでしょうか。
真部さん「先述の『細菌性食中毒』『ウイルス性食中毒』『毒素型食中毒』の場合、市販の下痢止め薬の使用は控えた方が良いですね。下痢や嘔吐は、体内に侵入した病原菌やウイルスを排出しようとする体の防御反応です。下痢を止めてしまうことで、体内に侵入した病原菌やウイルス、毒素を体内にとどめてしまい、症状を悪化させたり、回復が遅れたりする可能性があります。水分と電解質を摂取して安静にするとともに、消化に良い食べ物を取り、速やかに受診するようにしましょう。胃腸薬に関しては、特に使用しても問題はなく、症状を和らげることもあります。しかし、菌やウイルス、毒素が原因の下痢や嘔吐が疑われる場合は、医師や薬剤師に相談をして、自己判断での使用は控えた方が良いでしょう」
　Q.下痢止め薬以外の市販薬を服用しても症状が改善しない場合、医療機関を受診した方がよいのでしょうか。
真部さん「軽い食あたりは1～2日程度で改善されることが一般的なので、1～2日程度服用を続けても改善しない場合は、医療機関を受診するのをお勧めします。また、38度を超える高熱が続く場合や口渇感、尿量の減少、めまい、脱水症状などがある場合、持続的な腹痛や嘔吐、血便、激しい腹痛がみられる場合のように、症状が悪化した場合には早めに受診した方が良いでしょう。持病や基礎疾患がある場合も早めに受診した方が良いです。糖尿病や腎疾患、免疫力が低下している状態（ステロイドを服用中の場合など）では、症状が軽度であっても重篤化しやすいからです」</t>
    </r>
    <phoneticPr fontId="15"/>
  </si>
  <si>
    <t>https://news.nifty.com/article/item/neta/12357-3533346/</t>
    <phoneticPr fontId="15"/>
  </si>
  <si>
    <t>ベビーフードの老舗『和光堂』のシリアル、“異物”混入も公表なし「再発防止しないの？」非公表の ... 週刊女性PRIME</t>
    <phoneticPr fontId="83"/>
  </si>
  <si>
    <t>　「『和光堂』の“お客様サポート係”というX（旧ツイッター）のアカウントの返信欄を見ると、異物が混入していたという一般ユーザーの投稿に、かなりの頻度でお詫びメッセージを送っています。月に10件程度は、こうしたメッセージを送っており、すべての異物混入がXに投稿されているわけではないでしょうから、実際はどのくらいの頻度で発生しているのか……」
（前出・食品業界に詳しいライター）
　そんな中、今回のシリアルへの異物混入がSNSで拡散されると、
《なんで和光堂て異物混入改善されないんだろ》
《和光堂、あんなに異物混入頻発してるのに毎回対応雑で企業として不誠実すぎるよね。再発防止とかしないのかな》
《どれだけ異物混入してもBFコーナーはほとんど和光堂だし、少子化で他に新規参入もないだろうからあぐらかいてるとしか思えない》
　などと、企業の姿勢への批判まで相次いだ。過去に複数回、発生していると見られる異物混入の公表についても聞いてみたが、
「食品を扱う会社ですので、食品衛生法や食品表示法に示されている食品事業者の責務の考え方に則って、社外公表を行うのか、または個別にお客様とやり取りをするのかという実施判断を行っております。今後も品質向上に努めてまいります」　と、答えるにとどまった。　子どもが安心して口にできるよう、改善が求められている。</t>
    <phoneticPr fontId="83"/>
  </si>
  <si>
    <t>https://www.jprime.jp/articles/-/34163?page=2</t>
    <phoneticPr fontId="83"/>
  </si>
  <si>
    <t>農学部 食生命科学科「食の科学」授業で「食品表示ウォッチャー講習会」を開催 - 東海大学 　</t>
    <phoneticPr fontId="83"/>
  </si>
  <si>
    <t>　阿蘇くまもと臨空キャンパスでは、11月6日、農学部食生命科学科の授業「食の科学」（授業担当：安田伸）において、熊本県くらしの安全推進課の髙濱郁葉氏を招いて、「熊本県食品表示ウォッチャー講習会」を行いました。今回の講習会は受講生だけでなく、他の学生や教職員も参加可能な形で実施され、多くの関心が寄せられました。
「熊本県食品表示ウォッチャー」とは？「熊本県食品表示ウォッチャー」とは、熊本県内の販売店において適正な食品表示が行われているかを確保するボランティアです。熊本県くらしの安全推進課が県内の消費者に対し、食品のラベル表示に関する正しい知識を広める活動の一貫として実施しているものです。この日は東海大学の学内で講習が実施され、学生にとって貴重な学びの場となりました。
●食品表示の知識を深める
　食品表示には、食品表示法に基づいたさまざまな情報が記載されています。受講生たちは今回の講習を通じて、商品の名称、原材料、原産国・地域、消費・賞味期限、アレルギー情報、など、生鮮食品や加工食品ごとの適正な表示のルールについて学びました。これにより、消費者として適切な商品を選ぶ知識が得られるだけでなく、将来的に食品事業に関わる可能性のある学生にとっては、必要な基礎知識を養う貴重な機会となりました。
●地域と連携した「食」と「科学」の教育
　農学部では、「食」「生命」「環境」「社会」をキーワードに、未来を担う人材育成に取り組んでいます。今回のような官学連携による講習会を通じて、地域社会との連携をさらに深め、「食」と「科学」に対する教育研究プログラムのさらなる充実を目指しています。
参照：熊本県　くらしの安全推進課（食品表示ウォッチャーを募集します！2024.6.3更新）
https://www.pref.kumamoto.jp/soshiki/54/110876.html</t>
    <phoneticPr fontId="83"/>
  </si>
  <si>
    <t>https://www.u-tokai.ac.jp/news-campus/1110588/</t>
    <phoneticPr fontId="83"/>
  </si>
  <si>
    <t xml:space="preserve">『機能性表示食品制度』が一部改正されました。今回の改正のポイントと今後の方向性 　valuepress </t>
    <phoneticPr fontId="83"/>
  </si>
  <si>
    <t xml:space="preserve">　一般財団法人 食品分析開発センターSUNATEC（所在地：三重県四日市市、理事長：若生信久）は、第16回食の安全・安心セミナー『機能性表示食品制度の最新動向』を開催します。2024年8月23日に食品表示基準の一部を改正する内閣府令が交付され、同年9月1日より施行されました。今回の改正では、健康被害を踏まえた対応が実施されることとなりました。本セミナーは、機能性表示食品制度の今後について、及び今回の改正で要件化されたGMPについてご講演いただくことで、食品関連事業者の皆様に制度改正に関する理解を深めていただくとともに、食の安全・安心への取り組みにつなげていただくことを目的としています。
【セミナー概要】
■開催日時　2024年12月6日（金）14:00～16:45
■会場　　　三重県四日市西新地7番3号　プラトンホテル四日市3F
■参加費　　無料・事前申込制
■定員　　　会場：60名、オンライン(Zoom)：500名　（ハイブリッド開催）
■申込締切　2024年11月14日　ただし、先着順で定員になり次第申込みを締め切りますので予めご容赦ください。
【セミナー内容】
■講演1　テーマ：『機能性表示食品制度の今後について』　講師：消費者庁 食品表示課　保健表示室長　今川 正紀 様
■講演2　テーマ：『健康食品GMP認証の現状と今後の展望』講師：公益財団法人 日本健康・栄養食品協会　健康食品部長　増山 明弘 様
■情報提供テーマ：『機能性表示食品に関わる検査と信頼性確保について』講師：一般財団法人 食品分析開発センターSUNATEC　第三理化学検査室 副室長 近藤 愛
</t>
    <phoneticPr fontId="83"/>
  </si>
  <si>
    <t>https://www.value-press.com/pressrelease/346515</t>
    <phoneticPr fontId="83"/>
  </si>
  <si>
    <t xml:space="preserve">9月サプリ消費支出、12.8％減 【家計調査】2カ月連続の2ケタ減、勤労者世帯が押し下げる </t>
    <phoneticPr fontId="83"/>
  </si>
  <si>
    <t>　総務省統計局がきょう8日午前に発表した今年9月の家計調査報告（2人以上世帯）によると、サプリメントなど「健康保持用摂取品」の1世帯あたり消費支出額は1,019円だった。名目の前年同月比は12.8%のマイナス。2カ月連続の2ケタ減となった。減少は4カ月連続。ただ、2カ月連続で1,000円台が維持された。今年の家計調査で健康保持用摂取品の消費支出を押し下げているのは勤労者世帯だ。9月の1世帯あたり支出額は755円となり、名目の前年同月比は12.7％の減少となった。2ケタ減は4カ月連続、減少は7カ月連続。4月には30％超も落ち込んでいた。
　一方、無職世帯の9月の1世帯あたり支出額は1,470円。名目の前年同月比は17.5%のプラスと3カ月ぶりの増加に転じた。同世帯の今年の支出額推移を見ると、前年同月を下回る月も目立つものの、1月から9月までの支出総額は、前年同期を200円ほど上回る水準で推移。ただ、2年前の同じ期間と比較すると約580円下回っている。ちなみに、勤労者世帯の今年1～9月の支出総額を前年同期と比較すると、1,000円余りのマイナス。
　9月の1世帯あたり消費支出額は全体で28万7,963円だった。物価変動の影響を取り除いた実質の前年同月比は1.1%減（名目では1.8%増）。2カ月連続でマイナスになった。
　24年家計調査関連記事：1月、1,000円届かず　1世帯あたり961円に
　　　　　　　　　　：2月、1世帯あたり1,000円、900円台の前月からは回復
　　　　　　　　　　：3月、8.9%の減少　1,100円超えるも3カ月連続のマイナス
　　　　　　　　　　：4月、約16％減　小林製薬「紅麹サプリ」問題渦中　無職世帯は増加
　　　　　　　　　　：5月、5カ月ぶりプラス　しかし2カ月連続で1,000円に届かず
　　　　　　　　　　：6月、11％減　勤労者世帯14％減、無職世帯は6.5％増
　　　　　　　　　　：7月、1,000円に届かず　962円、約9％減少
　　　　　　　　　　：8月、16％マイナス　3カ月連続で減少、勤労者世帯の落ち込み続く</t>
    <phoneticPr fontId="83"/>
  </si>
  <si>
    <t>https://wellness-news.co.jp/posts/20241108-6/</t>
    <phoneticPr fontId="83"/>
  </si>
  <si>
    <t>輸入シャインマスカットの検査結果を発表、基準超えなら法的措置</t>
    <phoneticPr fontId="15"/>
  </si>
  <si>
    <t>　タイ食品医薬品局（FDA）は2024年11月7日、最新ロットのシャインマスカットに関する検査結果を公表しました。副事務局長は、「基準を超える有害物質が発見された場合は直ちに法的措置を講じる」との方針を明らかにしました。（参照 中国産シャインマスカット、検査ですべてのサンプルに農薬の残留を確認）
　11月5日、食品医薬品局は輸入されたシャインマスカット約6.9トン（6,932.4キロ）、総額約305万バーツ相当を検査しました。農薬残留物のサンプル検査を実施した結果、全項目で基準をクリアしたため、国内での流通が許可されました。副事務局長は、「食品医薬品局は、国内外の情報を厳しく監視し、安全で高品質な食品が消費者に提供されるよう努めています。特に輸入野菜や果物に対しては、ISO 17025認証を取得した検査機関で24時間以内に農薬の残留物を徹底的に検査します。もし基準を超える物質が発見された場合は、輸入を禁止し、即座に法的措置を取ります」と述べました。
さらに、副事務局長は、輸入業者に対し、品質基準を満たす信頼できる供給元から野菜や果物を調達するよう要請しました。また、輸入相手国の大使館との協力を強化し、輸入品の安全性を高めるための話し合いを行う予定です。食品医薬品局は、今後さらに検査体制を強化し、農薬残留物のサンプル検査を増やして、消費者の安全をより確実に守る方針を示しています。
「安全に野菜や果物を消費するには適切な洗浄が欠かせません。水に15分間浸し、その後、水を流しながら軽くこする方法が効果的です。また、重曹や塩を使った洗浄方法も推奨されます」と副事務局長は洗浄方法についてアドバイスしました。</t>
    <phoneticPr fontId="15"/>
  </si>
  <si>
    <t xml:space="preserve">記録的な農産物輸出額が農薬管理の有効性を証明 - 農業 - Vietnam.vn </t>
    <phoneticPr fontId="15"/>
  </si>
  <si>
    <t>　植物保護検疫法第 48 条の規定に基づき、農業農村開発大臣は毎年、ベトナムで許可されている農薬のリストと使用が禁止されている農薬のリストを公布します。現在、09 年 2023 月 24 日付の通達 10/2023/TT-BNNPTNT によると、ベトナムでは 4.500 を超える登録商標名が使用可能であり、そのうち生物農薬には約 810 の商標名があります。これらは、人間、農作物、環境に安全に使用できる非常に効果的な殺虫剤です。人間の健康、家畜、環境、生態系を積極的に保護しながら、グリーンで安全で持続可能な農業を目指すため、植物防疫部門は近年、人体に影響を与えるリスクの高い14種類の有効成分を積極的に見直し、排除しています。健康、家畜、環境に配慮し、1.706 の商品名と 1.265 の農薬濃度がベトナムで使用が許可されている農薬のリストから削除されました。
　植物防疫局は今後も、高リスクの有効成分、国際機関、科学者、ベトナムが加盟している条約からの警告を検討し、農業農村省に勧告を提案する計画を立てている。開発により、ベトナムで使用が許可されている農薬のリストから削除されました。同時に、農薬の安全で効果的な使用に関する研修、コミュニケーション、指導をさらに促進し続けます。</t>
    <phoneticPr fontId="15"/>
  </si>
  <si>
    <t xml:space="preserve">【返金】BONANZA OIL CAMELINA 一部残留農薬基準超過(ID:50774) | リコールプラス </t>
    <phoneticPr fontId="15"/>
  </si>
  <si>
    <t>株式会社OMEGAファーマーズ　北海道士別市武徳町44線東7号
商品名 	BONANZA OIL CAMELINA　 内容量：110ｇ　  形態  ：瓶詰め（遮光瓶）
【賞味期限】
  ①2025年4月1日　　  ②2025年7月1日　　  ③2025年8月1日
【輸入食品か否か】  輸入食品：いいえ
回収の理由 	食品衛生法違反のおそれ
使用原料「カメリナの種子」における、  残留農薬「プロピザミド」の検出0.24wtppm  （基準：一律基準0.01wtppm）
食品衛生法第20条に該当 	
  回収着手時点における　販売状況 	
①販売地域：全国　　　　　　　　　　　　　　　　　　　　②販売地域：大阪府  ※購入者の地域は不明　　　　　③販売地域：北海道　
  販売先  ：インターネット販売（ショッピングサイト）　　　　 販売先  ：イベント物販　　　　　　　　　　  　　　　 販売先  ：一般個人
  販売日  ：2024年4月17日から10月11日まで　　　　　　　　　 販売日  ：2024年5月2日　　　　　　　　　　 　　　　 販売日  ：2024年5月23日、7月25日、9月13日
  販売数量：171本（無償提供含む）　　　　　　　　　　　　    販売数量：12本（イベント内での試食含む）　　　　　  販売数量：7本（無償サンプル提供含む）
回収に着手した年月日 	2024-10-15
回収が終了した年月日 	回収方法 	
【回収情報の周知方法】
  購入先へ直接連絡  （連絡判明先のみ）。  今後は株式会社OMEGAファーマーズのHP等においても周知 を予定。（https://www.omega-farmers.jp/）
【回収方法】  料金着払にて下記住所まで郵送  〒 095-0062　  北海道士別市武徳町44線東7号　  株式会社OMEGAファーマーズ　  
電話番号：0165-26-7763　  受付時間：9：00～16：30（土日祝日を除く）【回収後の対応】
  返金対応
【回収状況】  回収数量：0個　  回収割合：0％（2024年10月17日現在）
健康被害の発生状況 	無　　詳細 	【健康被害の発生状況】  無（2024年10月17日現在）
健康への危険性の程度 	
CLASSⅡ　詳細 	直ちに分類が判断できない場合はCLASSⅡに分類し、その後の情報を踏まえ適切な分類に変更してください。
　CLASSⅠ　　　　　　　　　　　　　　　　　　　　　　　　　　　　　　　　　　　　　　　　　　　　CLASSⅡ
・腸管出血性大腸菌に汚染された生食用野菜、ナチュラルチーズなど加熱せずに喫食する食品　　　　　　・一般細菌数や大腸菌群などの成分規格不適合の食品  など
・ボツリヌス毒素に汚染された容器包装詰食品
・アフラトキシン等発がん性物質に汚染された食品　　　　　　　　　　　　　　　　　　　　　　　　　　CLASSⅢ
・有毒魚（魚種不明フグ、シガテラ魚等）　　　　　　　　　　　　　　　　　　　　　　　　　　　　　・添加物の使用基準違反食品
・有毒植物（スイセン、毒キノコ等）　　　　　　　　　　　　　　　　　　　　　　　　　　　　　　　・急性参照用量を超えない農薬が残留した野菜や果物  など
・シール不良等により、腐敗、変敗した食品
・硬質異物が混入した食品（ガラス片、プラスチック 等）  など</t>
    <phoneticPr fontId="15"/>
  </si>
  <si>
    <t xml:space="preserve">ネオニコチノイドって知ってますか？② 【尿中からの検出、健康被害は？】 - 長田たくや ... </t>
    <phoneticPr fontId="15"/>
  </si>
  <si>
    <t xml:space="preserve">こんにちわ。兵庫県川西市議会議員の長田たくや（ながたく）です。
日本は、中国、韓国と並んで農薬の単位面積当たり使用量が最も多い国です。というわけで、農薬ネオニコチノイド系殺虫剤の第2弾です。（参照：①福音か脅威か）
 欧州委員会は2018年、ネオニコチノイド系である、クロチアニジン、イミダクロプリド、チアメトキサムを主成分とする薬剤について、すべての作物への使用を禁止すると公表しました。ただし、今回の規則は、屋外での使用を禁止するものであり、温室内での使用や、対象薬剤以外のネオニコチノイドの使用は引き続き認められています。世界では規制が強められてきています。
一方、日本では基準はあるものの、使用禁止とはなっておらず、むしろ使用が促進されています。【経口摂取によるネオニコ系農薬の吸収】
食材の摂取による、ネオニコ系農薬の尿中への排泄量を調べたデータがありました。地元の子育て世代の家族、有機農業を実践している家族、合計で70名以上が参加しました。子育て世代の一般市民が農薬を散布して育てた慣行食材（スーパーで購入）を食べた時、尿からどれほどのネオニコチノイドが検出されるかをまず調査します。ついで、有機食材を無償提供して５日間食べてもらい、再度尿検査しました。慣行食材の場合、合計で5.0ppbのネオニコチノイドが尿から検出されました。検出されたのは、ジノテフランが2.7ppbと最も高く、次がアセタミプリド代謝産物の1.6ppbでした。他のネオニコチノイドも検出。5日間有機食材を食べると、合計値が半分以下の2.3ppbに低下。１ヶ月食べ続けると0.3ppbにまで低下していました。食材経由に摂取・吸収されることが示唆されました。
なお、日常から有機食材を生産して自らも食べている有機農業者は、0.5ppb程度でした。
【水道水からネオニコ系が検出】
水道水からネオニコチノイドが検出されていたという例です。田植えや野菜などの作付時期の影響を受けているためか、5月から7月にかけて検出値が上昇していく傾向が見られます。また、8月前後から行われる水稲のカメムシ防除の影響か、9月頃にも上昇の傾向があります。一年を通して見ると、日本で最も使用量が多いネオニコチノイド系農薬であるジノテフランは通年での検出が認められることが見えてきます。前述した経口摂取の他、農地に近い住民は大気中の農薬を吸入することも考えられます。
【宮古島地下水研究会の報告】
当会の友利直樹（医学博士）氏の報告を紹介します。沖縄県宮古島市は、特別支援学級の児童数が劇的に増加しているようです。こどもの数は減っているのに、この状況はどう考えるべきか。私はおかしいと感じました。
</t>
    <phoneticPr fontId="15"/>
  </si>
  <si>
    <t>「食の安全・信頼に関する新たな知見の蓄積勉強会（第２回）」のご案内</t>
    <phoneticPr fontId="83"/>
  </si>
  <si>
    <t>　　　テーマは、「今、あらためてFCP展示会・商談会シートの使い道を考える」</t>
    <phoneticPr fontId="83"/>
  </si>
  <si>
    <t>https://www.mhlw.go.jp/content/11131500/000345948.pdf</t>
  </si>
  <si>
    <t>背景・趣旨［PDF形式：223KB］</t>
  </si>
  <si>
    <t>改正の背景・趣旨</t>
  </si>
  <si>
    <t>食品衛生法等の一部を改正する法律の概要</t>
    <phoneticPr fontId="5"/>
  </si>
  <si>
    <t>次回からは、このような実情の中で改正された食品衛生法の意味を考えていきたいと思う。</t>
    <rPh sb="0" eb="2">
      <t>ジカイ</t>
    </rPh>
    <rPh sb="11" eb="13">
      <t>ジツジョウ</t>
    </rPh>
    <rPh sb="14" eb="15">
      <t>ナカ</t>
    </rPh>
    <rPh sb="16" eb="18">
      <t>カイセイ</t>
    </rPh>
    <rPh sb="21" eb="23">
      <t>ショクヒン</t>
    </rPh>
    <rPh sb="23" eb="26">
      <t>エイセイホウ</t>
    </rPh>
    <rPh sb="27" eb="29">
      <t>イミ</t>
    </rPh>
    <rPh sb="30" eb="31">
      <t>カンガ</t>
    </rPh>
    <rPh sb="38" eb="39">
      <t>オモ</t>
    </rPh>
    <phoneticPr fontId="5"/>
  </si>
  <si>
    <t>食生活の多様化、食品の大量流通と食品生産の複雑化から、事故はますます大型化している。</t>
    <rPh sb="0" eb="3">
      <t>ショクセイカツ</t>
    </rPh>
    <rPh sb="4" eb="7">
      <t>タヨウカ</t>
    </rPh>
    <rPh sb="8" eb="10">
      <t>ショクヒン</t>
    </rPh>
    <rPh sb="11" eb="13">
      <t>タイリョウ</t>
    </rPh>
    <rPh sb="13" eb="15">
      <t>リュウツウ</t>
    </rPh>
    <rPh sb="16" eb="18">
      <t>ショクヒン</t>
    </rPh>
    <rPh sb="18" eb="20">
      <t>セイサン</t>
    </rPh>
    <rPh sb="21" eb="23">
      <t>フクザツ</t>
    </rPh>
    <rPh sb="23" eb="24">
      <t>カ</t>
    </rPh>
    <rPh sb="27" eb="29">
      <t>ジコ</t>
    </rPh>
    <rPh sb="34" eb="37">
      <t>オオガタカ</t>
    </rPh>
    <phoneticPr fontId="5"/>
  </si>
  <si>
    <t>確かに日本の食品衛生の基準は世界の中でも高度なものと考えられているが、現実的に食中毒は平成に入ってからさほど減少しておらず</t>
    <rPh sb="0" eb="1">
      <t>タシ</t>
    </rPh>
    <rPh sb="3" eb="5">
      <t>ニホン</t>
    </rPh>
    <rPh sb="6" eb="8">
      <t>ショクヒン</t>
    </rPh>
    <rPh sb="8" eb="10">
      <t>エイセイ</t>
    </rPh>
    <rPh sb="11" eb="13">
      <t>キジュン</t>
    </rPh>
    <rPh sb="14" eb="16">
      <t>セカイ</t>
    </rPh>
    <rPh sb="17" eb="18">
      <t>ナカ</t>
    </rPh>
    <rPh sb="20" eb="22">
      <t>コウド</t>
    </rPh>
    <rPh sb="26" eb="27">
      <t>カンガ</t>
    </rPh>
    <rPh sb="35" eb="37">
      <t>ゲンジツ</t>
    </rPh>
    <rPh sb="37" eb="38">
      <t>テキ</t>
    </rPh>
    <rPh sb="39" eb="42">
      <t>ショクチュウドク</t>
    </rPh>
    <rPh sb="43" eb="45">
      <t>ヘイセイ</t>
    </rPh>
    <rPh sb="46" eb="47">
      <t>ハイ</t>
    </rPh>
    <rPh sb="54" eb="56">
      <t>ゲンショウ</t>
    </rPh>
    <phoneticPr fontId="5"/>
  </si>
  <si>
    <r>
      <t>全国を対象とした推定における筆者らの最新の結果では，2006～2013年の日本全国の推定年間食中毒患者数（確率分布平均値）は，　カンピロバクターが460万～1,133万人，サルモネラが96万～232万人，腸炎ビブリオが8万～37万人であった．
これは</t>
    </r>
    <r>
      <rPr>
        <b/>
        <u/>
        <sz val="11"/>
        <color indexed="10"/>
        <rFont val="ＭＳ Ｐゴシック"/>
        <family val="3"/>
        <charset val="128"/>
      </rPr>
      <t>各年度の食中毒統計の報告患者数と比較して約280～4,700倍の患者が実際には存在する可能性を示唆しており，</t>
    </r>
    <r>
      <rPr>
        <sz val="11"/>
        <color theme="1"/>
        <rFont val="ＭＳ Ｐゴシック"/>
        <family val="3"/>
        <charset val="128"/>
        <scheme val="minor"/>
      </rPr>
      <t xml:space="preserve">また複数年にわたる比較で，推定患者数と食中毒統計の報告患者数とは経年変動傾向が必ずしも一致しないことが確認されている．
</t>
    </r>
    <phoneticPr fontId="5"/>
  </si>
  <si>
    <t>食中毒被害実態の推定手法窪田邦宏・天沼宏(国立医薬品食品衛生研究所安全情報部)日獣会誌70,529～534（2017）
興味ある報告がなされている。</t>
    <rPh sb="60" eb="62">
      <t>キョウミ</t>
    </rPh>
    <rPh sb="64" eb="66">
      <t>ホウコク</t>
    </rPh>
    <phoneticPr fontId="5"/>
  </si>
  <si>
    <t>平成29年の厚生労働省の食中毒統計では
食中毒事件数は1,014件,患者数16,464人,死者数３人であった。</t>
    <rPh sb="0" eb="2">
      <t>ヘイセイ</t>
    </rPh>
    <rPh sb="4" eb="5">
      <t>ネン</t>
    </rPh>
    <rPh sb="6" eb="8">
      <t>コウセイ</t>
    </rPh>
    <rPh sb="8" eb="11">
      <t>ロウドウショウ</t>
    </rPh>
    <rPh sb="12" eb="15">
      <t>ショクチュウドク</t>
    </rPh>
    <rPh sb="15" eb="17">
      <t>トウケイ</t>
    </rPh>
    <phoneticPr fontId="5"/>
  </si>
  <si>
    <t>食中毒事故を減らす対策(食品衛生法の改正)</t>
    <rPh sb="0" eb="3">
      <t>ショクチュウドク</t>
    </rPh>
    <rPh sb="3" eb="5">
      <t>ジコ</t>
    </rPh>
    <rPh sb="6" eb="7">
      <t>ヘ</t>
    </rPh>
    <rPh sb="9" eb="11">
      <t>タイサク</t>
    </rPh>
    <rPh sb="12" eb="14">
      <t>ショクヒン</t>
    </rPh>
    <rPh sb="14" eb="17">
      <t>エイセイホウ</t>
    </rPh>
    <rPh sb="18" eb="20">
      <t>カイセイ</t>
    </rPh>
    <phoneticPr fontId="5"/>
  </si>
  <si>
    <t>食中毒は何故なくならないのか⑦</t>
    <rPh sb="0" eb="3">
      <t>ショクチュウドク</t>
    </rPh>
    <rPh sb="4" eb="6">
      <t>ナゼ</t>
    </rPh>
    <phoneticPr fontId="5"/>
  </si>
  <si>
    <r>
      <t>　日本における食中毒被害の状況とされているが，ここで注意しなければならない点がある．これらの「食中毒報告患者数」は，便検査により病因物質（細菌やウイルス等）が検出され，その情報をもとに医師等から保健所に「食中毒」として「報告」される患者の集計であり，報告を待つ形となる受動的サーベイランス（パッシブサーベイランス）の結果といえる．パッシブサーベイランスでは，アウトブレイクのように多くの患者が集団で発生する事例や重症の患者が発生する事例は多くがカバーされていると思われるが，</t>
    </r>
    <r>
      <rPr>
        <b/>
        <u/>
        <sz val="10"/>
        <color indexed="12"/>
        <rFont val="ＭＳ Ｐゴシック"/>
        <family val="3"/>
        <charset val="128"/>
      </rPr>
      <t>軽症の事例や単発独で発生する散発事例を含むすべての食中毒事例をカバーしているわけではないと考えられる．</t>
    </r>
    <r>
      <rPr>
        <b/>
        <sz val="10"/>
        <color theme="1"/>
        <rFont val="ＭＳ Ｐゴシック"/>
        <family val="3"/>
        <charset val="128"/>
        <scheme val="minor"/>
      </rPr>
      <t xml:space="preserve">
</t>
    </r>
    <r>
      <rPr>
        <b/>
        <sz val="12"/>
        <color theme="1"/>
        <rFont val="ＭＳ Ｐゴシック"/>
        <family val="3"/>
        <charset val="128"/>
        <scheme val="minor"/>
      </rPr>
      <t xml:space="preserve"> このように</t>
    </r>
    <r>
      <rPr>
        <b/>
        <u/>
        <sz val="12"/>
        <color indexed="10"/>
        <rFont val="ＭＳ Ｐゴシック"/>
        <family val="3"/>
        <charset val="128"/>
      </rPr>
      <t>食中毒として報告されるのはあくまで氷山の一角であり，日本国内における食中毒の実被害者数は報告数よりはるかに多い</t>
    </r>
    <r>
      <rPr>
        <b/>
        <sz val="12"/>
        <color theme="1"/>
        <rFont val="ＭＳ Ｐゴシック"/>
        <family val="3"/>
        <charset val="128"/>
        <scheme val="minor"/>
      </rPr>
      <t>ことが考えられる．</t>
    </r>
    <r>
      <rPr>
        <b/>
        <sz val="10"/>
        <color theme="1"/>
        <rFont val="ＭＳ Ｐゴシック"/>
        <family val="3"/>
        <charset val="128"/>
        <scheme val="minor"/>
      </rPr>
      <t xml:space="preserve">
</t>
    </r>
    <rPh sb="244" eb="245">
      <t>パツ</t>
    </rPh>
    <phoneticPr fontId="5"/>
  </si>
  <si>
    <t>食品事故は減っていないよ!  食品事故の大半はやっているはずのミスだ!</t>
    <rPh sb="0" eb="4">
      <t>ショクヒンジコ</t>
    </rPh>
    <rPh sb="5" eb="6">
      <t>ヘ</t>
    </rPh>
    <rPh sb="15" eb="19">
      <t>ショクヒンジコ</t>
    </rPh>
    <rPh sb="20" eb="22">
      <t>タイハン</t>
    </rPh>
    <phoneticPr fontId="31"/>
  </si>
  <si>
    <t>「食の安全・信頼に関する新たな知見の蓄積勉強会（第２回）」のご案内</t>
    <phoneticPr fontId="31"/>
  </si>
  <si>
    <t>日時：令和６年11月19日（火曜日）14時～17時
・場所：三田共用会議所　講堂（東京都港区三田2－1－8）</t>
    <phoneticPr fontId="83"/>
  </si>
  <si>
    <t>申込　URL：https://www.maff.go.jp/j/shokusan/fcp/whats_new/241015.html</t>
    <rPh sb="0" eb="2">
      <t>モウシコミ</t>
    </rPh>
    <phoneticPr fontId="83"/>
  </si>
  <si>
    <r>
      <t xml:space="preserve"> 
講演
</t>
    </r>
    <r>
      <rPr>
        <b/>
        <sz val="20"/>
        <color theme="1"/>
        <rFont val="游ゴシック"/>
        <family val="3"/>
        <charset val="128"/>
      </rPr>
      <t xml:space="preserve"> 「展示会・商談会シートに期待される役割（仮）」
　日本大学大学院 神井弘之様
</t>
    </r>
    <r>
      <rPr>
        <b/>
        <sz val="16"/>
        <color theme="1"/>
        <rFont val="游ゴシック"/>
        <family val="3"/>
        <charset val="128"/>
      </rPr>
      <t xml:space="preserve">
</t>
    </r>
    <r>
      <rPr>
        <b/>
        <sz val="14"/>
        <color theme="1"/>
        <rFont val="游ゴシック"/>
        <family val="3"/>
        <charset val="128"/>
      </rPr>
      <t xml:space="preserve">   「ふるさと納税返礼品の表示適正化について（仮）」
 　 農林水産省担当者
</t>
    </r>
    <r>
      <rPr>
        <b/>
        <sz val="16"/>
        <color theme="1"/>
        <rFont val="游ゴシック"/>
        <family val="3"/>
        <charset val="128"/>
      </rPr>
      <t xml:space="preserve">
 </t>
    </r>
    <r>
      <rPr>
        <b/>
        <sz val="20"/>
        <color theme="1"/>
        <rFont val="游ゴシック"/>
        <family val="3"/>
        <charset val="128"/>
      </rPr>
      <t>「買い手の側からみたシートの効能（仮）
　株式会社ビー・ワイ・オー 有馬毅様</t>
    </r>
    <r>
      <rPr>
        <b/>
        <sz val="16"/>
        <color theme="1"/>
        <rFont val="游ゴシック"/>
        <family val="3"/>
        <charset val="128"/>
      </rPr>
      <t xml:space="preserve">
</t>
    </r>
    <r>
      <rPr>
        <b/>
        <sz val="20"/>
        <color theme="1"/>
        <rFont val="游ゴシック"/>
        <family val="3"/>
        <charset val="128"/>
      </rPr>
      <t xml:space="preserve"> 「シートを使って人材を育成する（仮）」
　</t>
    </r>
    <r>
      <rPr>
        <b/>
        <sz val="19"/>
        <color theme="1"/>
        <rFont val="游ゴシック"/>
        <family val="3"/>
        <charset val="128"/>
      </rPr>
      <t>SOMPOリスクマネジメント株式会社</t>
    </r>
    <r>
      <rPr>
        <b/>
        <sz val="20"/>
        <color theme="1"/>
        <rFont val="游ゴシック"/>
        <family val="3"/>
        <charset val="128"/>
      </rPr>
      <t xml:space="preserve"> 宇野春水様</t>
    </r>
    <phoneticPr fontId="83"/>
  </si>
  <si>
    <t>　上位2種目(賞味期限・アレルギー表記ミス)で全体の　(50%)</t>
    <rPh sb="1" eb="3">
      <t>ジョウイ</t>
    </rPh>
    <rPh sb="4" eb="6">
      <t>シュモク</t>
    </rPh>
    <rPh sb="7" eb="11">
      <t>ショウミキゲン</t>
    </rPh>
    <rPh sb="17" eb="19">
      <t>ヒョウキ</t>
    </rPh>
    <rPh sb="23" eb="25">
      <t>ゼンタイ</t>
    </rPh>
    <phoneticPr fontId="5"/>
  </si>
  <si>
    <t xml:space="preserve">小売市場の潮流を読み、日本食品の参入可能性を探る（チリ） | 地域・分析レポート - ジェトロ </t>
  </si>
  <si>
    <t xml:space="preserve">台湾・花蓮の有機米、銀座の百貨店で販売へ 農協と日本企業が協力取り決め - livedoor </t>
  </si>
  <si>
    <t xml:space="preserve">CNIEL、3ヵ年でプロモ加速　消費者に理想的なチーズを </t>
  </si>
  <si>
    <t>EUの生乳生産、「東」に注目　IFCN予測　日本市場に影響も</t>
  </si>
  <si>
    <t xml:space="preserve">ホシザキ、中国の現地法人を再編統合 </t>
  </si>
  <si>
    <t>2023年度世界小売業売上高ランキング100　米国勢、ドル高追い風　日本企業</t>
  </si>
  <si>
    <t>イオンマレーシア／「イオンモール テブラウ シティ」11／15リニューアル</t>
  </si>
  <si>
    <t>ダイビル／インド・チェンナイ市のビジネスパークプロジェクトに参画</t>
  </si>
  <si>
    <t>セブンイレブン／オーストラリアで30年度に1000店舗体制、粗利率40％目標</t>
  </si>
  <si>
    <t>https://www.yomiuri.co.jp/national/20241108-OYT1T50175/#:~:text=%E9%87%8E%E8%8F%9C%E8%A3%81%E6%96%AD%E6%A9%9F%E3%81%AE%E5%88%83%E3%81%8B,-2024%2F11%2F09&amp;text=%E9%95%B7%E5%B4%8E%E5%B8%82%E6%95%99%E8%82%B2%E5%A7%94%E5%93%A1%E4%BC%9A,%E3%81%AF%E5%87%BA%E3%81%A6%E3%81%84%E3%81%AA%E3%81%84%E3%81%A8%E3%81%84%E3%81%86%E3%80%82</t>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</si>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</sst>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sz val="10"/>
      <color rgb="FF666666"/>
      <name val="Arial"/>
      <family val="2"/>
    </font>
    <font>
      <b/>
      <u/>
      <sz val="12"/>
      <name val="ＭＳ Ｐゴシック"/>
      <family val="3"/>
      <charset val="128"/>
    </font>
    <font>
      <b/>
      <sz val="18"/>
      <name val="メイリオ"/>
      <family val="3"/>
      <charset val="128"/>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6.5"/>
      <name val="ＭＳ Ｐ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19"/>
      <color rgb="FF000000"/>
      <name val="メイリオ"/>
      <family val="3"/>
      <charset val="128"/>
    </font>
    <font>
      <sz val="22"/>
      <color theme="1"/>
      <name val="AR P丸ゴシック体E"/>
      <family val="3"/>
      <charset val="128"/>
    </font>
    <font>
      <b/>
      <sz val="14"/>
      <color indexed="10"/>
      <name val="HG創英ﾌﾟﾚｾﾞﾝｽEB"/>
      <family val="1"/>
      <charset val="128"/>
    </font>
    <font>
      <b/>
      <sz val="8"/>
      <color theme="1"/>
      <name val="Segoe UI"/>
      <family val="2"/>
    </font>
    <font>
      <sz val="14"/>
      <color indexed="8"/>
      <name val="游ゴシック"/>
      <family val="3"/>
      <charset val="128"/>
    </font>
    <font>
      <b/>
      <sz val="12"/>
      <color indexed="10"/>
      <name val="HG創英ﾌﾟﾚｾﾞﾝｽEB"/>
      <family val="1"/>
      <charset val="128"/>
    </font>
    <font>
      <sz val="20"/>
      <color rgb="FF000000"/>
      <name val="ＭＳ Ｐゴシック"/>
      <family val="3"/>
      <charset val="128"/>
    </font>
    <font>
      <b/>
      <sz val="14"/>
      <color rgb="FF000000"/>
      <name val="ＭＳ Ｐゴシック"/>
      <family val="3"/>
      <charset val="128"/>
    </font>
    <font>
      <b/>
      <sz val="16"/>
      <color theme="1"/>
      <name val="游ゴシック"/>
      <family val="3"/>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3"/>
      <name val="Segoe UI Symbol"/>
      <family val="3"/>
    </font>
    <font>
      <b/>
      <sz val="13"/>
      <name val="ＭＳ 明朝"/>
      <family val="1"/>
      <charset val="128"/>
    </font>
    <font>
      <b/>
      <sz val="11"/>
      <color rgb="FFFF0000"/>
      <name val="ＭＳ Ｐゴシック"/>
      <family val="3"/>
      <charset val="128"/>
      <scheme val="minor"/>
    </font>
    <font>
      <b/>
      <sz val="12.5"/>
      <color theme="1"/>
      <name val="游ゴシック"/>
      <family val="3"/>
      <charset val="128"/>
    </font>
    <font>
      <b/>
      <sz val="20"/>
      <color theme="1"/>
      <name val="游ゴシック"/>
      <family val="3"/>
      <charset val="128"/>
    </font>
    <font>
      <b/>
      <sz val="18"/>
      <color theme="1"/>
      <name val="游ゴシック"/>
      <family val="3"/>
      <charset val="128"/>
    </font>
    <font>
      <b/>
      <sz val="19"/>
      <color theme="1"/>
      <name val="游ゴシック"/>
      <family val="3"/>
      <charset val="128"/>
    </font>
    <font>
      <b/>
      <sz val="8"/>
      <color theme="1"/>
      <name val="ＭＳ ゴシック"/>
      <family val="3"/>
      <charset val="128"/>
    </font>
    <font>
      <sz val="11"/>
      <color indexed="63"/>
      <name val="メイリオ"/>
      <family val="3"/>
      <charset val="128"/>
    </font>
    <font>
      <b/>
      <sz val="10"/>
      <color indexed="63"/>
      <name val="メイリオ"/>
      <family val="3"/>
      <charset val="128"/>
    </font>
    <font>
      <b/>
      <u/>
      <sz val="11"/>
      <color indexed="10"/>
      <name val="ＭＳ Ｐゴシック"/>
      <family val="3"/>
      <charset val="128"/>
    </font>
    <font>
      <sz val="13"/>
      <color indexed="8"/>
      <name val="ＭＳ Ｐゴシック"/>
      <family val="3"/>
      <charset val="128"/>
    </font>
    <font>
      <sz val="20"/>
      <color indexed="8"/>
      <name val="ＭＳ Ｐゴシック"/>
      <family val="3"/>
      <charset val="128"/>
    </font>
    <font>
      <b/>
      <u/>
      <sz val="10"/>
      <color indexed="12"/>
      <name val="ＭＳ Ｐゴシック"/>
      <family val="3"/>
      <charset val="128"/>
    </font>
    <font>
      <b/>
      <sz val="12"/>
      <color theme="1"/>
      <name val="ＭＳ Ｐゴシック"/>
      <family val="3"/>
      <charset val="128"/>
      <scheme val="minor"/>
    </font>
    <font>
      <b/>
      <u/>
      <sz val="12"/>
      <color indexed="10"/>
      <name val="ＭＳ Ｐゴシック"/>
      <family val="3"/>
      <charset val="128"/>
    </font>
    <font>
      <b/>
      <u/>
      <sz val="14"/>
      <color theme="0"/>
      <name val="ＭＳ Ｐゴシック"/>
      <family val="3"/>
      <charset val="128"/>
    </font>
    <font>
      <b/>
      <sz val="12"/>
      <color theme="0"/>
      <name val="游ゴシック"/>
      <family val="3"/>
      <charset val="128"/>
    </font>
  </fonts>
  <fills count="4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00B050"/>
        <bgColor indexed="64"/>
      </patternFill>
    </fill>
  </fills>
  <borders count="261">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auto="1"/>
      </left>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right style="medium">
        <color theme="3"/>
      </right>
      <top style="thin">
        <color theme="3"/>
      </top>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theme="3"/>
      </left>
      <right style="thin">
        <color indexed="64"/>
      </right>
      <top/>
      <bottom/>
      <diagonal/>
    </border>
    <border>
      <left/>
      <right style="medium">
        <color theme="3"/>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medium">
        <color theme="3"/>
      </bottom>
      <diagonal/>
    </border>
    <border>
      <left/>
      <right/>
      <top style="thin">
        <color indexed="12"/>
      </top>
      <bottom style="medium">
        <color indexed="12"/>
      </bottom>
      <diagonal/>
    </border>
    <border>
      <left style="thin">
        <color indexed="64"/>
      </left>
      <right style="medium">
        <color theme="3"/>
      </right>
      <top/>
      <bottom style="thin">
        <color indexed="64"/>
      </bottom>
      <diagonal/>
    </border>
    <border>
      <left style="medium">
        <color theme="3"/>
      </left>
      <right style="medium">
        <color indexed="12"/>
      </right>
      <top/>
      <bottom style="thin">
        <color indexed="64"/>
      </bottom>
      <diagonal/>
    </border>
    <border>
      <left/>
      <right style="medium">
        <color theme="3"/>
      </right>
      <top style="thin">
        <color theme="3"/>
      </top>
      <bottom style="medium">
        <color theme="3"/>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medium">
        <color indexed="64"/>
      </bottom>
      <diagonal/>
    </border>
    <border>
      <left/>
      <right style="medium">
        <color auto="1"/>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30"/>
      </left>
      <right/>
      <top/>
      <bottom/>
      <diagonal/>
    </border>
    <border>
      <left style="medium">
        <color indexed="64"/>
      </left>
      <right/>
      <top/>
      <bottom/>
      <diagonal/>
    </border>
    <border>
      <left/>
      <right style="medium">
        <color auto="1"/>
      </right>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7" fillId="0" borderId="0">
      <alignment vertical="center"/>
    </xf>
    <xf numFmtId="0" fontId="6" fillId="0" borderId="0"/>
    <xf numFmtId="0" fontId="67" fillId="0" borderId="0">
      <alignment vertical="center"/>
    </xf>
    <xf numFmtId="0" fontId="6" fillId="0" borderId="0"/>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3" fillId="0" borderId="0">
      <alignment vertical="center"/>
    </xf>
    <xf numFmtId="0" fontId="4" fillId="0" borderId="0">
      <alignment vertical="center"/>
    </xf>
    <xf numFmtId="0" fontId="67"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5" fillId="0" borderId="0"/>
    <xf numFmtId="0" fontId="106" fillId="0" borderId="0" applyNumberFormat="0" applyFill="0" applyBorder="0" applyAlignment="0" applyProtection="0"/>
    <xf numFmtId="0" fontId="105" fillId="0" borderId="0"/>
    <xf numFmtId="0" fontId="145" fillId="0" borderId="0" applyNumberFormat="0" applyFill="0" applyBorder="0" applyAlignment="0" applyProtection="0">
      <alignment vertical="center"/>
    </xf>
  </cellStyleXfs>
  <cellXfs count="863">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1" fillId="5" borderId="5" xfId="2" applyFont="1" applyFill="1" applyBorder="1" applyAlignment="1">
      <alignment horizontal="center" vertical="center"/>
    </xf>
    <xf numFmtId="0" fontId="21" fillId="5" borderId="2" xfId="2" applyFont="1" applyFill="1" applyBorder="1" applyAlignment="1">
      <alignment horizontal="center" vertical="center"/>
    </xf>
    <xf numFmtId="0" fontId="21" fillId="0" borderId="5" xfId="2" applyFont="1" applyBorder="1" applyAlignment="1">
      <alignment horizontal="center" vertical="center"/>
    </xf>
    <xf numFmtId="0" fontId="21"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1"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3"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4" fillId="5" borderId="0" xfId="2" applyNumberFormat="1" applyFont="1" applyFill="1" applyAlignment="1">
      <alignment horizontal="center" vertical="center"/>
    </xf>
    <xf numFmtId="0" fontId="6" fillId="0" borderId="0" xfId="2" applyAlignment="1">
      <alignment horizontal="center" vertical="center"/>
    </xf>
    <xf numFmtId="0" fontId="24"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2" fillId="8" borderId="22" xfId="17" applyFont="1" applyFill="1" applyBorder="1" applyAlignment="1">
      <alignment horizontal="left" vertical="center"/>
    </xf>
    <xf numFmtId="0" fontId="32" fillId="8" borderId="23" xfId="17" applyFont="1" applyFill="1" applyBorder="1" applyAlignment="1">
      <alignment horizontal="center" vertical="center"/>
    </xf>
    <xf numFmtId="0" fontId="32" fillId="8" borderId="23" xfId="2" applyFont="1" applyFill="1" applyBorder="1" applyAlignment="1">
      <alignment horizontal="center" vertical="center"/>
    </xf>
    <xf numFmtId="0" fontId="33" fillId="8" borderId="23" xfId="2" applyFont="1" applyFill="1" applyBorder="1" applyAlignment="1">
      <alignment horizontal="center" vertical="center"/>
    </xf>
    <xf numFmtId="0" fontId="33" fillId="8" borderId="24" xfId="2" applyFont="1" applyFill="1" applyBorder="1" applyAlignment="1">
      <alignment horizontal="center" vertical="center"/>
    </xf>
    <xf numFmtId="0" fontId="1" fillId="0" borderId="0" xfId="17">
      <alignment vertical="center"/>
    </xf>
    <xf numFmtId="0" fontId="39" fillId="0" borderId="0" xfId="17" applyFont="1">
      <alignment vertical="center"/>
    </xf>
    <xf numFmtId="0" fontId="33" fillId="8" borderId="25" xfId="2" applyFont="1" applyFill="1" applyBorder="1" applyAlignment="1">
      <alignment horizontal="center" vertical="center"/>
    </xf>
    <xf numFmtId="0" fontId="33" fillId="8" borderId="26" xfId="2" applyFont="1" applyFill="1" applyBorder="1" applyAlignment="1">
      <alignment horizontal="center" vertical="center"/>
    </xf>
    <xf numFmtId="0" fontId="1" fillId="9" borderId="26" xfId="17" applyFill="1" applyBorder="1">
      <alignment vertical="center"/>
    </xf>
    <xf numFmtId="0" fontId="36"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4" fillId="0" borderId="0" xfId="17" applyFont="1" applyAlignment="1">
      <alignment vertical="center" wrapText="1"/>
    </xf>
    <xf numFmtId="0" fontId="46" fillId="0" borderId="0" xfId="17" applyFont="1" applyAlignment="1">
      <alignment horizontal="left" vertical="center"/>
    </xf>
    <xf numFmtId="0" fontId="36"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7"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0" fillId="0" borderId="0" xfId="0" applyFont="1" applyAlignment="1">
      <alignment horizontal="left" vertical="center"/>
    </xf>
    <xf numFmtId="0" fontId="71" fillId="0" borderId="0" xfId="0" applyFont="1" applyAlignment="1">
      <alignment horizontal="center" vertical="center" wrapText="1"/>
    </xf>
    <xf numFmtId="0" fontId="71" fillId="0" borderId="0" xfId="0" applyFont="1" applyAlignment="1">
      <alignment horizontal="left" vertical="center" wrapText="1"/>
    </xf>
    <xf numFmtId="0" fontId="81" fillId="0" borderId="0" xfId="17" applyFont="1">
      <alignment vertical="center"/>
    </xf>
    <xf numFmtId="0" fontId="80" fillId="0" borderId="0" xfId="2" applyFont="1">
      <alignment vertical="center"/>
    </xf>
    <xf numFmtId="0" fontId="82"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9" fillId="0" borderId="4" xfId="0" applyFont="1" applyBorder="1" applyAlignment="1">
      <alignment horizontal="center" vertical="center" wrapText="1"/>
    </xf>
    <xf numFmtId="0" fontId="89" fillId="0" borderId="0" xfId="2" applyFont="1" applyAlignment="1">
      <alignment horizontal="center" vertical="center"/>
    </xf>
    <xf numFmtId="14" fontId="88"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7" fillId="0" borderId="33" xfId="0" applyFont="1" applyBorder="1">
      <alignment vertical="center"/>
    </xf>
    <xf numFmtId="0" fontId="87" fillId="0" borderId="0" xfId="0" applyFont="1">
      <alignment vertical="center"/>
    </xf>
    <xf numFmtId="0" fontId="87" fillId="5" borderId="33" xfId="0" applyFont="1" applyFill="1" applyBorder="1">
      <alignment vertical="center"/>
    </xf>
    <xf numFmtId="0" fontId="87"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1" fillId="0" borderId="0" xfId="17" applyFont="1" applyAlignment="1">
      <alignment horizontal="left" vertical="center"/>
    </xf>
    <xf numFmtId="0" fontId="88" fillId="20" borderId="21" xfId="2" applyFont="1" applyFill="1" applyBorder="1" applyAlignment="1">
      <alignment horizontal="center" vertical="center"/>
    </xf>
    <xf numFmtId="0" fontId="84" fillId="22" borderId="79" xfId="2" applyFont="1" applyFill="1" applyBorder="1" applyAlignment="1">
      <alignment horizontal="center" vertical="center"/>
    </xf>
    <xf numFmtId="0" fontId="6" fillId="0" borderId="0" xfId="2" applyAlignment="1">
      <alignment horizontal="left" vertical="center"/>
    </xf>
    <xf numFmtId="0" fontId="100" fillId="5" borderId="33" xfId="0" applyFont="1" applyFill="1" applyBorder="1">
      <alignment vertical="center"/>
    </xf>
    <xf numFmtId="0" fontId="100" fillId="5" borderId="0" xfId="0" applyFont="1" applyFill="1" applyAlignment="1">
      <alignment horizontal="left" vertical="center"/>
    </xf>
    <xf numFmtId="0" fontId="100" fillId="5" borderId="0" xfId="0" applyFont="1" applyFill="1">
      <alignment vertical="center"/>
    </xf>
    <xf numFmtId="176" fontId="100" fillId="5" borderId="0" xfId="0" applyNumberFormat="1" applyFont="1" applyFill="1" applyAlignment="1">
      <alignment horizontal="left" vertical="center"/>
    </xf>
    <xf numFmtId="183" fontId="100" fillId="5" borderId="0" xfId="0" applyNumberFormat="1" applyFont="1" applyFill="1" applyAlignment="1">
      <alignment horizontal="center" vertical="center"/>
    </xf>
    <xf numFmtId="0" fontId="100" fillId="5" borderId="33" xfId="0" applyFont="1" applyFill="1" applyBorder="1" applyAlignment="1">
      <alignment vertical="top"/>
    </xf>
    <xf numFmtId="0" fontId="100" fillId="5" borderId="0" xfId="0" applyFont="1" applyFill="1" applyAlignment="1">
      <alignment vertical="top"/>
    </xf>
    <xf numFmtId="14" fontId="100" fillId="5" borderId="0" xfId="0" applyNumberFormat="1" applyFont="1" applyFill="1" applyAlignment="1">
      <alignment horizontal="left" vertical="center"/>
    </xf>
    <xf numFmtId="14" fontId="100" fillId="0" borderId="0" xfId="0" applyNumberFormat="1" applyFont="1">
      <alignment vertical="center"/>
    </xf>
    <xf numFmtId="0" fontId="101"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3"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7" fillId="0" borderId="0" xfId="17" applyFont="1" applyAlignment="1">
      <alignment horizontal="left" vertical="center"/>
    </xf>
    <xf numFmtId="0" fontId="48" fillId="0" borderId="28" xfId="17" applyFont="1" applyBorder="1">
      <alignment vertical="center"/>
    </xf>
    <xf numFmtId="0" fontId="48" fillId="0" borderId="28" xfId="17" applyFont="1" applyBorder="1" applyAlignment="1">
      <alignment horizontal="right" vertical="center"/>
    </xf>
    <xf numFmtId="0" fontId="36" fillId="0" borderId="30" xfId="17" applyFont="1" applyBorder="1" applyAlignment="1">
      <alignment horizontal="center" vertical="center"/>
    </xf>
    <xf numFmtId="0" fontId="36" fillId="0" borderId="82" xfId="17" applyFont="1" applyBorder="1" applyAlignment="1">
      <alignment horizontal="center" vertical="center" wrapText="1"/>
    </xf>
    <xf numFmtId="0" fontId="50" fillId="0" borderId="0" xfId="17" applyFont="1" applyAlignment="1">
      <alignment horizontal="center" vertical="center"/>
    </xf>
    <xf numFmtId="0" fontId="51"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7" fillId="3" borderId="0" xfId="17" applyFont="1" applyFill="1" applyAlignment="1">
      <alignment horizontal="center" vertical="center" wrapText="1"/>
    </xf>
    <xf numFmtId="0" fontId="1" fillId="5" borderId="0" xfId="2" applyFont="1" applyFill="1" applyAlignment="1">
      <alignment horizontal="center" vertical="center"/>
    </xf>
    <xf numFmtId="0" fontId="44" fillId="5" borderId="0" xfId="0" applyFont="1" applyFill="1" applyAlignment="1">
      <alignment horizontal="center" vertical="center" wrapText="1"/>
    </xf>
    <xf numFmtId="180" fontId="48"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8"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1"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8" fillId="18" borderId="83" xfId="16" applyFont="1" applyFill="1" applyBorder="1">
      <alignment vertical="center"/>
    </xf>
    <xf numFmtId="0" fontId="10" fillId="18" borderId="83" xfId="16" applyFont="1" applyFill="1" applyBorder="1">
      <alignment vertical="center"/>
    </xf>
    <xf numFmtId="0" fontId="35" fillId="0" borderId="0" xfId="17" applyFont="1" applyAlignment="1">
      <alignment horizontal="left" vertical="center" indent="2"/>
    </xf>
    <xf numFmtId="0" fontId="102" fillId="0" borderId="0" xfId="17" applyFont="1">
      <alignment vertical="center"/>
    </xf>
    <xf numFmtId="0" fontId="1" fillId="18" borderId="0" xfId="2" applyFont="1" applyFill="1">
      <alignment vertical="center"/>
    </xf>
    <xf numFmtId="0" fontId="22" fillId="18" borderId="20" xfId="2" applyFont="1" applyFill="1" applyBorder="1" applyAlignment="1">
      <alignment horizontal="center" vertical="top" wrapText="1"/>
    </xf>
    <xf numFmtId="0" fontId="21" fillId="5" borderId="5" xfId="2" applyFont="1" applyFill="1" applyBorder="1" applyAlignment="1">
      <alignment horizontal="left" vertical="center"/>
    </xf>
    <xf numFmtId="14" fontId="24" fillId="18" borderId="0" xfId="2" applyNumberFormat="1" applyFont="1" applyFill="1" applyAlignment="1">
      <alignment horizontal="left" vertical="center"/>
    </xf>
    <xf numFmtId="0" fontId="24" fillId="18" borderId="0" xfId="19" applyFont="1" applyFill="1">
      <alignment vertical="center"/>
    </xf>
    <xf numFmtId="0" fontId="24" fillId="18" borderId="0" xfId="2" applyFont="1" applyFill="1" applyAlignment="1">
      <alignment horizontal="left" vertical="center"/>
    </xf>
    <xf numFmtId="0" fontId="39" fillId="18" borderId="0" xfId="17" applyFont="1" applyFill="1">
      <alignment vertical="center"/>
    </xf>
    <xf numFmtId="177" fontId="12" fillId="18" borderId="50" xfId="2" applyNumberFormat="1" applyFont="1" applyFill="1" applyBorder="1" applyAlignment="1">
      <alignment horizontal="center" vertical="center" wrapText="1"/>
    </xf>
    <xf numFmtId="0" fontId="98" fillId="18" borderId="74" xfId="0" applyFont="1" applyFill="1" applyBorder="1" applyAlignment="1">
      <alignment horizontal="center" vertical="center" wrapText="1"/>
    </xf>
    <xf numFmtId="0" fontId="98" fillId="18" borderId="81" xfId="0" applyFont="1" applyFill="1" applyBorder="1" applyAlignment="1">
      <alignment horizontal="center" vertical="center" wrapText="1"/>
    </xf>
    <xf numFmtId="0" fontId="12" fillId="0" borderId="0" xfId="2" applyFont="1" applyAlignment="1">
      <alignment horizontal="center" vertical="center"/>
    </xf>
    <xf numFmtId="14" fontId="84" fillId="0" borderId="0" xfId="2" applyNumberFormat="1" applyFont="1" applyAlignment="1">
      <alignment horizontal="center" vertical="center"/>
    </xf>
    <xf numFmtId="0" fontId="12" fillId="0" borderId="0" xfId="2" applyFont="1" applyAlignment="1">
      <alignment vertical="top" wrapText="1"/>
    </xf>
    <xf numFmtId="0" fontId="39" fillId="0" borderId="0" xfId="17" applyFont="1" applyAlignment="1">
      <alignment horizontal="center" vertical="center"/>
    </xf>
    <xf numFmtId="0" fontId="100" fillId="5" borderId="0" xfId="0" applyFont="1" applyFill="1" applyAlignment="1">
      <alignment horizontal="left" vertical="top"/>
    </xf>
    <xf numFmtId="0" fontId="107" fillId="18" borderId="0" xfId="17" applyFont="1" applyFill="1" applyAlignment="1">
      <alignment horizontal="left" vertical="center"/>
    </xf>
    <xf numFmtId="0" fontId="84" fillId="0" borderId="0" xfId="2" applyFont="1" applyAlignment="1">
      <alignment vertical="top" wrapText="1"/>
    </xf>
    <xf numFmtId="180" fontId="48" fillId="10" borderId="85" xfId="17" applyNumberFormat="1" applyFont="1" applyFill="1" applyBorder="1" applyAlignment="1">
      <alignment horizontal="center" vertical="center"/>
    </xf>
    <xf numFmtId="14" fontId="88" fillId="20" borderId="75" xfId="2" applyNumberFormat="1" applyFont="1" applyFill="1" applyBorder="1" applyAlignment="1">
      <alignment vertical="center" shrinkToFit="1"/>
    </xf>
    <xf numFmtId="14" fontId="27" fillId="20" borderId="86" xfId="2" applyNumberFormat="1" applyFont="1" applyFill="1" applyBorder="1" applyAlignment="1">
      <alignment horizontal="center" vertical="center" shrinkToFit="1"/>
    </xf>
    <xf numFmtId="14" fontId="84" fillId="20" borderId="89" xfId="1" applyNumberFormat="1" applyFont="1" applyFill="1" applyBorder="1" applyAlignment="1" applyProtection="1">
      <alignment vertical="center" wrapText="1"/>
    </xf>
    <xf numFmtId="14" fontId="84" fillId="20" borderId="87" xfId="2" applyNumberFormat="1" applyFont="1" applyFill="1" applyBorder="1">
      <alignment vertical="center"/>
    </xf>
    <xf numFmtId="0" fontId="8" fillId="0" borderId="0" xfId="1" applyAlignment="1" applyProtection="1">
      <alignment vertical="center"/>
    </xf>
    <xf numFmtId="0" fontId="68" fillId="0" borderId="0" xfId="0" applyFont="1">
      <alignment vertical="center"/>
    </xf>
    <xf numFmtId="0" fontId="113" fillId="5" borderId="6" xfId="2" applyFont="1" applyFill="1" applyBorder="1">
      <alignment vertical="center"/>
    </xf>
    <xf numFmtId="0" fontId="112" fillId="0" borderId="73" xfId="0" applyFont="1" applyBorder="1">
      <alignment vertical="center"/>
    </xf>
    <xf numFmtId="0" fontId="111"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4" fillId="18" borderId="0" xfId="2" applyNumberFormat="1" applyFont="1" applyFill="1" applyAlignment="1">
      <alignment horizontal="center" vertical="center"/>
    </xf>
    <xf numFmtId="0" fontId="24" fillId="18" borderId="0" xfId="19" applyFont="1" applyFill="1" applyAlignment="1">
      <alignment horizontal="center" vertical="center"/>
    </xf>
    <xf numFmtId="0" fontId="24" fillId="18" borderId="0" xfId="19" applyFont="1" applyFill="1" applyAlignment="1">
      <alignment horizontal="center" vertical="center" wrapText="1"/>
    </xf>
    <xf numFmtId="0" fontId="102"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4" fillId="18" borderId="92" xfId="2" applyFont="1" applyFill="1" applyBorder="1" applyAlignment="1">
      <alignment horizontal="center" vertical="center"/>
    </xf>
    <xf numFmtId="177" fontId="114" fillId="18" borderId="92" xfId="2" applyNumberFormat="1" applyFont="1" applyFill="1" applyBorder="1" applyAlignment="1">
      <alignment horizontal="center" vertical="center" shrinkToFit="1"/>
    </xf>
    <xf numFmtId="0" fontId="115"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2"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2" fillId="22" borderId="2" xfId="2" applyFont="1" applyFill="1" applyBorder="1" applyAlignment="1">
      <alignment horizontal="center" vertical="center" wrapText="1"/>
    </xf>
    <xf numFmtId="0" fontId="82" fillId="0" borderId="65" xfId="0" applyFont="1" applyBorder="1" applyAlignment="1">
      <alignment horizontal="center" vertical="center" wrapText="1"/>
    </xf>
    <xf numFmtId="0" fontId="119"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0" fillId="5" borderId="33" xfId="0" applyFont="1" applyFill="1" applyBorder="1" applyAlignment="1">
      <alignment horizontal="left" vertical="top"/>
    </xf>
    <xf numFmtId="0" fontId="34" fillId="18" borderId="0" xfId="2" applyFont="1" applyFill="1">
      <alignment vertical="center"/>
    </xf>
    <xf numFmtId="0" fontId="35" fillId="18" borderId="0" xfId="17" applyFont="1" applyFill="1">
      <alignment vertical="center"/>
    </xf>
    <xf numFmtId="0" fontId="36" fillId="18" borderId="0" xfId="17" applyFont="1" applyFill="1" applyAlignment="1">
      <alignment vertical="top" wrapText="1"/>
    </xf>
    <xf numFmtId="0" fontId="37" fillId="18" borderId="0" xfId="2" applyFont="1" applyFill="1" applyAlignment="1">
      <alignment horizontal="center" vertical="center"/>
    </xf>
    <xf numFmtId="0" fontId="79" fillId="18" borderId="0" xfId="17" applyFont="1" applyFill="1" applyAlignment="1">
      <alignment horizontal="left" vertical="center"/>
    </xf>
    <xf numFmtId="0" fontId="38" fillId="18" borderId="0" xfId="2" applyFont="1" applyFill="1" applyAlignment="1">
      <alignment vertical="center" wrapText="1"/>
    </xf>
    <xf numFmtId="0" fontId="40" fillId="18" borderId="0" xfId="2" applyFont="1" applyFill="1" applyAlignment="1">
      <alignment vertical="center" wrapText="1"/>
    </xf>
    <xf numFmtId="0" fontId="42" fillId="18" borderId="0" xfId="2" applyFont="1" applyFill="1">
      <alignment vertical="center"/>
    </xf>
    <xf numFmtId="0" fontId="43" fillId="18" borderId="0" xfId="2" applyFont="1" applyFill="1" applyAlignment="1">
      <alignment horizontal="center" vertical="center"/>
    </xf>
    <xf numFmtId="0" fontId="36" fillId="18" borderId="0" xfId="17" applyFont="1" applyFill="1" applyAlignment="1">
      <alignment horizontal="center" vertical="center"/>
    </xf>
    <xf numFmtId="0" fontId="41" fillId="18" borderId="0" xfId="17" applyFont="1" applyFill="1" applyAlignment="1">
      <alignment vertical="top" wrapText="1"/>
    </xf>
    <xf numFmtId="0" fontId="1" fillId="18" borderId="0" xfId="17" applyFill="1" applyAlignment="1">
      <alignment horizontal="center" vertical="center"/>
    </xf>
    <xf numFmtId="0" fontId="44" fillId="18" borderId="0" xfId="2" applyFont="1" applyFill="1" applyAlignment="1">
      <alignment vertical="center" wrapText="1"/>
    </xf>
    <xf numFmtId="0" fontId="40" fillId="18" borderId="0" xfId="2" applyFont="1" applyFill="1">
      <alignment vertical="center"/>
    </xf>
    <xf numFmtId="0" fontId="36" fillId="18" borderId="0" xfId="17" applyFont="1" applyFill="1">
      <alignment vertical="center"/>
    </xf>
    <xf numFmtId="0" fontId="45" fillId="18" borderId="0" xfId="17" applyFont="1" applyFill="1" applyAlignment="1">
      <alignment horizontal="center" vertical="center" wrapText="1"/>
    </xf>
    <xf numFmtId="0" fontId="46" fillId="18" borderId="0" xfId="17" applyFont="1" applyFill="1">
      <alignment vertical="center"/>
    </xf>
    <xf numFmtId="0" fontId="6" fillId="18" borderId="0" xfId="2" applyFill="1" applyAlignment="1">
      <alignment horizontal="center" vertical="center"/>
    </xf>
    <xf numFmtId="0" fontId="44" fillId="18" borderId="0" xfId="17" applyFont="1" applyFill="1" applyAlignment="1">
      <alignment vertical="center" wrapText="1"/>
    </xf>
    <xf numFmtId="0" fontId="49" fillId="18" borderId="0" xfId="17" applyFont="1" applyFill="1" applyAlignment="1">
      <alignment horizontal="center" vertical="center"/>
    </xf>
    <xf numFmtId="0" fontId="8" fillId="18" borderId="0" xfId="1" applyFill="1" applyAlignment="1" applyProtection="1">
      <alignment horizontal="center" vertical="center"/>
    </xf>
    <xf numFmtId="0" fontId="52"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1" fillId="0" borderId="0" xfId="0" applyFont="1" applyAlignment="1">
      <alignment vertical="top" wrapText="1"/>
    </xf>
    <xf numFmtId="183" fontId="100" fillId="5" borderId="0" xfId="0" applyNumberFormat="1" applyFont="1" applyFill="1" applyAlignment="1">
      <alignment horizontal="left" vertical="center"/>
    </xf>
    <xf numFmtId="14" fontId="88" fillId="20" borderId="94" xfId="2" applyNumberFormat="1" applyFont="1" applyFill="1" applyBorder="1" applyAlignment="1">
      <alignment horizontal="center" vertical="center"/>
    </xf>
    <xf numFmtId="14" fontId="88" fillId="20" borderId="95" xfId="2" applyNumberFormat="1" applyFont="1" applyFill="1" applyBorder="1" applyAlignment="1">
      <alignment horizontal="center" vertical="center"/>
    </xf>
    <xf numFmtId="14" fontId="88" fillId="20" borderId="96" xfId="2" applyNumberFormat="1" applyFont="1" applyFill="1" applyBorder="1" applyAlignment="1">
      <alignment horizontal="center" vertical="center"/>
    </xf>
    <xf numFmtId="0" fontId="30"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5" fillId="34" borderId="0" xfId="0" applyFont="1" applyFill="1" applyAlignment="1">
      <alignment horizontal="center" vertical="center" wrapText="1"/>
    </xf>
    <xf numFmtId="0" fontId="82" fillId="35" borderId="65" xfId="0" applyFont="1" applyFill="1" applyBorder="1" applyAlignment="1">
      <alignment horizontal="center" vertical="center" wrapText="1"/>
    </xf>
    <xf numFmtId="0" fontId="126" fillId="0" borderId="98" xfId="2" applyFont="1" applyBorder="1" applyAlignment="1">
      <alignment horizontal="left" vertical="top" wrapText="1"/>
    </xf>
    <xf numFmtId="0" fontId="12" fillId="0" borderId="100" xfId="2" applyFont="1" applyBorder="1" applyAlignment="1">
      <alignment horizontal="center" vertical="center" wrapText="1"/>
    </xf>
    <xf numFmtId="0" fontId="87" fillId="33" borderId="4" xfId="2" applyFont="1" applyFill="1" applyBorder="1" applyAlignment="1">
      <alignment horizontal="center" vertical="center"/>
    </xf>
    <xf numFmtId="177" fontId="87" fillId="33" borderId="4" xfId="2" applyNumberFormat="1" applyFont="1" applyFill="1" applyBorder="1" applyAlignment="1">
      <alignment horizontal="center" vertical="center" shrinkToFit="1"/>
    </xf>
    <xf numFmtId="14" fontId="84" fillId="20" borderId="1" xfId="1" applyNumberFormat="1" applyFont="1" applyFill="1" applyBorder="1" applyAlignment="1" applyProtection="1">
      <alignment horizontal="center" vertical="center" shrinkToFit="1"/>
    </xf>
    <xf numFmtId="0" fontId="82" fillId="0" borderId="74" xfId="0" applyFont="1" applyBorder="1" applyAlignment="1">
      <alignment horizontal="center" vertical="center" wrapText="1"/>
    </xf>
    <xf numFmtId="0" fontId="109" fillId="20" borderId="95" xfId="2" applyFont="1" applyFill="1" applyBorder="1" applyAlignment="1">
      <alignment horizontal="center" vertical="center" wrapText="1"/>
    </xf>
    <xf numFmtId="0" fontId="109" fillId="20" borderId="95" xfId="2" applyFont="1" applyFill="1" applyBorder="1" applyAlignment="1">
      <alignment horizontal="center" vertical="center"/>
    </xf>
    <xf numFmtId="0" fontId="109" fillId="20" borderId="94" xfId="2" applyFont="1" applyFill="1" applyBorder="1" applyAlignment="1">
      <alignment horizontal="center" vertical="center"/>
    </xf>
    <xf numFmtId="0" fontId="88" fillId="20" borderId="96" xfId="2" applyFont="1" applyFill="1" applyBorder="1" applyAlignment="1">
      <alignment horizontal="center" vertical="center"/>
    </xf>
    <xf numFmtId="0" fontId="124" fillId="0" borderId="0" xfId="2" applyFont="1">
      <alignment vertical="center"/>
    </xf>
    <xf numFmtId="0" fontId="6" fillId="0" borderId="0" xfId="2" applyAlignment="1">
      <alignment horizontal="center" vertical="top"/>
    </xf>
    <xf numFmtId="14" fontId="84" fillId="20" borderId="88" xfId="1" applyNumberFormat="1" applyFont="1" applyFill="1" applyBorder="1" applyAlignment="1" applyProtection="1">
      <alignment horizontal="center" vertical="center" wrapText="1"/>
    </xf>
    <xf numFmtId="0" fontId="120" fillId="34" borderId="0" xfId="0" applyFont="1" applyFill="1" applyAlignment="1">
      <alignment horizontal="center" vertical="center" wrapText="1"/>
    </xf>
    <xf numFmtId="0" fontId="22" fillId="18" borderId="0" xfId="2" applyFont="1" applyFill="1" applyAlignment="1">
      <alignment horizontal="center" vertical="top" wrapText="1"/>
    </xf>
    <xf numFmtId="0" fontId="21" fillId="18" borderId="103" xfId="2" applyFont="1" applyFill="1" applyBorder="1" applyAlignment="1">
      <alignment horizontal="left" vertical="center"/>
    </xf>
    <xf numFmtId="0" fontId="22" fillId="18" borderId="91" xfId="2" applyFont="1" applyFill="1" applyBorder="1" applyAlignment="1">
      <alignment horizontal="center" vertical="top" wrapText="1"/>
    </xf>
    <xf numFmtId="0" fontId="21" fillId="18" borderId="91" xfId="2" applyFont="1" applyFill="1" applyBorder="1" applyAlignment="1">
      <alignment horizontal="center" vertical="center" wrapText="1"/>
    </xf>
    <xf numFmtId="0" fontId="86"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8" fillId="18" borderId="0" xfId="0" applyFont="1" applyFill="1" applyAlignment="1">
      <alignment horizontal="center" vertical="center" wrapText="1"/>
    </xf>
    <xf numFmtId="0" fontId="44" fillId="5" borderId="0" xfId="17" applyFont="1" applyFill="1" applyAlignment="1">
      <alignment vertical="center" wrapText="1"/>
    </xf>
    <xf numFmtId="0" fontId="30" fillId="20" borderId="97" xfId="2" applyFont="1" applyFill="1" applyBorder="1" applyAlignment="1">
      <alignment horizontal="center" vertical="center" wrapText="1"/>
    </xf>
    <xf numFmtId="14" fontId="84" fillId="20" borderId="75" xfId="2" applyNumberFormat="1" applyFont="1" applyFill="1" applyBorder="1" applyAlignment="1">
      <alignment horizontal="center" vertical="center" wrapText="1" shrinkToFit="1"/>
    </xf>
    <xf numFmtId="14" fontId="88" fillId="20" borderId="107" xfId="2" applyNumberFormat="1" applyFont="1" applyFill="1" applyBorder="1" applyAlignment="1">
      <alignment vertical="center" shrinkToFit="1"/>
    </xf>
    <xf numFmtId="0" fontId="115" fillId="22" borderId="92" xfId="0" applyFont="1" applyFill="1" applyBorder="1" applyAlignment="1">
      <alignment horizontal="center" vertical="center" wrapText="1"/>
    </xf>
    <xf numFmtId="0" fontId="115" fillId="36" borderId="92" xfId="0" applyFont="1" applyFill="1" applyBorder="1" applyAlignment="1">
      <alignment horizontal="center" vertical="center" wrapText="1"/>
    </xf>
    <xf numFmtId="0" fontId="98"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4" fillId="18" borderId="0" xfId="2" applyNumberFormat="1" applyFont="1" applyFill="1" applyAlignment="1">
      <alignment horizontal="left" vertical="center"/>
    </xf>
    <xf numFmtId="0" fontId="141" fillId="18" borderId="0" xfId="2" applyFont="1" applyFill="1" applyAlignment="1">
      <alignment horizontal="center" vertical="center" wrapText="1"/>
    </xf>
    <xf numFmtId="184" fontId="141" fillId="18" borderId="0" xfId="2" applyNumberFormat="1" applyFont="1" applyFill="1" applyAlignment="1">
      <alignment horizontal="center" vertical="center"/>
    </xf>
    <xf numFmtId="14" fontId="88" fillId="20" borderId="1" xfId="2" applyNumberFormat="1" applyFont="1" applyFill="1" applyBorder="1" applyAlignment="1">
      <alignment horizontal="center" vertical="center" wrapText="1" shrinkToFit="1"/>
    </xf>
    <xf numFmtId="0" fontId="8" fillId="0" borderId="104" xfId="1" applyBorder="1" applyAlignment="1" applyProtection="1">
      <alignment horizontal="left" vertical="center" wrapText="1"/>
    </xf>
    <xf numFmtId="0" fontId="95" fillId="18" borderId="0" xfId="0" applyFont="1" applyFill="1" applyAlignment="1">
      <alignment horizontal="center" vertical="center" wrapText="1"/>
    </xf>
    <xf numFmtId="0" fontId="140" fillId="18" borderId="0" xfId="0" applyFont="1" applyFill="1" applyAlignment="1">
      <alignment vertical="center" wrapText="1"/>
    </xf>
    <xf numFmtId="0" fontId="24" fillId="18" borderId="0" xfId="19" applyFont="1" applyFill="1" applyAlignment="1">
      <alignment horizontal="left" vertical="center"/>
    </xf>
    <xf numFmtId="0" fontId="108" fillId="18" borderId="108" xfId="0" applyFont="1" applyFill="1" applyBorder="1" applyAlignment="1">
      <alignment horizontal="left" vertical="center"/>
    </xf>
    <xf numFmtId="0" fontId="142" fillId="22" borderId="97" xfId="2" applyFont="1" applyFill="1" applyBorder="1" applyAlignment="1">
      <alignment horizontal="center" vertical="center" wrapText="1"/>
    </xf>
    <xf numFmtId="0" fontId="116" fillId="0" borderId="0" xfId="2" applyFont="1" applyAlignment="1">
      <alignment vertical="top" wrapText="1"/>
    </xf>
    <xf numFmtId="0" fontId="143" fillId="0" borderId="0" xfId="0" applyFont="1">
      <alignment vertical="center"/>
    </xf>
    <xf numFmtId="0" fontId="84" fillId="20" borderId="95" xfId="1" applyFont="1" applyFill="1" applyBorder="1" applyAlignment="1" applyProtection="1">
      <alignment horizontal="center" vertical="center"/>
    </xf>
    <xf numFmtId="14" fontId="84"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6" fillId="0" borderId="109" xfId="1" applyFont="1" applyFill="1" applyBorder="1" applyAlignment="1" applyProtection="1">
      <alignment vertical="top" wrapText="1"/>
    </xf>
    <xf numFmtId="0" fontId="8" fillId="0" borderId="111" xfId="1" applyBorder="1" applyAlignment="1" applyProtection="1">
      <alignment horizontal="left" vertical="center" wrapText="1"/>
    </xf>
    <xf numFmtId="0" fontId="8" fillId="0" borderId="110" xfId="1" applyFill="1" applyBorder="1" applyAlignment="1" applyProtection="1">
      <alignment vertical="center" wrapText="1"/>
    </xf>
    <xf numFmtId="0" fontId="116" fillId="0" borderId="112" xfId="1" applyFont="1" applyFill="1" applyBorder="1" applyAlignment="1" applyProtection="1">
      <alignment horizontal="left" vertical="top" wrapText="1"/>
    </xf>
    <xf numFmtId="0" fontId="8" fillId="0" borderId="113" xfId="1" applyBorder="1" applyAlignment="1" applyProtection="1">
      <alignment vertical="center" wrapText="1"/>
    </xf>
    <xf numFmtId="0" fontId="117" fillId="0" borderId="114" xfId="1" applyFont="1" applyFill="1" applyBorder="1" applyAlignment="1" applyProtection="1">
      <alignment horizontal="left" vertical="top" wrapText="1"/>
    </xf>
    <xf numFmtId="0" fontId="8" fillId="0" borderId="115" xfId="1" applyFill="1" applyBorder="1" applyAlignment="1" applyProtection="1">
      <alignment horizontal="left" vertical="center" wrapText="1"/>
    </xf>
    <xf numFmtId="0" fontId="84" fillId="22" borderId="116" xfId="2" applyFont="1" applyFill="1" applyBorder="1" applyAlignment="1">
      <alignment horizontal="center" vertical="center"/>
    </xf>
    <xf numFmtId="14" fontId="84" fillId="22" borderId="80" xfId="2" applyNumberFormat="1" applyFont="1" applyFill="1" applyBorder="1" applyAlignment="1">
      <alignment horizontal="center" vertical="center"/>
    </xf>
    <xf numFmtId="0" fontId="11" fillId="0" borderId="121" xfId="17" applyFont="1" applyBorder="1" applyAlignment="1">
      <alignment horizontal="center" vertical="center" shrinkToFit="1"/>
    </xf>
    <xf numFmtId="0" fontId="48" fillId="0" borderId="122" xfId="17" applyFont="1" applyBorder="1" applyAlignment="1">
      <alignment vertical="center" shrinkToFit="1"/>
    </xf>
    <xf numFmtId="0" fontId="48" fillId="10" borderId="126" xfId="17" applyFont="1" applyFill="1" applyBorder="1" applyAlignment="1">
      <alignment horizontal="center" vertical="center"/>
    </xf>
    <xf numFmtId="0" fontId="48" fillId="0" borderId="122" xfId="17" applyFont="1" applyBorder="1" applyAlignment="1">
      <alignment horizontal="center" vertical="center"/>
    </xf>
    <xf numFmtId="0" fontId="90" fillId="18" borderId="129" xfId="17" applyFont="1" applyFill="1" applyBorder="1" applyAlignment="1">
      <alignment horizontal="center" vertical="center" wrapText="1"/>
    </xf>
    <xf numFmtId="14" fontId="90" fillId="18" borderId="130" xfId="17" applyNumberFormat="1" applyFont="1" applyFill="1" applyBorder="1" applyAlignment="1">
      <alignment horizontal="center" vertical="center"/>
    </xf>
    <xf numFmtId="0" fontId="12" fillId="0" borderId="132" xfId="2" applyFont="1" applyBorder="1" applyAlignment="1">
      <alignment horizontal="center" vertical="center" wrapText="1"/>
    </xf>
    <xf numFmtId="14" fontId="35" fillId="18" borderId="130" xfId="17" applyNumberFormat="1" applyFont="1" applyFill="1" applyBorder="1" applyAlignment="1">
      <alignment horizontal="center" vertical="center"/>
    </xf>
    <xf numFmtId="0" fontId="12" fillId="0" borderId="133" xfId="2" applyFont="1" applyBorder="1" applyAlignment="1">
      <alignment horizontal="center" vertical="center" wrapText="1"/>
    </xf>
    <xf numFmtId="14" fontId="90" fillId="18" borderId="130" xfId="17" applyNumberFormat="1" applyFont="1" applyFill="1" applyBorder="1" applyAlignment="1">
      <alignment horizontal="center" vertical="center" wrapText="1"/>
    </xf>
    <xf numFmtId="0" fontId="12" fillId="0" borderId="134" xfId="2" applyFont="1" applyBorder="1" applyAlignment="1">
      <alignment horizontal="center" vertical="center" wrapText="1"/>
    </xf>
    <xf numFmtId="14" fontId="12" fillId="18" borderId="130" xfId="17" applyNumberFormat="1" applyFont="1" applyFill="1" applyBorder="1" applyAlignment="1">
      <alignment horizontal="center" vertical="center" wrapText="1"/>
    </xf>
    <xf numFmtId="0" fontId="12" fillId="0" borderId="135" xfId="2" applyFont="1" applyBorder="1" applyAlignment="1">
      <alignment horizontal="center" vertical="center" wrapText="1"/>
    </xf>
    <xf numFmtId="0" fontId="35" fillId="18" borderId="129" xfId="17" applyFont="1" applyFill="1" applyBorder="1" applyAlignment="1">
      <alignment horizontal="center" vertical="center" wrapText="1"/>
    </xf>
    <xf numFmtId="0" fontId="12" fillId="0" borderId="132" xfId="2" applyFont="1" applyBorder="1" applyAlignment="1">
      <alignment horizontal="center" vertical="center"/>
    </xf>
    <xf numFmtId="0" fontId="12" fillId="5" borderId="135" xfId="2" applyFont="1" applyFill="1" applyBorder="1" applyAlignment="1">
      <alignment horizontal="center" vertical="center" wrapText="1"/>
    </xf>
    <xf numFmtId="14" fontId="21" fillId="18" borderId="130" xfId="17" applyNumberFormat="1" applyFont="1" applyFill="1" applyBorder="1" applyAlignment="1">
      <alignment horizontal="center" vertical="center"/>
    </xf>
    <xf numFmtId="0" fontId="12" fillId="0" borderId="137" xfId="2" applyFont="1" applyBorder="1" applyAlignment="1">
      <alignment horizontal="center" vertical="center" wrapText="1"/>
    </xf>
    <xf numFmtId="0" fontId="1" fillId="18" borderId="138" xfId="17" applyFill="1" applyBorder="1" applyAlignment="1">
      <alignment horizontal="center" vertical="center" wrapText="1"/>
    </xf>
    <xf numFmtId="0" fontId="55" fillId="3" borderId="139" xfId="17" applyFont="1" applyFill="1" applyBorder="1" applyAlignment="1">
      <alignment horizontal="center" vertical="center" wrapText="1"/>
    </xf>
    <xf numFmtId="0" fontId="7" fillId="3" borderId="140" xfId="17" applyFont="1" applyFill="1" applyBorder="1" applyAlignment="1">
      <alignment horizontal="center" vertical="center" wrapText="1"/>
    </xf>
    <xf numFmtId="0" fontId="7" fillId="24" borderId="140" xfId="17" applyFont="1" applyFill="1" applyBorder="1" applyAlignment="1">
      <alignment horizontal="center" vertical="center" wrapText="1"/>
    </xf>
    <xf numFmtId="0" fontId="13" fillId="3" borderId="140" xfId="17" applyFont="1" applyFill="1" applyBorder="1" applyAlignment="1">
      <alignment horizontal="center" vertical="center" wrapText="1"/>
    </xf>
    <xf numFmtId="0" fontId="57" fillId="3" borderId="140" xfId="17" applyFont="1" applyFill="1" applyBorder="1" applyAlignment="1">
      <alignment horizontal="center" vertical="center" wrapText="1"/>
    </xf>
    <xf numFmtId="0" fontId="7" fillId="3" borderId="142" xfId="17" applyFont="1" applyFill="1" applyBorder="1" applyAlignment="1">
      <alignment horizontal="center" vertical="center" wrapText="1"/>
    </xf>
    <xf numFmtId="176" fontId="58" fillId="3" borderId="146" xfId="17" applyNumberFormat="1" applyFont="1" applyFill="1" applyBorder="1" applyAlignment="1">
      <alignment horizontal="center" vertical="center" wrapText="1"/>
    </xf>
    <xf numFmtId="0" fontId="58" fillId="3" borderId="146" xfId="17" applyFont="1" applyFill="1" applyBorder="1" applyAlignment="1">
      <alignment horizontal="left" vertical="center" wrapText="1"/>
    </xf>
    <xf numFmtId="176" fontId="58" fillId="11" borderId="147" xfId="17" applyNumberFormat="1" applyFont="1" applyFill="1" applyBorder="1" applyAlignment="1">
      <alignment horizontal="center" vertical="center" wrapText="1"/>
    </xf>
    <xf numFmtId="0" fontId="58" fillId="11" borderId="147" xfId="17" applyFont="1" applyFill="1" applyBorder="1" applyAlignment="1">
      <alignment horizontal="left" vertical="center" wrapText="1"/>
    </xf>
    <xf numFmtId="0" fontId="48" fillId="18" borderId="121" xfId="16" applyFont="1" applyFill="1" applyBorder="1">
      <alignment vertical="center"/>
    </xf>
    <xf numFmtId="0" fontId="62" fillId="12" borderId="148" xfId="17" applyFont="1" applyFill="1" applyBorder="1" applyAlignment="1">
      <alignment horizontal="center" vertical="center" wrapText="1"/>
    </xf>
    <xf numFmtId="176" fontId="60" fillId="12" borderId="148" xfId="17" applyNumberFormat="1" applyFont="1" applyFill="1" applyBorder="1" applyAlignment="1">
      <alignment horizontal="center" vertical="center" wrapText="1"/>
    </xf>
    <xf numFmtId="181" fontId="62" fillId="9" borderId="148" xfId="0" applyNumberFormat="1" applyFont="1" applyFill="1" applyBorder="1" applyAlignment="1">
      <alignment horizontal="center" vertical="center"/>
    </xf>
    <xf numFmtId="0" fontId="62" fillId="12" borderId="149" xfId="17" applyFont="1" applyFill="1" applyBorder="1" applyAlignment="1">
      <alignment horizontal="center" vertical="center" wrapText="1"/>
    </xf>
    <xf numFmtId="182" fontId="64" fillId="12" borderId="150" xfId="17" applyNumberFormat="1" applyFont="1" applyFill="1" applyBorder="1" applyAlignment="1">
      <alignment horizontal="center" vertical="center" wrapText="1"/>
    </xf>
    <xf numFmtId="0" fontId="17" fillId="22" borderId="139" xfId="2" applyFont="1" applyFill="1" applyBorder="1" applyAlignment="1">
      <alignment horizontal="center" vertical="center" wrapText="1"/>
    </xf>
    <xf numFmtId="0" fontId="30" fillId="20" borderId="151" xfId="2" applyFont="1" applyFill="1" applyBorder="1" applyAlignment="1">
      <alignment horizontal="center" vertical="center" wrapText="1"/>
    </xf>
    <xf numFmtId="0" fontId="144" fillId="20" borderId="151" xfId="2" applyFont="1" applyFill="1" applyBorder="1" applyAlignment="1">
      <alignment horizontal="center" vertical="center" wrapText="1"/>
    </xf>
    <xf numFmtId="0" fontId="131" fillId="20" borderId="151" xfId="2" applyFont="1" applyFill="1" applyBorder="1" applyAlignment="1">
      <alignment horizontal="center" vertical="center" wrapText="1"/>
    </xf>
    <xf numFmtId="0" fontId="6" fillId="0" borderId="152" xfId="2" applyBorder="1" applyAlignment="1">
      <alignment vertical="top" wrapText="1"/>
    </xf>
    <xf numFmtId="0" fontId="6" fillId="0" borderId="153" xfId="2" applyBorder="1" applyAlignment="1">
      <alignment vertical="top" wrapText="1"/>
    </xf>
    <xf numFmtId="0" fontId="6" fillId="13" borderId="152" xfId="2" applyFill="1" applyBorder="1" applyAlignment="1">
      <alignment vertical="top" wrapText="1"/>
    </xf>
    <xf numFmtId="0" fontId="1" fillId="13" borderId="154" xfId="2" applyFont="1" applyFill="1" applyBorder="1" applyAlignment="1">
      <alignment vertical="top" wrapText="1"/>
    </xf>
    <xf numFmtId="0" fontId="6" fillId="2" borderId="152" xfId="2" applyFill="1" applyBorder="1" applyAlignment="1">
      <alignment vertical="top" wrapText="1"/>
    </xf>
    <xf numFmtId="0" fontId="6" fillId="2" borderId="157" xfId="2" applyFill="1" applyBorder="1" applyAlignment="1">
      <alignment vertical="top" wrapText="1"/>
    </xf>
    <xf numFmtId="0" fontId="1" fillId="2" borderId="154" xfId="2" applyFont="1" applyFill="1" applyBorder="1" applyAlignment="1">
      <alignment vertical="top" wrapText="1"/>
    </xf>
    <xf numFmtId="0" fontId="97" fillId="2" borderId="157" xfId="2" applyFont="1" applyFill="1" applyBorder="1" applyAlignment="1">
      <alignment vertical="top" wrapText="1"/>
    </xf>
    <xf numFmtId="0" fontId="6" fillId="3" borderId="152" xfId="2" applyFill="1" applyBorder="1">
      <alignment vertical="center"/>
    </xf>
    <xf numFmtId="0" fontId="1" fillId="3" borderId="158" xfId="2" applyFont="1" applyFill="1" applyBorder="1" applyAlignment="1">
      <alignment vertical="top" wrapText="1"/>
    </xf>
    <xf numFmtId="0" fontId="0" fillId="20" borderId="152" xfId="0" applyFill="1" applyBorder="1" applyAlignment="1">
      <alignment vertical="top" wrapText="1"/>
    </xf>
    <xf numFmtId="0" fontId="6" fillId="14" borderId="152" xfId="2" applyFill="1" applyBorder="1">
      <alignment vertical="center"/>
    </xf>
    <xf numFmtId="0" fontId="17" fillId="3" borderId="159" xfId="2" applyFont="1" applyFill="1" applyBorder="1" applyAlignment="1">
      <alignment horizontal="center" vertical="center" wrapText="1"/>
    </xf>
    <xf numFmtId="0" fontId="88" fillId="20" borderId="160" xfId="2" applyFont="1" applyFill="1" applyBorder="1" applyAlignment="1">
      <alignment horizontal="center" vertical="center"/>
    </xf>
    <xf numFmtId="14" fontId="88" fillId="20" borderId="161" xfId="2" applyNumberFormat="1" applyFont="1" applyFill="1" applyBorder="1" applyAlignment="1">
      <alignment horizontal="center" vertical="center"/>
    </xf>
    <xf numFmtId="0" fontId="21" fillId="4" borderId="166" xfId="2" applyFont="1" applyFill="1" applyBorder="1" applyAlignment="1">
      <alignment horizontal="center" vertical="center" wrapText="1"/>
    </xf>
    <xf numFmtId="0" fontId="21" fillId="4" borderId="167" xfId="2" applyFont="1" applyFill="1" applyBorder="1" applyAlignment="1">
      <alignment horizontal="center" vertical="center" wrapText="1"/>
    </xf>
    <xf numFmtId="0" fontId="21" fillId="20" borderId="166" xfId="2" applyFont="1" applyFill="1" applyBorder="1" applyAlignment="1">
      <alignment horizontal="center" vertical="center" wrapText="1"/>
    </xf>
    <xf numFmtId="0" fontId="21" fillId="26" borderId="166" xfId="2" applyFont="1" applyFill="1" applyBorder="1" applyAlignment="1">
      <alignment horizontal="center" vertical="center" wrapText="1"/>
    </xf>
    <xf numFmtId="0" fontId="21" fillId="4" borderId="168" xfId="2" applyFont="1" applyFill="1" applyBorder="1" applyAlignment="1">
      <alignment horizontal="center" vertical="center" wrapText="1"/>
    </xf>
    <xf numFmtId="0" fontId="21" fillId="4" borderId="169" xfId="2" applyFont="1" applyFill="1" applyBorder="1" applyAlignment="1">
      <alignment horizontal="center" vertical="center" wrapText="1"/>
    </xf>
    <xf numFmtId="177" fontId="21" fillId="20" borderId="126" xfId="2" applyNumberFormat="1" applyFont="1" applyFill="1" applyBorder="1" applyAlignment="1">
      <alignment horizontal="center" vertical="center" shrinkToFit="1"/>
    </xf>
    <xf numFmtId="0" fontId="22" fillId="18" borderId="170" xfId="2" applyFont="1" applyFill="1" applyBorder="1" applyAlignment="1">
      <alignment horizontal="center" vertical="center" wrapText="1"/>
    </xf>
    <xf numFmtId="0" fontId="22" fillId="18" borderId="126" xfId="2" applyFont="1" applyFill="1" applyBorder="1" applyAlignment="1">
      <alignment horizontal="center" vertical="center" wrapText="1"/>
    </xf>
    <xf numFmtId="0" fontId="21" fillId="18" borderId="170" xfId="2" applyFont="1" applyFill="1" applyBorder="1" applyAlignment="1">
      <alignment horizontal="center" vertical="center" wrapText="1"/>
    </xf>
    <xf numFmtId="177" fontId="21" fillId="18" borderId="126" xfId="2" applyNumberFormat="1" applyFont="1" applyFill="1" applyBorder="1" applyAlignment="1">
      <alignment horizontal="center" vertical="center" shrinkToFit="1"/>
    </xf>
    <xf numFmtId="0" fontId="21" fillId="31" borderId="170" xfId="2" applyFont="1" applyFill="1" applyBorder="1" applyAlignment="1">
      <alignment horizontal="center" vertical="center" wrapText="1"/>
    </xf>
    <xf numFmtId="0" fontId="21" fillId="18" borderId="137" xfId="2" applyFont="1" applyFill="1" applyBorder="1" applyAlignment="1">
      <alignment horizontal="left" vertical="center"/>
    </xf>
    <xf numFmtId="0" fontId="21" fillId="18" borderId="171" xfId="2" applyFont="1" applyFill="1" applyBorder="1" applyAlignment="1">
      <alignment horizontal="center" vertical="center" wrapText="1"/>
    </xf>
    <xf numFmtId="177" fontId="21" fillId="18" borderId="171" xfId="2" applyNumberFormat="1" applyFont="1" applyFill="1" applyBorder="1" applyAlignment="1">
      <alignment horizontal="center" vertical="center" shrinkToFit="1"/>
    </xf>
    <xf numFmtId="0" fontId="21" fillId="0" borderId="171" xfId="2" applyFont="1" applyBorder="1" applyAlignment="1">
      <alignment horizontal="center" vertical="center"/>
    </xf>
    <xf numFmtId="177" fontId="35" fillId="18" borderId="171" xfId="2" applyNumberFormat="1" applyFont="1" applyFill="1" applyBorder="1" applyAlignment="1">
      <alignment horizontal="center" vertical="center" wrapText="1"/>
    </xf>
    <xf numFmtId="0" fontId="21" fillId="33" borderId="171" xfId="2" applyFont="1" applyFill="1" applyBorder="1" applyAlignment="1">
      <alignment horizontal="center" vertical="center" wrapText="1"/>
    </xf>
    <xf numFmtId="177" fontId="21" fillId="33" borderId="171" xfId="2" applyNumberFormat="1" applyFont="1" applyFill="1" applyBorder="1" applyAlignment="1">
      <alignment horizontal="center" vertical="center" shrinkToFit="1"/>
    </xf>
    <xf numFmtId="177" fontId="21" fillId="31" borderId="171" xfId="2" applyNumberFormat="1" applyFont="1" applyFill="1" applyBorder="1" applyAlignment="1">
      <alignment horizontal="center" vertical="center" shrinkToFit="1"/>
    </xf>
    <xf numFmtId="0" fontId="6" fillId="31" borderId="171" xfId="2" applyFill="1" applyBorder="1" applyAlignment="1">
      <alignment horizontal="center" vertical="center"/>
    </xf>
    <xf numFmtId="177" fontId="1" fillId="18" borderId="171" xfId="2" applyNumberFormat="1" applyFont="1" applyFill="1" applyBorder="1" applyAlignment="1">
      <alignment horizontal="center" vertical="center" wrapText="1"/>
    </xf>
    <xf numFmtId="0" fontId="21" fillId="18" borderId="170" xfId="2" applyFont="1" applyFill="1" applyBorder="1" applyAlignment="1">
      <alignment horizontal="left" vertical="center"/>
    </xf>
    <xf numFmtId="0" fontId="21" fillId="33" borderId="170" xfId="2" applyFont="1" applyFill="1" applyBorder="1" applyAlignment="1">
      <alignment horizontal="left" vertical="center"/>
    </xf>
    <xf numFmtId="177" fontId="87" fillId="33" borderId="170" xfId="2" applyNumberFormat="1" applyFont="1" applyFill="1" applyBorder="1" applyAlignment="1">
      <alignment horizontal="center" vertical="center" shrinkToFit="1"/>
    </xf>
    <xf numFmtId="177" fontId="127" fillId="33" borderId="170" xfId="2" applyNumberFormat="1" applyFont="1" applyFill="1" applyBorder="1" applyAlignment="1">
      <alignment horizontal="center" vertical="center" wrapText="1"/>
    </xf>
    <xf numFmtId="0" fontId="21" fillId="18" borderId="172" xfId="2" applyFont="1" applyFill="1" applyBorder="1" applyAlignment="1">
      <alignment horizontal="left" vertical="center"/>
    </xf>
    <xf numFmtId="0" fontId="98" fillId="18" borderId="170" xfId="0" applyFont="1" applyFill="1" applyBorder="1" applyAlignment="1">
      <alignment horizontal="center" vertical="center" wrapText="1"/>
    </xf>
    <xf numFmtId="0" fontId="98" fillId="22" borderId="170" xfId="0" applyFont="1" applyFill="1" applyBorder="1" applyAlignment="1">
      <alignment horizontal="center" vertical="center" wrapText="1"/>
    </xf>
    <xf numFmtId="177" fontId="99" fillId="18" borderId="170" xfId="2" applyNumberFormat="1" applyFont="1" applyFill="1" applyBorder="1" applyAlignment="1">
      <alignment horizontal="center" vertical="center" shrinkToFit="1"/>
    </xf>
    <xf numFmtId="177" fontId="6" fillId="18" borderId="170" xfId="2" applyNumberFormat="1" applyFill="1" applyBorder="1" applyAlignment="1">
      <alignment horizontal="center" vertical="center" shrinkToFit="1"/>
    </xf>
    <xf numFmtId="177" fontId="6" fillId="22" borderId="170" xfId="2" applyNumberFormat="1" applyFill="1" applyBorder="1" applyAlignment="1">
      <alignment horizontal="center" vertical="center" shrinkToFit="1"/>
    </xf>
    <xf numFmtId="177" fontId="12" fillId="18" borderId="170" xfId="2" applyNumberFormat="1" applyFont="1" applyFill="1" applyBorder="1" applyAlignment="1">
      <alignment horizontal="center" vertical="center" shrinkToFit="1"/>
    </xf>
    <xf numFmtId="0" fontId="21" fillId="5" borderId="172" xfId="2" applyFont="1" applyFill="1" applyBorder="1" applyAlignment="1">
      <alignment horizontal="left" vertical="center"/>
    </xf>
    <xf numFmtId="177" fontId="12" fillId="29" borderId="173" xfId="2" applyNumberFormat="1" applyFont="1" applyFill="1" applyBorder="1" applyAlignment="1">
      <alignment horizontal="center" vertical="center" wrapText="1"/>
    </xf>
    <xf numFmtId="0" fontId="21" fillId="0" borderId="170" xfId="2" applyFont="1" applyBorder="1" applyAlignment="1">
      <alignment horizontal="left" vertical="center"/>
    </xf>
    <xf numFmtId="177" fontId="6" fillId="0" borderId="170" xfId="2" applyNumberFormat="1" applyBorder="1" applyAlignment="1">
      <alignment horizontal="center" vertical="center" shrinkToFit="1"/>
    </xf>
    <xf numFmtId="177" fontId="6" fillId="5" borderId="170" xfId="2" applyNumberFormat="1" applyFill="1" applyBorder="1" applyAlignment="1">
      <alignment horizontal="center" vertical="center" shrinkToFit="1"/>
    </xf>
    <xf numFmtId="177" fontId="6" fillId="21" borderId="170" xfId="2" applyNumberFormat="1" applyFill="1" applyBorder="1" applyAlignment="1">
      <alignment horizontal="center" vertical="center" shrinkToFit="1"/>
    </xf>
    <xf numFmtId="177" fontId="12" fillId="0" borderId="170" xfId="2" applyNumberFormat="1" applyFont="1" applyBorder="1" applyAlignment="1">
      <alignment horizontal="center" vertical="center" shrinkToFit="1"/>
    </xf>
    <xf numFmtId="177" fontId="10" fillId="0" borderId="170" xfId="2" applyNumberFormat="1" applyFont="1" applyBorder="1" applyAlignment="1">
      <alignment horizontal="center" vertical="center" shrinkToFit="1"/>
    </xf>
    <xf numFmtId="177" fontId="12" fillId="29" borderId="170" xfId="2" applyNumberFormat="1" applyFont="1" applyFill="1" applyBorder="1" applyAlignment="1">
      <alignment horizontal="center" vertical="center" shrinkToFit="1"/>
    </xf>
    <xf numFmtId="0" fontId="21" fillId="5" borderId="170" xfId="2" applyFont="1" applyFill="1" applyBorder="1" applyAlignment="1">
      <alignment horizontal="left" vertical="center"/>
    </xf>
    <xf numFmtId="177" fontId="6" fillId="6" borderId="170" xfId="2" applyNumberFormat="1" applyFill="1" applyBorder="1" applyAlignment="1">
      <alignment horizontal="center" vertical="center" shrinkToFit="1"/>
    </xf>
    <xf numFmtId="177" fontId="6" fillId="2" borderId="170" xfId="2" applyNumberFormat="1" applyFill="1" applyBorder="1" applyAlignment="1">
      <alignment horizontal="center" vertical="center" shrinkToFit="1"/>
    </xf>
    <xf numFmtId="177" fontId="12" fillId="7" borderId="170" xfId="2" applyNumberFormat="1" applyFont="1" applyFill="1" applyBorder="1" applyAlignment="1">
      <alignment horizontal="center" vertical="center" shrinkToFit="1"/>
    </xf>
    <xf numFmtId="0" fontId="0" fillId="0" borderId="170" xfId="0" applyBorder="1" applyAlignment="1">
      <alignment horizontal="center" vertical="center" wrapText="1"/>
    </xf>
    <xf numFmtId="0" fontId="0" fillId="2" borderId="170" xfId="0" applyFill="1" applyBorder="1" applyAlignment="1">
      <alignment horizontal="center" vertical="center" wrapText="1"/>
    </xf>
    <xf numFmtId="0" fontId="1" fillId="0" borderId="170" xfId="0" applyFont="1" applyBorder="1" applyAlignment="1">
      <alignment horizontal="center" vertical="center" wrapText="1"/>
    </xf>
    <xf numFmtId="0" fontId="6" fillId="5" borderId="170" xfId="2" applyFill="1" applyBorder="1" applyAlignment="1">
      <alignment horizontal="center" vertical="center" wrapText="1"/>
    </xf>
    <xf numFmtId="0" fontId="6" fillId="0" borderId="170" xfId="2" applyBorder="1" applyAlignment="1">
      <alignment horizontal="center" vertical="center"/>
    </xf>
    <xf numFmtId="177" fontId="1" fillId="0" borderId="170" xfId="2" applyNumberFormat="1" applyFont="1" applyBorder="1" applyAlignment="1">
      <alignment horizontal="center" vertical="center" shrinkToFit="1"/>
    </xf>
    <xf numFmtId="0" fontId="21" fillId="5" borderId="172" xfId="2" applyFont="1" applyFill="1" applyBorder="1" applyAlignment="1">
      <alignment horizontal="center" vertical="center"/>
    </xf>
    <xf numFmtId="177" fontId="6" fillId="5" borderId="170" xfId="2" applyNumberFormat="1" applyFill="1" applyBorder="1" applyAlignment="1">
      <alignment horizontal="center" vertical="center" wrapText="1"/>
    </xf>
    <xf numFmtId="177" fontId="6" fillId="0" borderId="170" xfId="2" applyNumberFormat="1" applyBorder="1" applyAlignment="1">
      <alignment horizontal="center" vertical="center" wrapText="1"/>
    </xf>
    <xf numFmtId="177" fontId="6" fillId="6" borderId="170" xfId="2" applyNumberFormat="1" applyFill="1" applyBorder="1" applyAlignment="1">
      <alignment horizontal="center" vertical="center" wrapText="1"/>
    </xf>
    <xf numFmtId="0" fontId="6" fillId="0" borderId="170" xfId="2" applyBorder="1" applyAlignment="1">
      <alignment horizontal="center" vertical="center" wrapText="1"/>
    </xf>
    <xf numFmtId="177" fontId="12" fillId="0" borderId="170" xfId="2" applyNumberFormat="1" applyFont="1" applyBorder="1" applyAlignment="1">
      <alignment horizontal="center" vertical="center" wrapText="1"/>
    </xf>
    <xf numFmtId="177" fontId="6" fillId="7" borderId="173" xfId="2" applyNumberFormat="1" applyFill="1" applyBorder="1" applyAlignment="1">
      <alignment horizontal="center" vertical="center" wrapText="1"/>
    </xf>
    <xf numFmtId="0" fontId="6" fillId="6" borderId="170" xfId="2" applyFill="1" applyBorder="1" applyAlignment="1">
      <alignment horizontal="center" vertical="center" wrapText="1"/>
    </xf>
    <xf numFmtId="177" fontId="6" fillId="0" borderId="173" xfId="2" applyNumberFormat="1" applyBorder="1" applyAlignment="1">
      <alignment horizontal="center" vertical="center" wrapText="1"/>
    </xf>
    <xf numFmtId="177" fontId="6" fillId="7" borderId="170" xfId="2" applyNumberFormat="1" applyFill="1" applyBorder="1" applyAlignment="1">
      <alignment horizontal="center" vertical="center" wrapText="1"/>
    </xf>
    <xf numFmtId="0" fontId="6" fillId="0" borderId="174" xfId="2" applyBorder="1" applyAlignment="1">
      <alignment horizontal="center" vertical="center" wrapText="1"/>
    </xf>
    <xf numFmtId="0" fontId="6" fillId="6" borderId="174" xfId="2" applyFill="1" applyBorder="1" applyAlignment="1">
      <alignment horizontal="center" vertical="center" wrapText="1"/>
    </xf>
    <xf numFmtId="177" fontId="6" fillId="0" borderId="175" xfId="2" applyNumberFormat="1" applyBorder="1" applyAlignment="1">
      <alignment horizontal="center" vertical="center" wrapText="1"/>
    </xf>
    <xf numFmtId="0" fontId="6" fillId="2" borderId="170" xfId="2" applyFill="1" applyBorder="1" applyAlignment="1">
      <alignment horizontal="center" vertical="center" wrapText="1"/>
    </xf>
    <xf numFmtId="0" fontId="69" fillId="5" borderId="180" xfId="2" applyFont="1" applyFill="1" applyBorder="1" applyAlignment="1">
      <alignment horizontal="center" vertical="center"/>
    </xf>
    <xf numFmtId="0" fontId="6" fillId="0" borderId="162" xfId="2" applyBorder="1">
      <alignment vertical="center"/>
    </xf>
    <xf numFmtId="0" fontId="94" fillId="25" borderId="184" xfId="2" applyFont="1" applyFill="1" applyBorder="1" applyAlignment="1">
      <alignment horizontal="center" vertical="center" wrapText="1"/>
    </xf>
    <xf numFmtId="0" fontId="103" fillId="25" borderId="185" xfId="2" applyFont="1" applyFill="1" applyBorder="1" applyAlignment="1">
      <alignment horizontal="left" vertical="center" shrinkToFit="1"/>
    </xf>
    <xf numFmtId="0" fontId="93" fillId="25" borderId="185" xfId="2" applyFont="1" applyFill="1" applyBorder="1" applyAlignment="1">
      <alignment horizontal="center" vertical="center"/>
    </xf>
    <xf numFmtId="0" fontId="93" fillId="25" borderId="186" xfId="2" applyFont="1" applyFill="1" applyBorder="1" applyAlignment="1">
      <alignment horizontal="center" vertical="center"/>
    </xf>
    <xf numFmtId="14" fontId="108" fillId="18" borderId="189" xfId="2" applyNumberFormat="1" applyFont="1" applyFill="1" applyBorder="1" applyAlignment="1">
      <alignment horizontal="left" vertical="center"/>
    </xf>
    <xf numFmtId="0" fontId="10" fillId="2" borderId="193" xfId="2" applyFont="1" applyFill="1" applyBorder="1" applyAlignment="1">
      <alignment horizontal="center" vertical="center"/>
    </xf>
    <xf numFmtId="0" fontId="8" fillId="0" borderId="195" xfId="1" applyFill="1" applyBorder="1" applyAlignment="1" applyProtection="1">
      <alignment vertical="center" wrapText="1"/>
    </xf>
    <xf numFmtId="0" fontId="116" fillId="0" borderId="194" xfId="1" applyFont="1" applyBorder="1" applyAlignment="1" applyProtection="1">
      <alignment horizontal="left" vertical="top" wrapText="1"/>
    </xf>
    <xf numFmtId="0" fontId="116" fillId="0" borderId="190" xfId="1" applyFont="1" applyBorder="1" applyAlignment="1" applyProtection="1">
      <alignment vertical="top" wrapText="1"/>
    </xf>
    <xf numFmtId="0" fontId="25" fillId="0" borderId="196" xfId="2" applyFont="1" applyBorder="1" applyAlignment="1">
      <alignment vertical="top" wrapText="1"/>
    </xf>
    <xf numFmtId="0" fontId="118" fillId="0" borderId="197" xfId="1" applyFont="1" applyFill="1" applyBorder="1" applyAlignment="1" applyProtection="1">
      <alignment horizontal="left" vertical="top" wrapText="1"/>
    </xf>
    <xf numFmtId="0" fontId="93" fillId="25" borderId="185" xfId="2" applyFont="1" applyFill="1" applyBorder="1" applyAlignment="1">
      <alignment horizontal="center" vertical="center" wrapText="1"/>
    </xf>
    <xf numFmtId="14" fontId="108" fillId="18" borderId="0" xfId="2" applyNumberFormat="1" applyFont="1" applyFill="1" applyAlignment="1">
      <alignment horizontal="left" vertical="center"/>
    </xf>
    <xf numFmtId="0" fontId="6" fillId="18" borderId="106" xfId="2" applyFill="1" applyBorder="1">
      <alignment vertical="center"/>
    </xf>
    <xf numFmtId="0" fontId="146" fillId="0" borderId="114" xfId="1" applyFont="1" applyFill="1" applyBorder="1" applyAlignment="1" applyProtection="1">
      <alignment horizontal="left" vertical="top" wrapText="1"/>
    </xf>
    <xf numFmtId="0" fontId="0" fillId="18" borderId="129" xfId="0" applyFill="1" applyBorder="1" applyAlignment="1">
      <alignment vertical="center" wrapText="1"/>
    </xf>
    <xf numFmtId="14" fontId="96" fillId="18" borderId="130" xfId="17" applyNumberFormat="1" applyFont="1" applyFill="1" applyBorder="1" applyAlignment="1">
      <alignment horizontal="center" vertical="center" wrapText="1"/>
    </xf>
    <xf numFmtId="0" fontId="116" fillId="0" borderId="98" xfId="1" applyFont="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5"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14" fontId="10" fillId="2" borderId="204" xfId="2" applyNumberFormat="1" applyFont="1" applyFill="1" applyBorder="1" applyAlignment="1">
      <alignment horizontal="center" vertical="center"/>
    </xf>
    <xf numFmtId="0" fontId="6" fillId="20" borderId="207" xfId="2" applyFill="1" applyBorder="1">
      <alignment vertical="center"/>
    </xf>
    <xf numFmtId="14" fontId="6" fillId="20" borderId="207" xfId="2" applyNumberFormat="1" applyFill="1" applyBorder="1">
      <alignment vertical="center"/>
    </xf>
    <xf numFmtId="0" fontId="96" fillId="18" borderId="129" xfId="17" applyFont="1" applyFill="1" applyBorder="1" applyAlignment="1">
      <alignment horizontal="center" vertical="center" wrapText="1"/>
    </xf>
    <xf numFmtId="14" fontId="12" fillId="18" borderId="130" xfId="17" applyNumberFormat="1" applyFont="1" applyFill="1" applyBorder="1" applyAlignment="1">
      <alignment horizontal="center" vertical="center"/>
    </xf>
    <xf numFmtId="0" fontId="147" fillId="20" borderId="97" xfId="2" applyFont="1" applyFill="1" applyBorder="1" applyAlignment="1">
      <alignment horizontal="center" vertical="center" wrapText="1"/>
    </xf>
    <xf numFmtId="0" fontId="148" fillId="20" borderId="151" xfId="2" applyFont="1" applyFill="1" applyBorder="1" applyAlignment="1">
      <alignment horizontal="center" vertical="center" wrapText="1"/>
    </xf>
    <xf numFmtId="0" fontId="30" fillId="30" borderId="93" xfId="1" applyFont="1" applyFill="1" applyBorder="1" applyAlignment="1" applyProtection="1">
      <alignment horizontal="center" vertical="center" wrapText="1" shrinkToFit="1"/>
    </xf>
    <xf numFmtId="0" fontId="85" fillId="0" borderId="106" xfId="2" applyFont="1" applyBorder="1" applyAlignment="1">
      <alignment vertical="center" shrinkToFit="1"/>
    </xf>
    <xf numFmtId="0" fontId="8" fillId="0" borderId="212" xfId="1" applyBorder="1" applyAlignment="1" applyProtection="1">
      <alignment horizontal="left" vertical="center" wrapText="1"/>
    </xf>
    <xf numFmtId="0" fontId="6" fillId="0" borderId="212" xfId="2" applyBorder="1">
      <alignment vertical="center"/>
    </xf>
    <xf numFmtId="14" fontId="6" fillId="20" borderId="213" xfId="2" applyNumberFormat="1" applyFill="1" applyBorder="1">
      <alignment vertical="center"/>
    </xf>
    <xf numFmtId="0" fontId="21" fillId="37" borderId="170" xfId="2" applyFont="1" applyFill="1" applyBorder="1" applyAlignment="1">
      <alignment horizontal="center" vertical="center" wrapText="1"/>
    </xf>
    <xf numFmtId="0" fontId="33" fillId="20" borderId="95" xfId="1" applyFont="1" applyFill="1" applyBorder="1" applyAlignment="1" applyProtection="1">
      <alignment horizontal="center" vertical="center"/>
    </xf>
    <xf numFmtId="0" fontId="126" fillId="18" borderId="0" xfId="2" applyFont="1" applyFill="1" applyAlignment="1">
      <alignment horizontal="left" vertical="top" wrapText="1"/>
    </xf>
    <xf numFmtId="0" fontId="118"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1" fillId="18" borderId="214" xfId="2" applyFont="1" applyFill="1" applyBorder="1" applyAlignment="1">
      <alignment horizontal="center" vertical="center" wrapText="1"/>
    </xf>
    <xf numFmtId="0" fontId="130" fillId="18" borderId="214" xfId="2" applyFont="1" applyFill="1" applyBorder="1" applyAlignment="1">
      <alignment horizontal="center" vertical="center" wrapText="1"/>
    </xf>
    <xf numFmtId="0" fontId="21" fillId="18" borderId="214" xfId="2" applyFont="1" applyFill="1" applyBorder="1" applyAlignment="1">
      <alignment horizontal="left" vertical="center" shrinkToFit="1"/>
    </xf>
    <xf numFmtId="14" fontId="21" fillId="18" borderId="214" xfId="2" applyNumberFormat="1" applyFont="1" applyFill="1" applyBorder="1" applyAlignment="1">
      <alignment horizontal="center" vertical="center"/>
    </xf>
    <xf numFmtId="14" fontId="21" fillId="18" borderId="215" xfId="2" applyNumberFormat="1" applyFont="1" applyFill="1" applyBorder="1" applyAlignment="1">
      <alignment horizontal="center" vertical="center"/>
    </xf>
    <xf numFmtId="14" fontId="88" fillId="20" borderId="95" xfId="2" applyNumberFormat="1" applyFont="1" applyFill="1" applyBorder="1" applyAlignment="1">
      <alignment horizontal="center" vertical="center" wrapText="1"/>
    </xf>
    <xf numFmtId="0" fontId="144" fillId="20" borderId="97" xfId="2" applyFont="1" applyFill="1" applyBorder="1" applyAlignment="1">
      <alignment horizontal="center" vertical="center" wrapText="1"/>
    </xf>
    <xf numFmtId="0" fontId="149" fillId="22" borderId="97" xfId="2" applyFont="1" applyFill="1" applyBorder="1" applyAlignment="1">
      <alignment horizontal="center" vertical="center" wrapText="1"/>
    </xf>
    <xf numFmtId="0" fontId="118" fillId="0" borderId="216" xfId="1" applyFont="1" applyFill="1" applyBorder="1" applyAlignment="1" applyProtection="1">
      <alignment horizontal="left" vertical="top" wrapText="1"/>
    </xf>
    <xf numFmtId="0" fontId="8" fillId="0" borderId="217" xfId="1" applyFill="1" applyBorder="1" applyAlignment="1" applyProtection="1">
      <alignment horizontal="left" vertical="top" wrapText="1"/>
    </xf>
    <xf numFmtId="0" fontId="6" fillId="0" borderId="217" xfId="2" applyBorder="1">
      <alignment vertical="center"/>
    </xf>
    <xf numFmtId="0" fontId="91" fillId="18" borderId="0" xfId="0" applyFont="1" applyFill="1" applyAlignment="1">
      <alignment horizontal="center" vertical="center" wrapText="1"/>
    </xf>
    <xf numFmtId="0" fontId="21" fillId="39" borderId="170" xfId="2" applyFont="1" applyFill="1" applyBorder="1" applyAlignment="1">
      <alignment horizontal="center" vertical="center" wrapText="1"/>
    </xf>
    <xf numFmtId="0" fontId="151" fillId="34" borderId="79" xfId="0" applyFont="1" applyFill="1" applyBorder="1" applyAlignment="1">
      <alignment horizontal="center" vertical="center" wrapText="1"/>
    </xf>
    <xf numFmtId="0" fontId="0" fillId="40" borderId="0" xfId="0" applyFill="1">
      <alignment vertical="center"/>
    </xf>
    <xf numFmtId="0" fontId="0" fillId="40" borderId="0" xfId="0" applyFill="1" applyAlignment="1">
      <alignment horizontal="left" vertical="top"/>
    </xf>
    <xf numFmtId="0" fontId="0" fillId="0" borderId="0" xfId="0" applyAlignment="1">
      <alignment horizontal="left" vertical="top"/>
    </xf>
    <xf numFmtId="0" fontId="0" fillId="40" borderId="0" xfId="0" applyFill="1" applyAlignment="1">
      <alignment horizontal="left" vertical="center"/>
    </xf>
    <xf numFmtId="0" fontId="82" fillId="38" borderId="65" xfId="0" applyFont="1" applyFill="1" applyBorder="1" applyAlignment="1">
      <alignment horizontal="center" vertical="center" wrapText="1"/>
    </xf>
    <xf numFmtId="0" fontId="17" fillId="22" borderId="151" xfId="2" applyFont="1" applyFill="1" applyBorder="1" applyAlignment="1">
      <alignment horizontal="center" vertical="center" wrapText="1"/>
    </xf>
    <xf numFmtId="0" fontId="154" fillId="40" borderId="0" xfId="0" applyFont="1" applyFill="1" applyAlignment="1">
      <alignment vertical="top" wrapText="1"/>
    </xf>
    <xf numFmtId="0" fontId="21" fillId="18" borderId="129" xfId="17" applyFont="1" applyFill="1" applyBorder="1" applyAlignment="1">
      <alignment horizontal="center" vertical="center" wrapText="1"/>
    </xf>
    <xf numFmtId="0" fontId="17" fillId="22" borderId="0" xfId="1" applyFont="1" applyFill="1" applyAlignment="1" applyProtection="1">
      <alignment horizontal="center" vertical="center" wrapText="1"/>
    </xf>
    <xf numFmtId="0" fontId="116" fillId="0" borderId="0" xfId="0" applyFont="1" applyAlignment="1">
      <alignment horizontal="left" vertical="top" wrapText="1"/>
    </xf>
    <xf numFmtId="0" fontId="0" fillId="0" borderId="218" xfId="0" applyBorder="1" applyAlignment="1">
      <alignment horizontal="center" vertical="center" wrapText="1"/>
    </xf>
    <xf numFmtId="177" fontId="21" fillId="22" borderId="218" xfId="2" applyNumberFormat="1" applyFont="1" applyFill="1" applyBorder="1" applyAlignment="1">
      <alignment horizontal="center" vertical="center" shrinkToFit="1"/>
    </xf>
    <xf numFmtId="177" fontId="21" fillId="18" borderId="218" xfId="2" applyNumberFormat="1" applyFont="1" applyFill="1" applyBorder="1" applyAlignment="1">
      <alignment horizontal="center" vertical="center" shrinkToFit="1"/>
    </xf>
    <xf numFmtId="0" fontId="82" fillId="0" borderId="170" xfId="0" applyFont="1" applyBorder="1" applyAlignment="1">
      <alignment horizontal="center" vertical="center" wrapText="1"/>
    </xf>
    <xf numFmtId="0" fontId="82" fillId="22" borderId="170" xfId="0" applyFont="1" applyFill="1" applyBorder="1" applyAlignment="1">
      <alignment horizontal="center" vertical="center" wrapText="1"/>
    </xf>
    <xf numFmtId="0" fontId="82" fillId="18" borderId="170" xfId="0" applyFont="1" applyFill="1" applyBorder="1" applyAlignment="1">
      <alignment horizontal="center" vertical="center" wrapText="1"/>
    </xf>
    <xf numFmtId="14" fontId="21" fillId="18" borderId="203" xfId="2" applyNumberFormat="1" applyFont="1" applyFill="1" applyBorder="1" applyAlignment="1">
      <alignment horizontal="center" vertical="center"/>
    </xf>
    <xf numFmtId="0" fontId="86" fillId="20" borderId="192" xfId="2" applyFont="1" applyFill="1" applyBorder="1" applyAlignment="1">
      <alignment horizontal="center" vertical="center" wrapText="1"/>
    </xf>
    <xf numFmtId="0" fontId="116" fillId="0" borderId="220" xfId="1" applyFont="1" applyFill="1" applyBorder="1" applyAlignment="1" applyProtection="1">
      <alignment vertical="top" wrapText="1"/>
    </xf>
    <xf numFmtId="14" fontId="84" fillId="20" borderId="223" xfId="1" applyNumberFormat="1" applyFont="1" applyFill="1" applyBorder="1" applyAlignment="1" applyProtection="1">
      <alignment horizontal="center" vertical="center" shrinkToFit="1"/>
    </xf>
    <xf numFmtId="14" fontId="84" fillId="20" borderId="223" xfId="2" applyNumberFormat="1" applyFont="1" applyFill="1" applyBorder="1" applyAlignment="1">
      <alignment horizontal="center" vertical="center" wrapText="1" shrinkToFit="1"/>
    </xf>
    <xf numFmtId="14" fontId="84" fillId="20" borderId="223" xfId="1" applyNumberFormat="1" applyFont="1" applyFill="1" applyBorder="1" applyAlignment="1" applyProtection="1">
      <alignment horizontal="center" vertical="center" wrapText="1"/>
    </xf>
    <xf numFmtId="0" fontId="8" fillId="0" borderId="224" xfId="1" applyBorder="1" applyAlignment="1" applyProtection="1">
      <alignment vertical="center"/>
    </xf>
    <xf numFmtId="0" fontId="21" fillId="20" borderId="214" xfId="2" applyFont="1" applyFill="1" applyBorder="1" applyAlignment="1">
      <alignment horizontal="center" vertical="center" wrapText="1"/>
    </xf>
    <xf numFmtId="0" fontId="130" fillId="20" borderId="214" xfId="2" applyFont="1" applyFill="1" applyBorder="1" applyAlignment="1">
      <alignment horizontal="center" vertical="center" wrapText="1"/>
    </xf>
    <xf numFmtId="0" fontId="21" fillId="20" borderId="214" xfId="2" applyFont="1" applyFill="1" applyBorder="1" applyAlignment="1">
      <alignment horizontal="left" vertical="center" shrinkToFit="1"/>
    </xf>
    <xf numFmtId="14" fontId="21" fillId="20" borderId="214" xfId="2" applyNumberFormat="1" applyFont="1" applyFill="1" applyBorder="1" applyAlignment="1">
      <alignment horizontal="center" vertical="center"/>
    </xf>
    <xf numFmtId="14" fontId="21" fillId="20" borderId="215" xfId="2" applyNumberFormat="1" applyFont="1" applyFill="1" applyBorder="1" applyAlignment="1">
      <alignment horizontal="center" vertical="center"/>
    </xf>
    <xf numFmtId="14" fontId="21" fillId="20" borderId="203" xfId="2" applyNumberFormat="1" applyFont="1" applyFill="1" applyBorder="1" applyAlignment="1">
      <alignment horizontal="center" vertical="center"/>
    </xf>
    <xf numFmtId="0" fontId="21" fillId="27" borderId="214" xfId="2" applyFont="1" applyFill="1" applyBorder="1" applyAlignment="1">
      <alignment horizontal="center" vertical="center" wrapText="1"/>
    </xf>
    <xf numFmtId="0" fontId="130" fillId="27" borderId="214" xfId="2" applyFont="1" applyFill="1" applyBorder="1" applyAlignment="1">
      <alignment horizontal="center" vertical="center" wrapText="1"/>
    </xf>
    <xf numFmtId="0" fontId="21" fillId="27" borderId="214" xfId="2" applyFont="1" applyFill="1" applyBorder="1" applyAlignment="1">
      <alignment horizontal="left" vertical="center" shrinkToFit="1"/>
    </xf>
    <xf numFmtId="14" fontId="21" fillId="27" borderId="214" xfId="2" applyNumberFormat="1" applyFont="1" applyFill="1" applyBorder="1" applyAlignment="1">
      <alignment horizontal="center" vertical="center"/>
    </xf>
    <xf numFmtId="14" fontId="21" fillId="27" borderId="203" xfId="2" applyNumberFormat="1" applyFont="1" applyFill="1" applyBorder="1" applyAlignment="1">
      <alignment horizontal="center" vertical="center"/>
    </xf>
    <xf numFmtId="14" fontId="21" fillId="27" borderId="215" xfId="2" applyNumberFormat="1" applyFont="1" applyFill="1" applyBorder="1" applyAlignment="1">
      <alignment horizontal="center" vertical="center"/>
    </xf>
    <xf numFmtId="0" fontId="21" fillId="42" borderId="214" xfId="2" applyFont="1" applyFill="1" applyBorder="1" applyAlignment="1">
      <alignment horizontal="center" vertical="center" wrapText="1"/>
    </xf>
    <xf numFmtId="0" fontId="130" fillId="42" borderId="214" xfId="2" applyFont="1" applyFill="1" applyBorder="1" applyAlignment="1">
      <alignment horizontal="center" vertical="center" wrapText="1"/>
    </xf>
    <xf numFmtId="0" fontId="21" fillId="42" borderId="214" xfId="2" applyFont="1" applyFill="1" applyBorder="1" applyAlignment="1">
      <alignment horizontal="left" vertical="center" shrinkToFit="1"/>
    </xf>
    <xf numFmtId="14" fontId="21" fillId="42" borderId="214" xfId="2" applyNumberFormat="1" applyFont="1" applyFill="1" applyBorder="1" applyAlignment="1">
      <alignment horizontal="center" vertical="center"/>
    </xf>
    <xf numFmtId="14" fontId="21" fillId="42" borderId="215" xfId="2" applyNumberFormat="1" applyFont="1" applyFill="1" applyBorder="1" applyAlignment="1">
      <alignment horizontal="center" vertical="center"/>
    </xf>
    <xf numFmtId="0" fontId="126" fillId="0" borderId="219" xfId="2" applyFont="1" applyBorder="1" applyAlignment="1">
      <alignment horizontal="left" vertical="top" wrapText="1"/>
    </xf>
    <xf numFmtId="0" fontId="82" fillId="36" borderId="170" xfId="0" applyFont="1" applyFill="1" applyBorder="1" applyAlignment="1">
      <alignment horizontal="center" vertical="center" wrapText="1"/>
    </xf>
    <xf numFmtId="0" fontId="30" fillId="20" borderId="97" xfId="1" applyFont="1" applyFill="1" applyBorder="1" applyAlignment="1" applyProtection="1">
      <alignment horizontal="center" vertical="center" wrapText="1"/>
    </xf>
    <xf numFmtId="0" fontId="21" fillId="18" borderId="225" xfId="2" applyFont="1" applyFill="1" applyBorder="1" applyAlignment="1">
      <alignment horizontal="center" vertical="center" wrapText="1"/>
    </xf>
    <xf numFmtId="177" fontId="48" fillId="18" borderId="126" xfId="2" applyNumberFormat="1" applyFont="1" applyFill="1" applyBorder="1" applyAlignment="1">
      <alignment horizontal="center" vertical="center" wrapText="1"/>
    </xf>
    <xf numFmtId="0" fontId="21" fillId="43" borderId="214" xfId="2" applyFont="1" applyFill="1" applyBorder="1" applyAlignment="1">
      <alignment horizontal="center" vertical="center" wrapText="1"/>
    </xf>
    <xf numFmtId="0" fontId="130" fillId="43" borderId="214" xfId="2" applyFont="1" applyFill="1" applyBorder="1" applyAlignment="1">
      <alignment horizontal="center" vertical="center" wrapText="1"/>
    </xf>
    <xf numFmtId="0" fontId="21" fillId="43" borderId="214" xfId="2" applyFont="1" applyFill="1" applyBorder="1" applyAlignment="1">
      <alignment horizontal="left" vertical="center" shrinkToFit="1"/>
    </xf>
    <xf numFmtId="14" fontId="21" fillId="43" borderId="214" xfId="2" applyNumberFormat="1" applyFont="1" applyFill="1" applyBorder="1" applyAlignment="1">
      <alignment horizontal="center" vertical="center"/>
    </xf>
    <xf numFmtId="0" fontId="21" fillId="44" borderId="214" xfId="2" applyFont="1" applyFill="1" applyBorder="1" applyAlignment="1">
      <alignment horizontal="center" vertical="center" wrapText="1"/>
    </xf>
    <xf numFmtId="0" fontId="130" fillId="44" borderId="214" xfId="2" applyFont="1" applyFill="1" applyBorder="1" applyAlignment="1">
      <alignment horizontal="center" vertical="center" wrapText="1"/>
    </xf>
    <xf numFmtId="0" fontId="21" fillId="44" borderId="214" xfId="2" applyFont="1" applyFill="1" applyBorder="1" applyAlignment="1">
      <alignment horizontal="left" vertical="center" shrinkToFit="1"/>
    </xf>
    <xf numFmtId="14" fontId="21" fillId="44" borderId="214" xfId="2" applyNumberFormat="1" applyFont="1" applyFill="1" applyBorder="1" applyAlignment="1">
      <alignment horizontal="center" vertical="center"/>
    </xf>
    <xf numFmtId="14" fontId="21" fillId="44" borderId="215" xfId="2" applyNumberFormat="1" applyFont="1" applyFill="1" applyBorder="1" applyAlignment="1">
      <alignment horizontal="center" vertical="center"/>
    </xf>
    <xf numFmtId="14" fontId="21" fillId="43" borderId="203" xfId="2" applyNumberFormat="1" applyFont="1" applyFill="1" applyBorder="1" applyAlignment="1">
      <alignment horizontal="center" vertical="center"/>
    </xf>
    <xf numFmtId="14" fontId="21" fillId="44" borderId="203" xfId="2" applyNumberFormat="1" applyFont="1" applyFill="1" applyBorder="1" applyAlignment="1">
      <alignment horizontal="center" vertical="center"/>
    </xf>
    <xf numFmtId="0" fontId="150" fillId="37" borderId="0" xfId="2" applyFont="1" applyFill="1">
      <alignment vertical="center"/>
    </xf>
    <xf numFmtId="14" fontId="88" fillId="20" borderId="104" xfId="2" applyNumberFormat="1" applyFont="1" applyFill="1" applyBorder="1" applyAlignment="1">
      <alignment horizontal="center" vertical="center"/>
    </xf>
    <xf numFmtId="14" fontId="88" fillId="20" borderId="227" xfId="2" applyNumberFormat="1" applyFont="1" applyFill="1" applyBorder="1" applyAlignment="1">
      <alignment horizontal="center" vertical="center"/>
    </xf>
    <xf numFmtId="14" fontId="88" fillId="20" borderId="50" xfId="2" applyNumberFormat="1" applyFont="1" applyFill="1" applyBorder="1" applyAlignment="1">
      <alignment horizontal="center" vertical="center"/>
    </xf>
    <xf numFmtId="0" fontId="109" fillId="20" borderId="228" xfId="2" applyFont="1" applyFill="1" applyBorder="1" applyAlignment="1">
      <alignment horizontal="center" vertical="center"/>
    </xf>
    <xf numFmtId="0" fontId="109" fillId="20" borderId="229" xfId="2" applyFont="1" applyFill="1" applyBorder="1" applyAlignment="1">
      <alignment horizontal="center" vertical="center"/>
    </xf>
    <xf numFmtId="0" fontId="84" fillId="20" borderId="226" xfId="1" applyFont="1" applyFill="1" applyBorder="1" applyAlignment="1" applyProtection="1">
      <alignment horizontal="center" vertical="center" wrapText="1"/>
    </xf>
    <xf numFmtId="0" fontId="8" fillId="0" borderId="230" xfId="1" applyBorder="1" applyAlignment="1" applyProtection="1">
      <alignment horizontal="left" vertical="center" wrapText="1"/>
    </xf>
    <xf numFmtId="0" fontId="109" fillId="20" borderId="231" xfId="2" applyFont="1" applyFill="1" applyBorder="1" applyAlignment="1">
      <alignment horizontal="center" vertical="center"/>
    </xf>
    <xf numFmtId="14" fontId="88" fillId="20" borderId="232" xfId="2" applyNumberFormat="1" applyFont="1" applyFill="1" applyBorder="1" applyAlignment="1">
      <alignment horizontal="center" vertical="center"/>
    </xf>
    <xf numFmtId="56" fontId="6" fillId="20" borderId="207" xfId="2" applyNumberFormat="1" applyFill="1" applyBorder="1">
      <alignment vertical="center"/>
    </xf>
    <xf numFmtId="0" fontId="84" fillId="20" borderId="0" xfId="2" applyFont="1" applyFill="1" applyAlignment="1">
      <alignment horizontal="center" vertical="center"/>
    </xf>
    <xf numFmtId="0" fontId="17" fillId="20" borderId="104" xfId="2" applyFont="1" applyFill="1" applyBorder="1" applyAlignment="1">
      <alignment horizontal="center" vertical="center" wrapText="1"/>
    </xf>
    <xf numFmtId="14" fontId="84" fillId="20" borderId="88" xfId="2" applyNumberFormat="1" applyFont="1" applyFill="1" applyBorder="1">
      <alignment vertical="center"/>
    </xf>
    <xf numFmtId="0" fontId="84" fillId="20" borderId="205" xfId="2" applyFont="1" applyFill="1" applyBorder="1" applyAlignment="1">
      <alignment horizontal="center" vertical="center"/>
    </xf>
    <xf numFmtId="0" fontId="84" fillId="20" borderId="206" xfId="2" applyFont="1" applyFill="1" applyBorder="1" applyAlignment="1">
      <alignment horizontal="center" vertical="center"/>
    </xf>
    <xf numFmtId="0" fontId="84" fillId="20" borderId="218" xfId="2" applyFont="1" applyFill="1" applyBorder="1" applyAlignment="1">
      <alignment horizontal="center" vertical="center"/>
    </xf>
    <xf numFmtId="14" fontId="84" fillId="20" borderId="205" xfId="2" applyNumberFormat="1" applyFont="1" applyFill="1" applyBorder="1" applyAlignment="1">
      <alignment horizontal="center" vertical="center"/>
    </xf>
    <xf numFmtId="14" fontId="84" fillId="20" borderId="206" xfId="2" applyNumberFormat="1" applyFont="1" applyFill="1" applyBorder="1" applyAlignment="1">
      <alignment horizontal="center" vertical="center"/>
    </xf>
    <xf numFmtId="14" fontId="84" fillId="20" borderId="218" xfId="2" applyNumberFormat="1" applyFont="1" applyFill="1" applyBorder="1" applyAlignment="1">
      <alignment horizontal="center" vertical="center"/>
    </xf>
    <xf numFmtId="0" fontId="33" fillId="18" borderId="234" xfId="2" applyFont="1" applyFill="1" applyBorder="1" applyAlignment="1">
      <alignment horizontal="left" vertical="top" wrapText="1"/>
    </xf>
    <xf numFmtId="0" fontId="8" fillId="18" borderId="233" xfId="1" applyFill="1" applyBorder="1" applyAlignment="1" applyProtection="1">
      <alignment horizontal="left" vertical="center" wrapText="1"/>
    </xf>
    <xf numFmtId="0" fontId="84" fillId="20" borderId="0" xfId="2" applyFont="1" applyFill="1" applyAlignment="1">
      <alignment horizontal="center" vertical="center" wrapText="1"/>
    </xf>
    <xf numFmtId="0" fontId="33" fillId="0" borderId="0" xfId="1" applyFont="1" applyAlignment="1" applyProtection="1">
      <alignment horizontal="left" vertical="top" wrapText="1"/>
    </xf>
    <xf numFmtId="0" fontId="68" fillId="18" borderId="129" xfId="0" applyFont="1" applyFill="1" applyBorder="1" applyAlignment="1">
      <alignment horizontal="center" vertical="center" wrapText="1"/>
    </xf>
    <xf numFmtId="0" fontId="128" fillId="20" borderId="0" xfId="0" applyFont="1" applyFill="1" applyAlignment="1">
      <alignment horizontal="center" vertical="center" wrapText="1"/>
    </xf>
    <xf numFmtId="14" fontId="90" fillId="20" borderId="130" xfId="17" applyNumberFormat="1" applyFont="1" applyFill="1" applyBorder="1" applyAlignment="1">
      <alignment horizontal="center" vertical="center"/>
    </xf>
    <xf numFmtId="0" fontId="160" fillId="0" borderId="0" xfId="0" applyFont="1">
      <alignment vertical="center"/>
    </xf>
    <xf numFmtId="0" fontId="132" fillId="0" borderId="0" xfId="0" applyFont="1">
      <alignment vertical="center"/>
    </xf>
    <xf numFmtId="0" fontId="0" fillId="20" borderId="214" xfId="0" applyFill="1" applyBorder="1" applyAlignment="1">
      <alignment horizontal="center" vertical="center"/>
    </xf>
    <xf numFmtId="0" fontId="0" fillId="0" borderId="214" xfId="0" applyBorder="1" applyAlignment="1">
      <alignment horizontal="center" vertical="center"/>
    </xf>
    <xf numFmtId="0" fontId="0" fillId="18" borderId="214" xfId="0" applyFill="1" applyBorder="1" applyAlignment="1">
      <alignment horizontal="center" vertical="center"/>
    </xf>
    <xf numFmtId="0" fontId="0" fillId="0" borderId="48" xfId="0" applyBorder="1" applyAlignment="1">
      <alignment horizontal="center" vertical="center"/>
    </xf>
    <xf numFmtId="9" fontId="0" fillId="20" borderId="214" xfId="0" applyNumberFormat="1" applyFill="1" applyBorder="1" applyAlignment="1">
      <alignment horizontal="center" vertical="center"/>
    </xf>
    <xf numFmtId="9" fontId="0" fillId="0" borderId="214" xfId="0" applyNumberFormat="1" applyBorder="1" applyAlignment="1">
      <alignment horizontal="center" vertical="center"/>
    </xf>
    <xf numFmtId="9" fontId="0" fillId="18" borderId="214" xfId="0" applyNumberFormat="1" applyFill="1" applyBorder="1" applyAlignment="1">
      <alignment horizontal="center" vertical="center"/>
    </xf>
    <xf numFmtId="0" fontId="161" fillId="0" borderId="240" xfId="0" applyFont="1" applyBorder="1" applyAlignment="1">
      <alignment horizontal="center" vertical="center"/>
    </xf>
    <xf numFmtId="0" fontId="161" fillId="0" borderId="241" xfId="0" applyFont="1" applyBorder="1" applyAlignment="1">
      <alignment horizontal="center" vertical="center"/>
    </xf>
    <xf numFmtId="0" fontId="161" fillId="0" borderId="242" xfId="0" applyFont="1" applyBorder="1" applyAlignment="1">
      <alignment horizontal="center" vertical="center"/>
    </xf>
    <xf numFmtId="0" fontId="161" fillId="0" borderId="243" xfId="0" applyFont="1" applyBorder="1" applyAlignment="1">
      <alignment horizontal="center" vertical="center"/>
    </xf>
    <xf numFmtId="0" fontId="161" fillId="0" borderId="244" xfId="0" applyFont="1" applyBorder="1" applyAlignment="1">
      <alignment horizontal="center" vertical="center"/>
    </xf>
    <xf numFmtId="0" fontId="161" fillId="0" borderId="245" xfId="0" applyFont="1" applyBorder="1" applyAlignment="1">
      <alignment horizontal="center" vertical="center"/>
    </xf>
    <xf numFmtId="0" fontId="161" fillId="0" borderId="246" xfId="0" applyFont="1" applyBorder="1" applyAlignment="1">
      <alignment horizontal="center" vertical="center"/>
    </xf>
    <xf numFmtId="0" fontId="161" fillId="0" borderId="247" xfId="0" applyFont="1" applyBorder="1" applyAlignment="1">
      <alignment horizontal="center" vertical="center"/>
    </xf>
    <xf numFmtId="0" fontId="0" fillId="0" borderId="248" xfId="0" applyBorder="1" applyAlignment="1">
      <alignment horizontal="center" vertical="center"/>
    </xf>
    <xf numFmtId="0" fontId="0" fillId="0" borderId="249" xfId="0" applyBorder="1" applyAlignment="1">
      <alignment horizontal="center" vertical="center"/>
    </xf>
    <xf numFmtId="0" fontId="0" fillId="0" borderId="250" xfId="0" applyBorder="1" applyAlignment="1">
      <alignment horizontal="center" vertical="center"/>
    </xf>
    <xf numFmtId="0" fontId="0" fillId="0" borderId="251" xfId="0" applyBorder="1" applyAlignment="1">
      <alignment horizontal="center" vertical="center"/>
    </xf>
    <xf numFmtId="0" fontId="0" fillId="0" borderId="252" xfId="0" applyBorder="1" applyAlignment="1">
      <alignment horizontal="center" vertical="center"/>
    </xf>
    <xf numFmtId="0" fontId="162" fillId="0" borderId="240" xfId="0" applyFont="1" applyBorder="1" applyAlignment="1">
      <alignment horizontal="center" vertical="center"/>
    </xf>
    <xf numFmtId="0" fontId="162" fillId="0" borderId="241" xfId="0" applyFont="1" applyBorder="1" applyAlignment="1">
      <alignment horizontal="center" vertical="center"/>
    </xf>
    <xf numFmtId="0" fontId="162" fillId="0" borderId="242" xfId="0" applyFont="1" applyBorder="1" applyAlignment="1">
      <alignment horizontal="center" vertical="center"/>
    </xf>
    <xf numFmtId="0" fontId="162" fillId="0" borderId="243" xfId="0" applyFont="1" applyBorder="1" applyAlignment="1">
      <alignment horizontal="center" vertical="center"/>
    </xf>
    <xf numFmtId="9" fontId="0" fillId="0" borderId="251" xfId="0" applyNumberFormat="1" applyBorder="1" applyAlignment="1">
      <alignment horizontal="center" vertical="center"/>
    </xf>
    <xf numFmtId="9" fontId="0" fillId="0" borderId="249" xfId="0" applyNumberFormat="1" applyBorder="1" applyAlignment="1">
      <alignment horizontal="center" vertical="center"/>
    </xf>
    <xf numFmtId="9" fontId="0" fillId="0" borderId="250" xfId="0" applyNumberFormat="1" applyBorder="1" applyAlignment="1">
      <alignment horizontal="center" vertical="center"/>
    </xf>
    <xf numFmtId="9" fontId="0" fillId="0" borderId="252" xfId="0" applyNumberFormat="1" applyBorder="1" applyAlignment="1">
      <alignment horizontal="center" vertical="center"/>
    </xf>
    <xf numFmtId="0" fontId="21" fillId="28" borderId="214" xfId="2" applyFont="1" applyFill="1" applyBorder="1" applyAlignment="1">
      <alignment horizontal="center" vertical="center" wrapText="1"/>
    </xf>
    <xf numFmtId="0" fontId="130" fillId="28" borderId="214" xfId="2" applyFont="1" applyFill="1" applyBorder="1" applyAlignment="1">
      <alignment horizontal="center" vertical="center" wrapText="1"/>
    </xf>
    <xf numFmtId="0" fontId="21" fillId="28" borderId="214" xfId="2" applyFont="1" applyFill="1" applyBorder="1" applyAlignment="1">
      <alignment horizontal="left" vertical="center" shrinkToFit="1"/>
    </xf>
    <xf numFmtId="14" fontId="21" fillId="28" borderId="214" xfId="2" applyNumberFormat="1" applyFont="1" applyFill="1" applyBorder="1" applyAlignment="1">
      <alignment horizontal="center" vertical="center"/>
    </xf>
    <xf numFmtId="14" fontId="21" fillId="28" borderId="215" xfId="2" applyNumberFormat="1" applyFont="1" applyFill="1" applyBorder="1" applyAlignment="1">
      <alignment horizontal="center" vertical="center"/>
    </xf>
    <xf numFmtId="14" fontId="21" fillId="28" borderId="203" xfId="2" applyNumberFormat="1" applyFont="1" applyFill="1" applyBorder="1" applyAlignment="1">
      <alignment horizontal="center" vertical="center"/>
    </xf>
    <xf numFmtId="0" fontId="21" fillId="44" borderId="187" xfId="2" applyFont="1" applyFill="1" applyBorder="1" applyAlignment="1">
      <alignment horizontal="center" vertical="center" wrapText="1"/>
    </xf>
    <xf numFmtId="0" fontId="130" fillId="44" borderId="187" xfId="2" applyFont="1" applyFill="1" applyBorder="1" applyAlignment="1">
      <alignment horizontal="center" vertical="center" wrapText="1"/>
    </xf>
    <xf numFmtId="0" fontId="21" fillId="44" borderId="187" xfId="2" applyFont="1" applyFill="1" applyBorder="1" applyAlignment="1">
      <alignment horizontal="left" vertical="center" shrinkToFit="1"/>
    </xf>
    <xf numFmtId="14" fontId="21" fillId="44" borderId="187" xfId="2" applyNumberFormat="1" applyFont="1" applyFill="1" applyBorder="1" applyAlignment="1">
      <alignment horizontal="center" vertical="center"/>
    </xf>
    <xf numFmtId="14" fontId="21" fillId="44" borderId="188" xfId="2" applyNumberFormat="1" applyFont="1" applyFill="1" applyBorder="1" applyAlignment="1">
      <alignment horizontal="center" vertical="center"/>
    </xf>
    <xf numFmtId="0" fontId="170" fillId="40" borderId="0" xfId="0" applyFont="1" applyFill="1" applyAlignment="1">
      <alignment vertical="top" wrapText="1"/>
    </xf>
    <xf numFmtId="0" fontId="159" fillId="40" borderId="0" xfId="0" applyFont="1" applyFill="1" applyAlignment="1">
      <alignment vertical="center" wrapText="1"/>
    </xf>
    <xf numFmtId="0" fontId="152" fillId="40" borderId="0" xfId="0" applyFont="1" applyFill="1">
      <alignment vertical="center"/>
    </xf>
    <xf numFmtId="0" fontId="159" fillId="45" borderId="0" xfId="0" applyFont="1" applyFill="1" applyAlignment="1">
      <alignment vertical="center" wrapText="1"/>
    </xf>
    <xf numFmtId="0" fontId="0" fillId="45" borderId="0" xfId="0" applyFill="1" applyAlignment="1">
      <alignment vertical="top" wrapText="1"/>
    </xf>
    <xf numFmtId="0" fontId="0" fillId="45" borderId="0" xfId="0" applyFill="1" applyAlignment="1">
      <alignment horizontal="left" vertical="top"/>
    </xf>
    <xf numFmtId="0" fontId="167" fillId="45" borderId="0" xfId="0" applyFont="1" applyFill="1" applyAlignment="1">
      <alignment vertical="center" wrapText="1"/>
    </xf>
    <xf numFmtId="0" fontId="0" fillId="45" borderId="0" xfId="0" applyFill="1">
      <alignment vertical="center"/>
    </xf>
    <xf numFmtId="0" fontId="8" fillId="0" borderId="0" xfId="1" applyAlignment="1" applyProtection="1">
      <alignment horizontal="left" vertical="center" wrapText="1" indent="2"/>
    </xf>
    <xf numFmtId="0" fontId="172" fillId="0" borderId="258" xfId="0" applyFont="1" applyBorder="1" applyAlignment="1">
      <alignment horizontal="left" vertical="center" wrapText="1"/>
    </xf>
    <xf numFmtId="0" fontId="90" fillId="0" borderId="0" xfId="0" applyFont="1">
      <alignment vertical="center"/>
    </xf>
    <xf numFmtId="0" fontId="0" fillId="5" borderId="0" xfId="0" applyFill="1">
      <alignment vertical="center"/>
    </xf>
    <xf numFmtId="0" fontId="6" fillId="5" borderId="0" xfId="0" applyFont="1" applyFill="1">
      <alignment vertical="center"/>
    </xf>
    <xf numFmtId="0" fontId="71" fillId="0" borderId="0" xfId="0" applyFont="1" applyAlignment="1">
      <alignment horizontal="left" vertical="center" wrapText="1"/>
    </xf>
    <xf numFmtId="0" fontId="75" fillId="0" borderId="0" xfId="0" applyFont="1" applyAlignment="1">
      <alignment horizontal="left" vertical="center" wrapText="1"/>
    </xf>
    <xf numFmtId="0" fontId="74" fillId="0" borderId="0" xfId="0" applyFont="1" applyAlignment="1">
      <alignment horizontal="left" vertical="center" wrapText="1"/>
    </xf>
    <xf numFmtId="0" fontId="75" fillId="0" borderId="0" xfId="0" applyFont="1" applyAlignment="1">
      <alignment horizontal="left" vertical="top" wrapText="1"/>
    </xf>
    <xf numFmtId="0" fontId="71" fillId="0" borderId="0" xfId="0" applyFont="1" applyAlignment="1">
      <alignment horizontal="left" vertical="top" wrapText="1"/>
    </xf>
    <xf numFmtId="0" fontId="72"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0" fillId="5" borderId="0" xfId="0" applyFont="1" applyFill="1" applyAlignment="1">
      <alignment horizontal="left" vertical="center" wrapText="1"/>
    </xf>
    <xf numFmtId="0" fontId="100" fillId="5" borderId="35" xfId="0" applyFont="1" applyFill="1" applyBorder="1" applyAlignment="1">
      <alignment horizontal="left" vertical="center" wrapText="1"/>
    </xf>
    <xf numFmtId="0" fontId="100" fillId="5" borderId="0" xfId="0" applyFont="1" applyFill="1" applyAlignment="1">
      <alignment horizontal="left" vertical="center"/>
    </xf>
    <xf numFmtId="0" fontId="100" fillId="5" borderId="0" xfId="0" applyFont="1" applyFill="1" applyAlignment="1">
      <alignment horizontal="left" vertical="top" wrapText="1"/>
    </xf>
    <xf numFmtId="0" fontId="8" fillId="0" borderId="0" xfId="1" applyAlignment="1" applyProtection="1">
      <alignment horizontal="center" vertical="center" wrapText="1"/>
    </xf>
    <xf numFmtId="0" fontId="167" fillId="45" borderId="255" xfId="0" applyFont="1" applyFill="1" applyBorder="1" applyAlignment="1">
      <alignment horizontal="center" vertical="center"/>
    </xf>
    <xf numFmtId="0" fontId="167" fillId="45" borderId="256" xfId="0" applyFont="1" applyFill="1" applyBorder="1" applyAlignment="1">
      <alignment horizontal="center" vertical="center"/>
    </xf>
    <xf numFmtId="0" fontId="167" fillId="45" borderId="257" xfId="0" applyFont="1" applyFill="1" applyBorder="1" applyAlignment="1">
      <alignment horizontal="center" vertical="center"/>
    </xf>
    <xf numFmtId="0" fontId="168" fillId="45" borderId="255" xfId="0" applyFont="1" applyFill="1" applyBorder="1" applyAlignment="1">
      <alignment horizontal="center" vertical="center" wrapText="1"/>
    </xf>
    <xf numFmtId="0" fontId="168" fillId="45" borderId="256" xfId="0" applyFont="1" applyFill="1" applyBorder="1" applyAlignment="1">
      <alignment horizontal="center" vertical="center" wrapText="1"/>
    </xf>
    <xf numFmtId="0" fontId="168" fillId="45" borderId="257" xfId="0" applyFont="1" applyFill="1" applyBorder="1" applyAlignment="1">
      <alignment horizontal="center" vertical="center" wrapText="1"/>
    </xf>
    <xf numFmtId="0" fontId="159" fillId="40" borderId="0" xfId="0" applyFont="1" applyFill="1" applyAlignment="1">
      <alignment horizontal="left" vertical="top" wrapText="1"/>
    </xf>
    <xf numFmtId="0" fontId="180" fillId="46" borderId="235" xfId="0" applyFont="1" applyFill="1" applyBorder="1" applyAlignment="1">
      <alignment horizontal="center" vertical="center"/>
    </xf>
    <xf numFmtId="0" fontId="180" fillId="46" borderId="79" xfId="0" applyFont="1" applyFill="1" applyBorder="1" applyAlignment="1">
      <alignment horizontal="center" vertical="center"/>
    </xf>
    <xf numFmtId="0" fontId="180" fillId="46" borderId="80" xfId="0" applyFont="1" applyFill="1" applyBorder="1" applyAlignment="1">
      <alignment horizontal="center" vertical="center"/>
    </xf>
    <xf numFmtId="0" fontId="180" fillId="46" borderId="259" xfId="0" applyFont="1" applyFill="1" applyBorder="1" applyAlignment="1">
      <alignment horizontal="center" vertical="center"/>
    </xf>
    <xf numFmtId="0" fontId="180" fillId="46" borderId="0" xfId="0" applyFont="1" applyFill="1" applyAlignment="1">
      <alignment horizontal="center" vertical="center"/>
    </xf>
    <xf numFmtId="0" fontId="180" fillId="46" borderId="260" xfId="0" applyFont="1" applyFill="1" applyBorder="1" applyAlignment="1">
      <alignment horizontal="center" vertical="center"/>
    </xf>
    <xf numFmtId="0" fontId="179" fillId="46" borderId="253" xfId="1" applyFont="1" applyFill="1" applyBorder="1" applyAlignment="1" applyProtection="1">
      <alignment horizontal="center" vertical="center"/>
    </xf>
    <xf numFmtId="0" fontId="179" fillId="46" borderId="217" xfId="1" applyFont="1" applyFill="1" applyBorder="1" applyAlignment="1" applyProtection="1">
      <alignment horizontal="center" vertical="center"/>
    </xf>
    <xf numFmtId="0" fontId="179" fillId="46" borderId="254" xfId="1" applyFont="1" applyFill="1" applyBorder="1" applyAlignment="1" applyProtection="1">
      <alignment horizontal="center" vertical="center"/>
    </xf>
    <xf numFmtId="0" fontId="48" fillId="18" borderId="27" xfId="17" applyFont="1" applyFill="1" applyBorder="1" applyAlignment="1">
      <alignment horizontal="center" vertical="center"/>
    </xf>
    <xf numFmtId="0" fontId="48" fillId="18" borderId="28" xfId="17" applyFont="1" applyFill="1" applyBorder="1" applyAlignment="1">
      <alignment horizontal="center" vertical="center"/>
    </xf>
    <xf numFmtId="0" fontId="48" fillId="0" borderId="28" xfId="17" applyFont="1" applyBorder="1" applyAlignment="1">
      <alignment horizontal="center" vertical="center"/>
    </xf>
    <xf numFmtId="0" fontId="48"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6" fillId="0" borderId="39" xfId="17" applyFont="1" applyBorder="1" applyAlignment="1">
      <alignment horizontal="center" vertical="center" wrapText="1"/>
    </xf>
    <xf numFmtId="0" fontId="36" fillId="0" borderId="23" xfId="17" applyFont="1" applyBorder="1" applyAlignment="1">
      <alignment horizontal="center" vertical="center" wrapText="1"/>
    </xf>
    <xf numFmtId="0" fontId="32" fillId="16" borderId="0" xfId="17" applyFont="1" applyFill="1" applyAlignment="1">
      <alignment horizontal="center" vertical="center"/>
    </xf>
    <xf numFmtId="179" fontId="129" fillId="0" borderId="118" xfId="17" applyNumberFormat="1" applyFont="1" applyBorder="1" applyAlignment="1">
      <alignment horizontal="center" vertical="center" shrinkToFit="1"/>
    </xf>
    <xf numFmtId="179" fontId="129" fillId="0" borderId="119" xfId="17" applyNumberFormat="1" applyFont="1" applyBorder="1" applyAlignment="1">
      <alignment horizontal="center" vertical="center" shrinkToFit="1"/>
    </xf>
    <xf numFmtId="0" fontId="46" fillId="0" borderId="40" xfId="17" applyFont="1" applyBorder="1" applyAlignment="1">
      <alignment horizontal="center" vertical="center"/>
    </xf>
    <xf numFmtId="0" fontId="46" fillId="0" borderId="41" xfId="17" applyFont="1" applyBorder="1" applyAlignment="1">
      <alignment horizontal="center"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5" fillId="18" borderId="131" xfId="17" applyFont="1" applyFill="1" applyBorder="1" applyAlignment="1">
      <alignment horizontal="left" vertical="top" wrapText="1"/>
    </xf>
    <xf numFmtId="0" fontId="35" fillId="18" borderId="127" xfId="17" applyFont="1" applyFill="1" applyBorder="1" applyAlignment="1">
      <alignment horizontal="left" vertical="top" wrapText="1"/>
    </xf>
    <xf numFmtId="0" fontId="35" fillId="18" borderId="128" xfId="17" applyFont="1" applyFill="1" applyBorder="1" applyAlignment="1">
      <alignment horizontal="left" vertical="top" wrapText="1"/>
    </xf>
    <xf numFmtId="0" fontId="35" fillId="18" borderId="42" xfId="18" applyFont="1" applyFill="1" applyBorder="1" applyAlignment="1">
      <alignment horizontal="center" vertical="center"/>
    </xf>
    <xf numFmtId="0" fontId="35" fillId="18" borderId="43" xfId="18" applyFont="1" applyFill="1" applyBorder="1" applyAlignment="1">
      <alignment horizontal="center" vertical="center"/>
    </xf>
    <xf numFmtId="0" fontId="11" fillId="0" borderId="123" xfId="17" applyFont="1" applyBorder="1" applyAlignment="1">
      <alignment horizontal="center" vertical="center" wrapText="1"/>
    </xf>
    <xf numFmtId="0" fontId="11" fillId="0" borderId="124" xfId="17" applyFont="1" applyBorder="1" applyAlignment="1">
      <alignment horizontal="center" vertical="center" wrapText="1"/>
    </xf>
    <xf numFmtId="0" fontId="11" fillId="0" borderId="125" xfId="17" applyFont="1" applyBorder="1" applyAlignment="1">
      <alignment horizontal="center" vertical="center" wrapText="1"/>
    </xf>
    <xf numFmtId="0" fontId="53" fillId="18" borderId="67" xfId="17" applyFont="1" applyFill="1" applyBorder="1" applyAlignment="1">
      <alignment horizontal="center" vertical="center"/>
    </xf>
    <xf numFmtId="0" fontId="53" fillId="18" borderId="68" xfId="17" applyFont="1" applyFill="1" applyBorder="1" applyAlignment="1">
      <alignment horizontal="center" vertical="center"/>
    </xf>
    <xf numFmtId="0" fontId="53" fillId="18" borderId="69" xfId="17" applyFont="1" applyFill="1" applyBorder="1" applyAlignment="1">
      <alignment horizontal="center" vertical="center"/>
    </xf>
    <xf numFmtId="0" fontId="35" fillId="18" borderId="211" xfId="17" applyFont="1" applyFill="1" applyBorder="1" applyAlignment="1">
      <alignment horizontal="left" vertical="top" wrapText="1"/>
    </xf>
    <xf numFmtId="0" fontId="35" fillId="18" borderId="209" xfId="17" applyFont="1" applyFill="1" applyBorder="1" applyAlignment="1">
      <alignment horizontal="left" vertical="top" wrapText="1"/>
    </xf>
    <xf numFmtId="0" fontId="35" fillId="18" borderId="210" xfId="17" applyFont="1" applyFill="1" applyBorder="1" applyAlignment="1">
      <alignment horizontal="left" vertical="top" wrapText="1"/>
    </xf>
    <xf numFmtId="0" fontId="104" fillId="18" borderId="208" xfId="17" applyFont="1" applyFill="1" applyBorder="1" applyAlignment="1">
      <alignment horizontal="left" vertical="top" wrapText="1"/>
    </xf>
    <xf numFmtId="0" fontId="104" fillId="18" borderId="209" xfId="17" applyFont="1" applyFill="1" applyBorder="1" applyAlignment="1">
      <alignment horizontal="left" vertical="top" wrapText="1"/>
    </xf>
    <xf numFmtId="0" fontId="104" fillId="18" borderId="210" xfId="17" applyFont="1" applyFill="1" applyBorder="1" applyAlignment="1">
      <alignment horizontal="left" vertical="top" wrapText="1"/>
    </xf>
    <xf numFmtId="0" fontId="35" fillId="20" borderId="131" xfId="17" applyFont="1" applyFill="1" applyBorder="1" applyAlignment="1">
      <alignment horizontal="left" vertical="top" wrapText="1"/>
    </xf>
    <xf numFmtId="0" fontId="35" fillId="20" borderId="127" xfId="17" applyFont="1" applyFill="1" applyBorder="1" applyAlignment="1">
      <alignment horizontal="left" vertical="top" wrapText="1"/>
    </xf>
    <xf numFmtId="0" fontId="35" fillId="20" borderId="128" xfId="17" applyFont="1" applyFill="1" applyBorder="1" applyAlignment="1">
      <alignment horizontal="left" vertical="top" wrapText="1"/>
    </xf>
    <xf numFmtId="0" fontId="12" fillId="18" borderId="131" xfId="17" applyFont="1" applyFill="1" applyBorder="1" applyAlignment="1">
      <alignment horizontal="left" vertical="top" wrapText="1"/>
    </xf>
    <xf numFmtId="0" fontId="12" fillId="18" borderId="127" xfId="17" applyFont="1" applyFill="1" applyBorder="1" applyAlignment="1">
      <alignment horizontal="left" vertical="top" wrapText="1"/>
    </xf>
    <xf numFmtId="0" fontId="12" fillId="18" borderId="128" xfId="17" applyFont="1" applyFill="1" applyBorder="1" applyAlignment="1">
      <alignment horizontal="left" vertical="top" wrapText="1"/>
    </xf>
    <xf numFmtId="0" fontId="35" fillId="18" borderId="136" xfId="17" applyFont="1" applyFill="1" applyBorder="1" applyAlignment="1">
      <alignment horizontal="left" vertical="top" wrapText="1"/>
    </xf>
    <xf numFmtId="0" fontId="35" fillId="18" borderId="129" xfId="17" applyFont="1" applyFill="1" applyBorder="1" applyAlignment="1">
      <alignment horizontal="left" vertical="top" wrapText="1"/>
    </xf>
    <xf numFmtId="0" fontId="90" fillId="18" borderId="131" xfId="17" applyFont="1" applyFill="1" applyBorder="1" applyAlignment="1">
      <alignment horizontal="left" vertical="top" wrapText="1"/>
    </xf>
    <xf numFmtId="0" fontId="90" fillId="18" borderId="127" xfId="17" applyFont="1" applyFill="1" applyBorder="1" applyAlignment="1">
      <alignment horizontal="left" vertical="top" wrapText="1"/>
    </xf>
    <xf numFmtId="0" fontId="90" fillId="18" borderId="128" xfId="17" applyFont="1" applyFill="1" applyBorder="1" applyAlignment="1">
      <alignment horizontal="left" vertical="top" wrapText="1"/>
    </xf>
    <xf numFmtId="0" fontId="12" fillId="18" borderId="131" xfId="2" applyFont="1" applyFill="1" applyBorder="1" applyAlignment="1">
      <alignment horizontal="left" vertical="top" wrapText="1"/>
    </xf>
    <xf numFmtId="0" fontId="12" fillId="18" borderId="127" xfId="2" applyFont="1" applyFill="1" applyBorder="1" applyAlignment="1">
      <alignment horizontal="left" vertical="top" wrapText="1"/>
    </xf>
    <xf numFmtId="0" fontId="12" fillId="18" borderId="128" xfId="2" applyFont="1" applyFill="1" applyBorder="1" applyAlignment="1">
      <alignment horizontal="left" vertical="top" wrapText="1"/>
    </xf>
    <xf numFmtId="0" fontId="58" fillId="11" borderId="147" xfId="17" applyFont="1" applyFill="1" applyBorder="1" applyAlignment="1">
      <alignment horizontal="right" vertical="center" wrapText="1"/>
    </xf>
    <xf numFmtId="0" fontId="59" fillId="11" borderId="147" xfId="0" applyFont="1" applyFill="1" applyBorder="1" applyAlignment="1">
      <alignment horizontal="right" vertical="center"/>
    </xf>
    <xf numFmtId="0" fontId="0" fillId="11" borderId="147" xfId="0" applyFill="1" applyBorder="1" applyAlignment="1">
      <alignment horizontal="right" vertical="center"/>
    </xf>
    <xf numFmtId="180" fontId="58" fillId="11" borderId="147" xfId="17" applyNumberFormat="1" applyFont="1" applyFill="1" applyBorder="1" applyAlignment="1">
      <alignment horizontal="center" vertical="center" wrapText="1"/>
    </xf>
    <xf numFmtId="180" fontId="0" fillId="11" borderId="147" xfId="0" applyNumberFormat="1" applyFill="1" applyBorder="1" applyAlignment="1">
      <alignment horizontal="center" vertical="center" wrapText="1"/>
    </xf>
    <xf numFmtId="0" fontId="60" fillId="12" borderId="148" xfId="17" applyFont="1" applyFill="1" applyBorder="1" applyAlignment="1">
      <alignment horizontal="center" vertical="center" wrapText="1"/>
    </xf>
    <xf numFmtId="0" fontId="61" fillId="12" borderId="148" xfId="0" applyFont="1" applyFill="1" applyBorder="1" applyAlignment="1">
      <alignment horizontal="center" vertical="center"/>
    </xf>
    <xf numFmtId="0" fontId="60" fillId="9" borderId="148" xfId="0" applyFont="1" applyFill="1" applyBorder="1" applyAlignment="1">
      <alignment horizontal="center" vertical="center"/>
    </xf>
    <xf numFmtId="0" fontId="63" fillId="9" borderId="148" xfId="0" applyFont="1" applyFill="1" applyBorder="1" applyAlignment="1">
      <alignment horizontal="center" vertical="center"/>
    </xf>
    <xf numFmtId="0" fontId="65" fillId="17" borderId="53" xfId="16" applyFont="1" applyFill="1" applyBorder="1" applyAlignment="1">
      <alignment horizontal="center" vertical="center"/>
    </xf>
    <xf numFmtId="0" fontId="65" fillId="17" borderId="58" xfId="16" applyFont="1" applyFill="1" applyBorder="1" applyAlignment="1">
      <alignment horizontal="center" vertical="center"/>
    </xf>
    <xf numFmtId="0" fontId="65" fillId="17" borderId="60" xfId="16" applyFont="1" applyFill="1" applyBorder="1" applyAlignment="1">
      <alignment horizontal="center" vertical="center"/>
    </xf>
    <xf numFmtId="0" fontId="66" fillId="2" borderId="54" xfId="16" applyFont="1" applyFill="1" applyBorder="1" applyAlignment="1">
      <alignment vertical="center" wrapText="1"/>
    </xf>
    <xf numFmtId="0" fontId="66" fillId="2" borderId="55" xfId="16" applyFont="1" applyFill="1" applyBorder="1" applyAlignment="1">
      <alignment vertical="center" wrapText="1"/>
    </xf>
    <xf numFmtId="0" fontId="66" fillId="2" borderId="56" xfId="16" applyFont="1" applyFill="1" applyBorder="1" applyAlignment="1">
      <alignment vertical="center" wrapText="1"/>
    </xf>
    <xf numFmtId="0" fontId="66" fillId="2" borderId="48" xfId="16" applyFont="1" applyFill="1" applyBorder="1" applyAlignment="1">
      <alignment vertical="center" wrapText="1"/>
    </xf>
    <xf numFmtId="0" fontId="66" fillId="2" borderId="0" xfId="16" applyFont="1" applyFill="1" applyAlignment="1">
      <alignment vertical="center" wrapText="1"/>
    </xf>
    <xf numFmtId="0" fontId="66" fillId="2" borderId="49" xfId="16" applyFont="1" applyFill="1" applyBorder="1" applyAlignment="1">
      <alignment vertical="center" wrapText="1"/>
    </xf>
    <xf numFmtId="0" fontId="66" fillId="2" borderId="61" xfId="16" applyFont="1" applyFill="1" applyBorder="1" applyAlignment="1">
      <alignment vertical="center" wrapText="1"/>
    </xf>
    <xf numFmtId="0" fontId="66" fillId="2" borderId="62" xfId="16" applyFont="1" applyFill="1" applyBorder="1" applyAlignment="1">
      <alignment vertical="center" wrapText="1"/>
    </xf>
    <xf numFmtId="0" fontId="66" fillId="2" borderId="63" xfId="16" applyFont="1" applyFill="1" applyBorder="1" applyAlignment="1">
      <alignment vertical="center" wrapText="1"/>
    </xf>
    <xf numFmtId="0" fontId="66" fillId="2" borderId="54" xfId="16" applyFont="1" applyFill="1" applyBorder="1" applyAlignment="1">
      <alignment horizontal="left" vertical="center" wrapText="1"/>
    </xf>
    <xf numFmtId="0" fontId="66" fillId="2" borderId="55" xfId="16" applyFont="1" applyFill="1" applyBorder="1" applyAlignment="1">
      <alignment horizontal="left" vertical="center" wrapText="1"/>
    </xf>
    <xf numFmtId="0" fontId="66" fillId="2" borderId="57" xfId="16" applyFont="1" applyFill="1" applyBorder="1" applyAlignment="1">
      <alignment horizontal="left" vertical="center" wrapText="1"/>
    </xf>
    <xf numFmtId="0" fontId="66" fillId="2" borderId="48" xfId="16" applyFont="1" applyFill="1" applyBorder="1" applyAlignment="1">
      <alignment horizontal="left" vertical="center" wrapText="1"/>
    </xf>
    <xf numFmtId="0" fontId="66" fillId="2" borderId="0" xfId="16" applyFont="1" applyFill="1" applyAlignment="1">
      <alignment horizontal="left" vertical="center" wrapText="1"/>
    </xf>
    <xf numFmtId="0" fontId="66" fillId="2" borderId="59" xfId="16" applyFont="1" applyFill="1" applyBorder="1" applyAlignment="1">
      <alignment horizontal="left" vertical="center" wrapText="1"/>
    </xf>
    <xf numFmtId="0" fontId="66" fillId="2" borderId="61" xfId="16" applyFont="1" applyFill="1" applyBorder="1" applyAlignment="1">
      <alignment horizontal="left" vertical="center" wrapText="1"/>
    </xf>
    <xf numFmtId="0" fontId="66" fillId="2" borderId="62" xfId="16" applyFont="1" applyFill="1" applyBorder="1" applyAlignment="1">
      <alignment horizontal="left" vertical="center" wrapText="1"/>
    </xf>
    <xf numFmtId="0" fontId="66"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8" fillId="24" borderId="141" xfId="17" applyFont="1" applyFill="1" applyBorder="1" applyAlignment="1">
      <alignment horizontal="center" vertical="center" wrapText="1"/>
    </xf>
    <xf numFmtId="0" fontId="56" fillId="15" borderId="141" xfId="17" applyFont="1" applyFill="1" applyBorder="1" applyAlignment="1">
      <alignment horizontal="center" vertical="center" wrapText="1"/>
    </xf>
    <xf numFmtId="0" fontId="0" fillId="15" borderId="141" xfId="0" applyFill="1" applyBorder="1" applyAlignment="1">
      <alignment horizontal="center" vertical="center" wrapText="1"/>
    </xf>
    <xf numFmtId="180" fontId="58" fillId="3" borderId="143" xfId="17" applyNumberFormat="1" applyFont="1" applyFill="1" applyBorder="1" applyAlignment="1">
      <alignment horizontal="center" vertical="center" wrapText="1"/>
    </xf>
    <xf numFmtId="180" fontId="58" fillId="3" borderId="145" xfId="17" applyNumberFormat="1" applyFont="1" applyFill="1" applyBorder="1" applyAlignment="1">
      <alignment horizontal="center" vertical="center" wrapText="1"/>
    </xf>
    <xf numFmtId="0" fontId="66" fillId="3" borderId="143" xfId="17" applyFont="1" applyFill="1" applyBorder="1" applyAlignment="1">
      <alignment horizontal="center" vertical="center" wrapText="1"/>
    </xf>
    <xf numFmtId="0" fontId="66" fillId="3" borderId="144" xfId="17" applyFont="1" applyFill="1" applyBorder="1" applyAlignment="1">
      <alignment horizontal="center" vertical="center" wrapText="1"/>
    </xf>
    <xf numFmtId="0" fontId="66" fillId="3" borderId="145" xfId="17" applyFont="1" applyFill="1" applyBorder="1" applyAlignment="1">
      <alignment horizontal="center" vertical="center" wrapText="1"/>
    </xf>
    <xf numFmtId="0" fontId="41" fillId="18" borderId="0" xfId="17" applyFont="1" applyFill="1" applyAlignment="1">
      <alignment horizontal="left" vertical="center"/>
    </xf>
    <xf numFmtId="0" fontId="92" fillId="18" borderId="131" xfId="2" applyFont="1" applyFill="1" applyBorder="1" applyAlignment="1">
      <alignment horizontal="left" vertical="top" wrapText="1"/>
    </xf>
    <xf numFmtId="0" fontId="92" fillId="18" borderId="127" xfId="2" applyFont="1" applyFill="1" applyBorder="1" applyAlignment="1">
      <alignment horizontal="left" vertical="top" wrapText="1"/>
    </xf>
    <xf numFmtId="0" fontId="92" fillId="18" borderId="128" xfId="2" applyFont="1" applyFill="1" applyBorder="1" applyAlignment="1">
      <alignment horizontal="left" vertical="top" wrapText="1"/>
    </xf>
    <xf numFmtId="0" fontId="171" fillId="0" borderId="0" xfId="0" applyFont="1" applyAlignment="1">
      <alignment horizontal="left" vertical="center" wrapText="1"/>
    </xf>
    <xf numFmtId="0" fontId="0" fillId="0" borderId="0" xfId="0">
      <alignment vertical="center"/>
    </xf>
    <xf numFmtId="0" fontId="175" fillId="5" borderId="235" xfId="0" applyFont="1" applyFill="1" applyBorder="1" applyAlignment="1">
      <alignment horizontal="justify" vertical="center"/>
    </xf>
    <xf numFmtId="0" fontId="175" fillId="0" borderId="80" xfId="0" applyFont="1" applyBorder="1">
      <alignment vertical="center"/>
    </xf>
    <xf numFmtId="0" fontId="35" fillId="9" borderId="255" xfId="0" applyFont="1" applyFill="1" applyBorder="1" applyAlignment="1">
      <alignment horizontal="justify" vertical="center" wrapText="1"/>
    </xf>
    <xf numFmtId="0" fontId="174" fillId="9" borderId="256" xfId="0" applyFont="1" applyFill="1" applyBorder="1">
      <alignment vertical="center"/>
    </xf>
    <xf numFmtId="0" fontId="0" fillId="0" borderId="256" xfId="0" applyBorder="1">
      <alignment vertical="center"/>
    </xf>
    <xf numFmtId="0" fontId="0" fillId="0" borderId="257" xfId="0" applyBorder="1">
      <alignment vertical="center"/>
    </xf>
    <xf numFmtId="0" fontId="0" fillId="5" borderId="79" xfId="0" applyFill="1" applyBorder="1">
      <alignment vertical="center"/>
    </xf>
    <xf numFmtId="0" fontId="0" fillId="0" borderId="79" xfId="0" applyBorder="1">
      <alignment vertical="center"/>
    </xf>
    <xf numFmtId="0" fontId="68" fillId="0" borderId="235" xfId="0" applyFont="1" applyBorder="1" applyAlignment="1">
      <alignment vertical="center" wrapText="1"/>
    </xf>
    <xf numFmtId="0" fontId="68" fillId="0" borderId="79" xfId="0" applyFont="1" applyBorder="1">
      <alignment vertical="center"/>
    </xf>
    <xf numFmtId="0" fontId="68" fillId="0" borderId="80" xfId="0" applyFont="1" applyBorder="1">
      <alignment vertical="center"/>
    </xf>
    <xf numFmtId="0" fontId="68" fillId="0" borderId="259" xfId="0" applyFont="1" applyBorder="1">
      <alignment vertical="center"/>
    </xf>
    <xf numFmtId="0" fontId="68" fillId="0" borderId="0" xfId="0" applyFont="1">
      <alignment vertical="center"/>
    </xf>
    <xf numFmtId="0" fontId="68" fillId="0" borderId="15" xfId="0" applyFont="1" applyBorder="1">
      <alignment vertical="center"/>
    </xf>
    <xf numFmtId="0" fontId="161" fillId="0" borderId="259" xfId="0" applyFont="1" applyBorder="1" applyAlignment="1">
      <alignment vertical="top" wrapText="1"/>
    </xf>
    <xf numFmtId="0" fontId="161" fillId="0" borderId="0" xfId="0" applyFont="1" applyAlignment="1">
      <alignment vertical="top"/>
    </xf>
    <xf numFmtId="0" fontId="161" fillId="0" borderId="15" xfId="0" applyFont="1" applyBorder="1" applyAlignment="1">
      <alignment vertical="top"/>
    </xf>
    <xf numFmtId="0" fontId="161" fillId="0" borderId="259" xfId="0" applyFont="1" applyBorder="1" applyAlignment="1">
      <alignment vertical="top"/>
    </xf>
    <xf numFmtId="0" fontId="161" fillId="0" borderId="253" xfId="0" applyFont="1" applyBorder="1" applyAlignment="1">
      <alignment vertical="top"/>
    </xf>
    <xf numFmtId="0" fontId="161" fillId="0" borderId="217" xfId="0" applyFont="1" applyBorder="1" applyAlignment="1">
      <alignment vertical="top"/>
    </xf>
    <xf numFmtId="0" fontId="161" fillId="0" borderId="254" xfId="0" applyFont="1" applyBorder="1" applyAlignment="1">
      <alignment vertical="top"/>
    </xf>
    <xf numFmtId="0" fontId="0" fillId="0" borderId="0" xfId="0" applyAlignment="1">
      <alignment vertical="top" wrapText="1"/>
    </xf>
    <xf numFmtId="14" fontId="84" fillId="20" borderId="221" xfId="1" applyNumberFormat="1" applyFont="1" applyFill="1" applyBorder="1" applyAlignment="1" applyProtection="1">
      <alignment horizontal="center" vertical="center" wrapText="1"/>
    </xf>
    <xf numFmtId="14" fontId="84" fillId="20" borderId="222" xfId="1" applyNumberFormat="1" applyFont="1" applyFill="1" applyBorder="1" applyAlignment="1" applyProtection="1">
      <alignment horizontal="center" vertical="center" wrapText="1"/>
    </xf>
    <xf numFmtId="14" fontId="84" fillId="20" borderId="221" xfId="2" applyNumberFormat="1" applyFont="1" applyFill="1" applyBorder="1" applyAlignment="1">
      <alignment horizontal="center" vertical="center" wrapText="1" shrinkToFit="1"/>
    </xf>
    <xf numFmtId="14" fontId="84" fillId="20" borderId="222" xfId="2" applyNumberFormat="1" applyFont="1" applyFill="1" applyBorder="1" applyAlignment="1">
      <alignment horizontal="center" vertical="center" wrapText="1" shrinkToFit="1"/>
    </xf>
    <xf numFmtId="14" fontId="84" fillId="20" borderId="221" xfId="1" applyNumberFormat="1" applyFont="1" applyFill="1" applyBorder="1" applyAlignment="1" applyProtection="1">
      <alignment horizontal="center" vertical="center" shrinkToFit="1"/>
    </xf>
    <xf numFmtId="14" fontId="84" fillId="20" borderId="222" xfId="1" applyNumberFormat="1" applyFont="1" applyFill="1" applyBorder="1" applyAlignment="1" applyProtection="1">
      <alignment horizontal="center" vertical="center" shrinkToFit="1"/>
    </xf>
    <xf numFmtId="14" fontId="84" fillId="20" borderId="84" xfId="1" applyNumberFormat="1" applyFont="1" applyFill="1" applyBorder="1" applyAlignment="1" applyProtection="1">
      <alignment horizontal="center" vertical="center" wrapText="1"/>
    </xf>
    <xf numFmtId="14" fontId="84" fillId="20" borderId="105" xfId="1" applyNumberFormat="1" applyFont="1" applyFill="1" applyBorder="1" applyAlignment="1" applyProtection="1">
      <alignment horizontal="center" vertical="center" wrapText="1"/>
    </xf>
    <xf numFmtId="14" fontId="84" fillId="20" borderId="1" xfId="1" applyNumberFormat="1" applyFont="1" applyFill="1" applyBorder="1" applyAlignment="1" applyProtection="1">
      <alignment horizontal="center" vertical="center" wrapText="1" shrinkToFit="1"/>
    </xf>
    <xf numFmtId="14" fontId="84" fillId="20" borderId="75" xfId="1" applyNumberFormat="1" applyFont="1" applyFill="1" applyBorder="1" applyAlignment="1" applyProtection="1">
      <alignment horizontal="center" vertical="center" wrapText="1" shrinkToFit="1"/>
    </xf>
    <xf numFmtId="14" fontId="84" fillId="20" borderId="86" xfId="1" applyNumberFormat="1" applyFont="1" applyFill="1" applyBorder="1" applyAlignment="1" applyProtection="1">
      <alignment horizontal="center" vertical="center" shrinkToFit="1"/>
    </xf>
    <xf numFmtId="14" fontId="84" fillId="20" borderId="1" xfId="1" applyNumberFormat="1" applyFont="1" applyFill="1" applyBorder="1" applyAlignment="1" applyProtection="1">
      <alignment horizontal="center" vertical="center" shrinkToFit="1"/>
    </xf>
    <xf numFmtId="14" fontId="84" fillId="20" borderId="75" xfId="1" applyNumberFormat="1" applyFont="1" applyFill="1" applyBorder="1" applyAlignment="1" applyProtection="1">
      <alignment horizontal="center" vertical="center" shrinkToFit="1"/>
    </xf>
    <xf numFmtId="14" fontId="84" fillId="20" borderId="86" xfId="2" applyNumberFormat="1" applyFont="1" applyFill="1" applyBorder="1" applyAlignment="1">
      <alignment horizontal="center" vertical="center" wrapText="1" shrinkToFit="1"/>
    </xf>
    <xf numFmtId="14" fontId="84" fillId="20" borderId="1" xfId="2" applyNumberFormat="1" applyFont="1" applyFill="1" applyBorder="1" applyAlignment="1">
      <alignment horizontal="center" vertical="center" wrapText="1" shrinkToFit="1"/>
    </xf>
    <xf numFmtId="14" fontId="84" fillId="20" borderId="86" xfId="2" applyNumberFormat="1" applyFont="1" applyFill="1" applyBorder="1" applyAlignment="1">
      <alignment horizontal="center" vertical="center" shrinkToFit="1"/>
    </xf>
    <xf numFmtId="14" fontId="84" fillId="20" borderId="1" xfId="2" applyNumberFormat="1" applyFont="1" applyFill="1" applyBorder="1" applyAlignment="1">
      <alignment horizontal="center" vertical="center" shrinkToFit="1"/>
    </xf>
    <xf numFmtId="14" fontId="84" fillId="20" borderId="75" xfId="2" applyNumberFormat="1" applyFont="1" applyFill="1" applyBorder="1" applyAlignment="1">
      <alignment horizontal="center" vertical="center" shrinkToFit="1"/>
    </xf>
    <xf numFmtId="0" fontId="153" fillId="18" borderId="181" xfId="2" applyFont="1" applyFill="1" applyBorder="1" applyAlignment="1">
      <alignment horizontal="center" vertical="center" wrapText="1"/>
    </xf>
    <xf numFmtId="0" fontId="153" fillId="18" borderId="182" xfId="2" applyFont="1" applyFill="1" applyBorder="1" applyAlignment="1">
      <alignment horizontal="center" vertical="center" wrapText="1"/>
    </xf>
    <xf numFmtId="0" fontId="153" fillId="18" borderId="183" xfId="2" applyFont="1" applyFill="1" applyBorder="1" applyAlignment="1">
      <alignment horizontal="center" vertical="center" wrapText="1"/>
    </xf>
    <xf numFmtId="0" fontId="6" fillId="5" borderId="163" xfId="2" applyFill="1" applyBorder="1">
      <alignment vertical="center"/>
    </xf>
    <xf numFmtId="0" fontId="6" fillId="5" borderId="164" xfId="2" applyFill="1" applyBorder="1">
      <alignment vertical="center"/>
    </xf>
    <xf numFmtId="0" fontId="6" fillId="5" borderId="165" xfId="2" applyFill="1" applyBorder="1">
      <alignment vertical="center"/>
    </xf>
    <xf numFmtId="0" fontId="20" fillId="5" borderId="44" xfId="2" applyFont="1" applyFill="1" applyBorder="1" applyAlignment="1">
      <alignment horizontal="center" vertical="top" wrapText="1"/>
    </xf>
    <xf numFmtId="0" fontId="20" fillId="5" borderId="41" xfId="2" applyFont="1" applyFill="1" applyBorder="1" applyAlignment="1">
      <alignment horizontal="center" vertical="top" wrapText="1"/>
    </xf>
    <xf numFmtId="0" fontId="20" fillId="5" borderId="45" xfId="2" applyFont="1" applyFill="1" applyBorder="1" applyAlignment="1">
      <alignment horizontal="center" vertical="top" wrapText="1"/>
    </xf>
    <xf numFmtId="0" fontId="20" fillId="5" borderId="46" xfId="2" applyFont="1" applyFill="1" applyBorder="1" applyAlignment="1">
      <alignment horizontal="center" vertical="top" wrapText="1"/>
    </xf>
    <xf numFmtId="0" fontId="20"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6" fillId="22" borderId="179" xfId="2" applyFont="1" applyFill="1" applyBorder="1" applyAlignment="1">
      <alignment horizontal="center" vertical="center" shrinkToFit="1"/>
    </xf>
    <xf numFmtId="0" fontId="156" fillId="22" borderId="168" xfId="2" applyFont="1" applyFill="1" applyBorder="1" applyAlignment="1">
      <alignment horizontal="center" vertical="center" shrinkToFit="1"/>
    </xf>
    <xf numFmtId="0" fontId="78" fillId="5" borderId="176" xfId="2" applyFont="1" applyFill="1" applyBorder="1" applyAlignment="1">
      <alignment horizontal="center" vertical="center"/>
    </xf>
    <xf numFmtId="0" fontId="78" fillId="5" borderId="177" xfId="2" applyFont="1" applyFill="1" applyBorder="1" applyAlignment="1">
      <alignment horizontal="center" vertical="center"/>
    </xf>
    <xf numFmtId="0" fontId="78" fillId="5" borderId="178" xfId="2" applyFont="1" applyFill="1" applyBorder="1" applyAlignment="1">
      <alignment horizontal="center" vertical="center"/>
    </xf>
    <xf numFmtId="0" fontId="68" fillId="22" borderId="235" xfId="0" applyFont="1" applyFill="1" applyBorder="1" applyAlignment="1">
      <alignment horizontal="center" vertical="center"/>
    </xf>
    <xf numFmtId="0" fontId="68" fillId="22" borderId="79" xfId="0" applyFont="1" applyFill="1" applyBorder="1" applyAlignment="1">
      <alignment horizontal="center" vertical="center"/>
    </xf>
    <xf numFmtId="0" fontId="68" fillId="28" borderId="235" xfId="0" applyFont="1" applyFill="1" applyBorder="1" applyAlignment="1">
      <alignment horizontal="center" vertical="center"/>
    </xf>
    <xf numFmtId="0" fontId="68" fillId="28" borderId="79" xfId="0" applyFont="1" applyFill="1" applyBorder="1" applyAlignment="1">
      <alignment horizontal="center" vertical="center"/>
    </xf>
    <xf numFmtId="0" fontId="68" fillId="28" borderId="80" xfId="0" applyFont="1" applyFill="1" applyBorder="1" applyAlignment="1">
      <alignment horizontal="center" vertical="center"/>
    </xf>
    <xf numFmtId="0" fontId="68" fillId="37" borderId="236" xfId="0" applyFont="1" applyFill="1" applyBorder="1" applyAlignment="1">
      <alignment horizontal="center" vertical="center"/>
    </xf>
    <xf numFmtId="0" fontId="68" fillId="37" borderId="237" xfId="0" applyFont="1" applyFill="1" applyBorder="1" applyAlignment="1">
      <alignment horizontal="center" vertical="center"/>
    </xf>
    <xf numFmtId="0" fontId="68" fillId="22" borderId="236" xfId="0" applyFont="1" applyFill="1" applyBorder="1" applyAlignment="1">
      <alignment horizontal="center" vertical="center"/>
    </xf>
    <xf numFmtId="0" fontId="68" fillId="22" borderId="238" xfId="0" applyFont="1" applyFill="1" applyBorder="1" applyAlignment="1">
      <alignment horizontal="center" vertical="center"/>
    </xf>
    <xf numFmtId="0" fontId="68" fillId="22" borderId="239" xfId="0" applyFont="1" applyFill="1" applyBorder="1" applyAlignment="1">
      <alignment horizontal="center" vertical="center"/>
    </xf>
    <xf numFmtId="0" fontId="68" fillId="28" borderId="236" xfId="0" applyFont="1" applyFill="1" applyBorder="1" applyAlignment="1">
      <alignment horizontal="center" vertical="center"/>
    </xf>
    <xf numFmtId="0" fontId="68" fillId="28" borderId="238" xfId="0" applyFont="1" applyFill="1" applyBorder="1" applyAlignment="1">
      <alignment horizontal="center" vertical="center"/>
    </xf>
    <xf numFmtId="0" fontId="68" fillId="28" borderId="237" xfId="0" applyFont="1" applyFill="1" applyBorder="1" applyAlignment="1">
      <alignment horizontal="center" vertical="center"/>
    </xf>
    <xf numFmtId="0" fontId="6" fillId="0" borderId="0" xfId="2" applyAlignment="1">
      <alignment horizontal="center" vertical="center" wrapText="1"/>
    </xf>
    <xf numFmtId="0" fontId="78" fillId="32" borderId="0" xfId="2" applyFont="1" applyFill="1" applyAlignment="1">
      <alignment horizontal="left" vertical="center" wrapText="1"/>
    </xf>
    <xf numFmtId="0" fontId="78" fillId="32" borderId="0" xfId="2" applyFont="1" applyFill="1" applyAlignment="1">
      <alignment horizontal="left" vertical="center"/>
    </xf>
    <xf numFmtId="0" fontId="1" fillId="14" borderId="158" xfId="2" applyFont="1" applyFill="1" applyBorder="1" applyAlignment="1">
      <alignment vertical="top" wrapText="1"/>
    </xf>
    <xf numFmtId="0" fontId="6" fillId="0" borderId="153" xfId="2" applyBorder="1" applyAlignment="1">
      <alignment vertical="top" wrapText="1"/>
    </xf>
    <xf numFmtId="0" fontId="130" fillId="0" borderId="0" xfId="1" applyFont="1" applyAlignment="1" applyProtection="1">
      <alignment vertical="center"/>
    </xf>
    <xf numFmtId="0" fontId="6" fillId="0" borderId="0" xfId="2">
      <alignment vertical="center"/>
    </xf>
    <xf numFmtId="0" fontId="6" fillId="23" borderId="155"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55" xfId="2" applyFont="1" applyFill="1" applyBorder="1" applyAlignment="1">
      <alignment horizontal="left" vertical="top" wrapText="1"/>
    </xf>
    <xf numFmtId="0" fontId="1" fillId="27" borderId="154"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56" xfId="2" applyFill="1" applyBorder="1" applyAlignment="1">
      <alignment vertical="top" wrapText="1"/>
    </xf>
    <xf numFmtId="0" fontId="14" fillId="2" borderId="153" xfId="0" applyFont="1" applyFill="1" applyBorder="1" applyAlignment="1">
      <alignment vertical="top" wrapText="1"/>
    </xf>
    <xf numFmtId="0" fontId="1" fillId="2" borderId="156" xfId="2" applyFont="1" applyFill="1" applyBorder="1" applyAlignment="1">
      <alignment horizontal="left" vertical="top" wrapText="1"/>
    </xf>
    <xf numFmtId="0" fontId="1" fillId="2" borderId="153" xfId="2" applyFont="1" applyFill="1" applyBorder="1" applyAlignment="1">
      <alignment horizontal="left" vertical="top" wrapText="1"/>
    </xf>
    <xf numFmtId="0" fontId="24" fillId="18" borderId="0" xfId="19" applyFont="1" applyFill="1" applyAlignment="1">
      <alignment vertical="center" wrapText="1"/>
    </xf>
    <xf numFmtId="178" fontId="25" fillId="3" borderId="205" xfId="2" applyNumberFormat="1" applyFont="1" applyFill="1" applyBorder="1" applyAlignment="1">
      <alignment horizontal="center" vertical="center"/>
    </xf>
    <xf numFmtId="178" fontId="25" fillId="3" borderId="206" xfId="0" applyNumberFormat="1" applyFont="1" applyFill="1" applyBorder="1" applyAlignment="1">
      <alignment horizontal="center" vertical="center"/>
    </xf>
    <xf numFmtId="178" fontId="25" fillId="3" borderId="206" xfId="2" applyNumberFormat="1" applyFont="1" applyFill="1" applyBorder="1" applyAlignment="1">
      <alignment horizontal="center" vertical="center"/>
    </xf>
    <xf numFmtId="178" fontId="25" fillId="3" borderId="207" xfId="0" applyNumberFormat="1" applyFont="1" applyFill="1" applyBorder="1" applyAlignment="1">
      <alignment horizontal="center" vertical="center"/>
    </xf>
    <xf numFmtId="0" fontId="26" fillId="20" borderId="198" xfId="2" applyFont="1" applyFill="1" applyBorder="1" applyAlignment="1">
      <alignment horizontal="center" vertical="center" shrinkToFit="1"/>
    </xf>
    <xf numFmtId="0" fontId="17" fillId="20" borderId="199" xfId="2" applyFont="1" applyFill="1" applyBorder="1" applyAlignment="1">
      <alignment horizontal="center" vertical="center" shrinkToFit="1"/>
    </xf>
    <xf numFmtId="0" fontId="17" fillId="20" borderId="200" xfId="2" applyFont="1" applyFill="1" applyBorder="1" applyAlignment="1">
      <alignment horizontal="center" vertical="center" shrinkToFit="1"/>
    </xf>
    <xf numFmtId="0" fontId="110" fillId="18" borderId="198" xfId="2" applyFont="1" applyFill="1" applyBorder="1" applyAlignment="1">
      <alignment horizontal="center" vertical="center" wrapText="1" shrinkToFit="1"/>
    </xf>
    <xf numFmtId="0" fontId="30" fillId="18" borderId="199" xfId="2" applyFont="1" applyFill="1" applyBorder="1" applyAlignment="1">
      <alignment horizontal="center" vertical="center" shrinkToFit="1"/>
    </xf>
    <xf numFmtId="0" fontId="30" fillId="18" borderId="200" xfId="2" applyFont="1" applyFill="1" applyBorder="1" applyAlignment="1">
      <alignment horizontal="center" vertical="center" shrinkToFit="1"/>
    </xf>
    <xf numFmtId="0" fontId="110" fillId="28" borderId="198" xfId="2" applyFont="1" applyFill="1" applyBorder="1" applyAlignment="1">
      <alignment horizontal="center" vertical="center" wrapText="1" shrinkToFit="1"/>
    </xf>
    <xf numFmtId="0" fontId="17" fillId="28" borderId="199" xfId="2" applyFont="1" applyFill="1" applyBorder="1" applyAlignment="1">
      <alignment horizontal="center" vertical="center" shrinkToFit="1"/>
    </xf>
    <xf numFmtId="0" fontId="17" fillId="28" borderId="200" xfId="2" applyFont="1" applyFill="1" applyBorder="1" applyAlignment="1">
      <alignment horizontal="center" vertical="center" shrinkToFit="1"/>
    </xf>
    <xf numFmtId="0" fontId="118" fillId="28" borderId="120" xfId="1" applyFont="1" applyFill="1" applyBorder="1" applyAlignment="1" applyProtection="1">
      <alignment horizontal="left" vertical="top" wrapText="1"/>
    </xf>
    <xf numFmtId="0" fontId="118" fillId="28" borderId="189" xfId="1" applyFont="1" applyFill="1" applyBorder="1" applyAlignment="1" applyProtection="1">
      <alignment horizontal="left" vertical="top" wrapText="1"/>
    </xf>
    <xf numFmtId="0" fontId="118" fillId="28" borderId="201" xfId="1" applyFont="1" applyFill="1" applyBorder="1" applyAlignment="1" applyProtection="1">
      <alignment horizontal="left" vertical="top" wrapText="1"/>
    </xf>
    <xf numFmtId="0" fontId="158" fillId="18" borderId="120" xfId="1" applyFont="1" applyFill="1" applyBorder="1" applyAlignment="1" applyProtection="1">
      <alignment horizontal="left" vertical="top" wrapText="1"/>
    </xf>
    <xf numFmtId="0" fontId="116" fillId="18" borderId="189" xfId="1" applyFont="1" applyFill="1" applyBorder="1" applyAlignment="1" applyProtection="1">
      <alignment horizontal="left" vertical="top" wrapText="1"/>
    </xf>
    <xf numFmtId="0" fontId="116" fillId="18" borderId="201" xfId="1" applyFont="1" applyFill="1" applyBorder="1" applyAlignment="1" applyProtection="1">
      <alignment horizontal="left" vertical="top" wrapText="1"/>
    </xf>
    <xf numFmtId="0" fontId="17" fillId="18" borderId="180" xfId="1" applyFont="1" applyFill="1" applyBorder="1" applyAlignment="1" applyProtection="1">
      <alignment horizontal="center" vertical="center" wrapText="1" shrinkToFit="1"/>
    </xf>
    <xf numFmtId="0" fontId="17" fillId="18" borderId="182" xfId="2" applyFont="1" applyFill="1" applyBorder="1" applyAlignment="1">
      <alignment horizontal="center" vertical="center" wrapText="1" shrinkToFit="1"/>
    </xf>
    <xf numFmtId="0" fontId="17" fillId="18" borderId="183" xfId="2" applyFont="1" applyFill="1" applyBorder="1" applyAlignment="1">
      <alignment horizontal="center" vertical="center" wrapText="1" shrinkToFit="1"/>
    </xf>
    <xf numFmtId="0" fontId="118" fillId="18" borderId="235" xfId="2" applyFont="1" applyFill="1" applyBorder="1" applyAlignment="1">
      <alignment horizontal="left" vertical="top" wrapText="1" shrinkToFit="1"/>
    </xf>
    <xf numFmtId="0" fontId="118" fillId="18" borderId="79" xfId="2" applyFont="1" applyFill="1" applyBorder="1" applyAlignment="1">
      <alignment horizontal="left" vertical="top" wrapText="1" shrinkToFit="1"/>
    </xf>
    <xf numFmtId="0" fontId="118" fillId="18" borderId="80" xfId="2" applyFont="1" applyFill="1" applyBorder="1" applyAlignment="1">
      <alignment horizontal="left" vertical="top" wrapText="1" shrinkToFit="1"/>
    </xf>
    <xf numFmtId="0" fontId="118" fillId="18" borderId="253" xfId="2" applyFont="1" applyFill="1" applyBorder="1" applyAlignment="1">
      <alignment horizontal="left" vertical="top" wrapText="1" shrinkToFit="1"/>
    </xf>
    <xf numFmtId="0" fontId="118" fillId="18" borderId="217" xfId="2" applyFont="1" applyFill="1" applyBorder="1" applyAlignment="1">
      <alignment horizontal="left" vertical="top" wrapText="1" shrinkToFit="1"/>
    </xf>
    <xf numFmtId="0" fontId="118" fillId="18" borderId="254"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57" fillId="41" borderId="180" xfId="2" applyFont="1" applyFill="1" applyBorder="1" applyAlignment="1">
      <alignment horizontal="center" vertical="center" wrapText="1" shrinkToFit="1"/>
    </xf>
    <xf numFmtId="0" fontId="26" fillId="41" borderId="182" xfId="2" applyFont="1" applyFill="1" applyBorder="1" applyAlignment="1">
      <alignment horizontal="center" vertical="center" wrapText="1" shrinkToFit="1"/>
    </xf>
    <xf numFmtId="0" fontId="26" fillId="41" borderId="183" xfId="2" applyFont="1" applyFill="1" applyBorder="1" applyAlignment="1">
      <alignment horizontal="center" vertical="center" wrapText="1" shrinkToFit="1"/>
    </xf>
    <xf numFmtId="0" fontId="33" fillId="41" borderId="191" xfId="1" applyFont="1" applyFill="1" applyBorder="1" applyAlignment="1" applyProtection="1">
      <alignment horizontal="left" vertical="top" wrapText="1" shrinkToFit="1"/>
    </xf>
    <xf numFmtId="0" fontId="155" fillId="41" borderId="79" xfId="2" applyFont="1" applyFill="1" applyBorder="1" applyAlignment="1">
      <alignment horizontal="left" vertical="top" wrapText="1" shrinkToFit="1"/>
    </xf>
    <xf numFmtId="0" fontId="155" fillId="41" borderId="80" xfId="2" applyFont="1" applyFill="1" applyBorder="1" applyAlignment="1">
      <alignment horizontal="left" vertical="top" wrapText="1" shrinkToFit="1"/>
    </xf>
    <xf numFmtId="0" fontId="116" fillId="18" borderId="117" xfId="1" applyFont="1" applyFill="1" applyBorder="1" applyAlignment="1" applyProtection="1">
      <alignment vertical="top" wrapText="1"/>
    </xf>
    <xf numFmtId="0" fontId="19" fillId="18" borderId="196" xfId="2" applyFont="1" applyFill="1" applyBorder="1" applyAlignment="1">
      <alignment vertical="top" wrapText="1"/>
    </xf>
    <xf numFmtId="0" fontId="19" fillId="18" borderId="202" xfId="2" applyFont="1" applyFill="1" applyBorder="1" applyAlignment="1">
      <alignment vertical="top" wrapText="1"/>
    </xf>
    <xf numFmtId="0" fontId="17" fillId="18" borderId="199" xfId="2" applyFont="1" applyFill="1" applyBorder="1" applyAlignment="1">
      <alignment horizontal="center" vertical="center" shrinkToFit="1"/>
    </xf>
    <xf numFmtId="0" fontId="17" fillId="18" borderId="200" xfId="2" applyFont="1" applyFill="1" applyBorder="1" applyAlignment="1">
      <alignment horizontal="center" vertical="center" shrinkToFit="1"/>
    </xf>
    <xf numFmtId="0" fontId="118" fillId="18" borderId="120" xfId="1" applyFont="1" applyFill="1" applyBorder="1" applyAlignment="1" applyProtection="1">
      <alignment horizontal="left" vertical="top" wrapText="1"/>
    </xf>
    <xf numFmtId="0" fontId="118" fillId="18" borderId="189" xfId="1" applyFont="1" applyFill="1" applyBorder="1" applyAlignment="1" applyProtection="1">
      <alignment horizontal="left" vertical="top" wrapText="1"/>
    </xf>
    <xf numFmtId="0" fontId="118" fillId="18" borderId="201" xfId="1" applyFont="1" applyFill="1" applyBorder="1" applyAlignment="1" applyProtection="1">
      <alignment horizontal="left" vertical="top"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EF729"/>
      <color rgb="FF6DDDF7"/>
      <color rgb="FF95F963"/>
      <color rgb="FFFFFFCC"/>
      <color rgb="FFFFE9A3"/>
      <color rgb="FFBCE76F"/>
      <color rgb="FFFFD653"/>
      <color rgb="FFFFCF37"/>
      <color rgb="FF97FBF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'44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'44　感染症統計'!$B$7:$M$7</c:f>
              <c:numCache>
                <c:formatCode>General</c:formatCode>
                <c:ptCount val="12"/>
                <c:pt idx="0">
                  <c:v>102</c:v>
                </c:pt>
                <c:pt idx="1">
                  <c:v>102</c:v>
                </c:pt>
                <c:pt idx="2">
                  <c:v>115</c:v>
                </c:pt>
                <c:pt idx="3">
                  <c:v>122</c:v>
                </c:pt>
                <c:pt idx="4">
                  <c:v>257</c:v>
                </c:pt>
                <c:pt idx="5">
                  <c:v>306</c:v>
                </c:pt>
                <c:pt idx="6">
                  <c:v>517</c:v>
                </c:pt>
                <c:pt idx="7">
                  <c:v>707</c:v>
                </c:pt>
                <c:pt idx="8">
                  <c:v>534</c:v>
                </c:pt>
                <c:pt idx="9">
                  <c:v>523</c:v>
                </c:pt>
              </c:numCache>
            </c:numRef>
          </c:val>
          <c:smooth val="0"/>
          <c:extLst>
            <c:ext xmlns:c16="http://schemas.microsoft.com/office/drawing/2014/chart" uri="{C3380CC4-5D6E-409C-BE32-E72D297353CC}">
              <c16:uniqueId val="{00000008-9549-4A62-BF04-398DC0EE804A}"/>
            </c:ext>
          </c:extLst>
        </c:ser>
        <c:ser>
          <c:idx val="6"/>
          <c:order val="1"/>
          <c:tx>
            <c:strRef>
              <c:f>'44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'44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'44　感染症統計'!$A$9</c:f>
              <c:strCache>
                <c:ptCount val="1"/>
                <c:pt idx="0">
                  <c:v>2022年</c:v>
                </c:pt>
              </c:strCache>
            </c:strRef>
          </c:tx>
          <c:spPr>
            <a:ln w="28575" cap="rnd">
              <a:solidFill>
                <a:schemeClr val="accent1"/>
              </a:solidFill>
              <a:round/>
            </a:ln>
            <a:effectLst/>
          </c:spPr>
          <c:marker>
            <c:symbol val="none"/>
          </c:marker>
          <c:val>
            <c:numRef>
              <c:f>'44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'44　感染症統計'!$A$10</c:f>
              <c:strCache>
                <c:ptCount val="1"/>
                <c:pt idx="0">
                  <c:v>2021年</c:v>
                </c:pt>
              </c:strCache>
            </c:strRef>
          </c:tx>
          <c:spPr>
            <a:ln w="28575" cap="rnd">
              <a:solidFill>
                <a:schemeClr val="accent2"/>
              </a:solidFill>
              <a:round/>
            </a:ln>
            <a:effectLst/>
          </c:spPr>
          <c:marker>
            <c:symbol val="none"/>
          </c:marker>
          <c:val>
            <c:numRef>
              <c:f>'44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'44　感染症統計'!$A$11</c:f>
              <c:strCache>
                <c:ptCount val="1"/>
                <c:pt idx="0">
                  <c:v>2020年</c:v>
                </c:pt>
              </c:strCache>
            </c:strRef>
          </c:tx>
          <c:spPr>
            <a:ln w="28575" cap="rnd">
              <a:solidFill>
                <a:schemeClr val="accent3"/>
              </a:solidFill>
              <a:round/>
            </a:ln>
            <a:effectLst/>
          </c:spPr>
          <c:marker>
            <c:symbol val="none"/>
          </c:marker>
          <c:val>
            <c:numRef>
              <c:f>'44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'44　感染症統計'!$A$12</c:f>
              <c:strCache>
                <c:ptCount val="1"/>
                <c:pt idx="0">
                  <c:v>2019年</c:v>
                </c:pt>
              </c:strCache>
            </c:strRef>
          </c:tx>
          <c:spPr>
            <a:ln w="28575" cap="rnd">
              <a:solidFill>
                <a:schemeClr val="accent4"/>
              </a:solidFill>
              <a:round/>
            </a:ln>
            <a:effectLst/>
          </c:spPr>
          <c:marker>
            <c:symbol val="none"/>
          </c:marker>
          <c:val>
            <c:numRef>
              <c:f>'44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'44　感染症統計'!$A$13</c:f>
              <c:strCache>
                <c:ptCount val="1"/>
                <c:pt idx="0">
                  <c:v>2018年</c:v>
                </c:pt>
              </c:strCache>
            </c:strRef>
          </c:tx>
          <c:spPr>
            <a:ln w="28575" cap="rnd">
              <a:solidFill>
                <a:schemeClr val="accent5"/>
              </a:solidFill>
              <a:round/>
            </a:ln>
            <a:effectLst/>
          </c:spPr>
          <c:marker>
            <c:symbol val="none"/>
          </c:marker>
          <c:val>
            <c:numRef>
              <c:f>'44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'44　感染症統計'!$P$7</c:f>
              <c:strCache>
                <c:ptCount val="1"/>
                <c:pt idx="0">
                  <c:v>2024年</c:v>
                </c:pt>
              </c:strCache>
            </c:strRef>
          </c:tx>
          <c:spPr>
            <a:ln w="63500" cap="rnd">
              <a:solidFill>
                <a:srgbClr val="FF0000"/>
              </a:solidFill>
              <a:round/>
            </a:ln>
            <a:effectLst/>
          </c:spPr>
          <c:marker>
            <c:symbol val="none"/>
          </c:marker>
          <c:val>
            <c:numRef>
              <c:f>'44　感染症統計'!$Q$7:$AB$7</c:f>
              <c:numCache>
                <c:formatCode>General</c:formatCode>
                <c:ptCount val="12"/>
                <c:pt idx="0" formatCode="#,##0_ ">
                  <c:v>4</c:v>
                </c:pt>
                <c:pt idx="1">
                  <c:v>4</c:v>
                </c:pt>
                <c:pt idx="2">
                  <c:v>4</c:v>
                </c:pt>
                <c:pt idx="3">
                  <c:v>8</c:v>
                </c:pt>
                <c:pt idx="4">
                  <c:v>1</c:v>
                </c:pt>
                <c:pt idx="5">
                  <c:v>2</c:v>
                </c:pt>
                <c:pt idx="6">
                  <c:v>6</c:v>
                </c:pt>
                <c:pt idx="7">
                  <c:v>21</c:v>
                </c:pt>
                <c:pt idx="8">
                  <c:v>12</c:v>
                </c:pt>
                <c:pt idx="9">
                  <c:v>8</c:v>
                </c:pt>
              </c:numCache>
            </c:numRef>
          </c:val>
          <c:smooth val="0"/>
          <c:extLst>
            <c:ext xmlns:c16="http://schemas.microsoft.com/office/drawing/2014/chart" uri="{C3380CC4-5D6E-409C-BE32-E72D297353CC}">
              <c16:uniqueId val="{00000000-691A-4A61-BF12-3A5977548A2F}"/>
            </c:ext>
          </c:extLst>
        </c:ser>
        <c:ser>
          <c:idx val="0"/>
          <c:order val="1"/>
          <c:tx>
            <c:strRef>
              <c:f>'44　感染症統計'!$P$8</c:f>
              <c:strCache>
                <c:ptCount val="1"/>
                <c:pt idx="0">
                  <c:v>2023年</c:v>
                </c:pt>
              </c:strCache>
            </c:strRef>
          </c:tx>
          <c:spPr>
            <a:ln w="28575" cap="rnd">
              <a:solidFill>
                <a:schemeClr val="accent1"/>
              </a:solidFill>
              <a:round/>
            </a:ln>
            <a:effectLst/>
          </c:spPr>
          <c:marker>
            <c:symbol val="none"/>
          </c:marker>
          <c:val>
            <c:numRef>
              <c:f>'44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'44　感染症統計'!$P$9</c:f>
              <c:strCache>
                <c:ptCount val="1"/>
                <c:pt idx="0">
                  <c:v>2022年</c:v>
                </c:pt>
              </c:strCache>
            </c:strRef>
          </c:tx>
          <c:spPr>
            <a:ln w="28575" cap="rnd">
              <a:solidFill>
                <a:schemeClr val="accent2"/>
              </a:solidFill>
              <a:round/>
            </a:ln>
            <a:effectLst/>
          </c:spPr>
          <c:marker>
            <c:symbol val="none"/>
          </c:marker>
          <c:val>
            <c:numRef>
              <c:f>'44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'44　感染症統計'!$P$10</c:f>
              <c:strCache>
                <c:ptCount val="1"/>
                <c:pt idx="0">
                  <c:v>2021年</c:v>
                </c:pt>
              </c:strCache>
            </c:strRef>
          </c:tx>
          <c:spPr>
            <a:ln w="28575" cap="rnd">
              <a:solidFill>
                <a:schemeClr val="accent3"/>
              </a:solidFill>
              <a:round/>
            </a:ln>
            <a:effectLst/>
          </c:spPr>
          <c:marker>
            <c:symbol val="none"/>
          </c:marker>
          <c:val>
            <c:numRef>
              <c:f>'44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'44　感染症統計'!$P$11</c:f>
              <c:strCache>
                <c:ptCount val="1"/>
                <c:pt idx="0">
                  <c:v>2020年</c:v>
                </c:pt>
              </c:strCache>
            </c:strRef>
          </c:tx>
          <c:spPr>
            <a:ln w="28575" cap="rnd">
              <a:solidFill>
                <a:schemeClr val="accent4"/>
              </a:solidFill>
              <a:round/>
            </a:ln>
            <a:effectLst/>
          </c:spPr>
          <c:marker>
            <c:symbol val="none"/>
          </c:marker>
          <c:val>
            <c:numRef>
              <c:f>'44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'44　感染症統計'!$P$12</c:f>
              <c:strCache>
                <c:ptCount val="1"/>
                <c:pt idx="0">
                  <c:v>2019年</c:v>
                </c:pt>
              </c:strCache>
            </c:strRef>
          </c:tx>
          <c:spPr>
            <a:ln w="28575" cap="rnd">
              <a:solidFill>
                <a:schemeClr val="accent5"/>
              </a:solidFill>
              <a:round/>
            </a:ln>
            <a:effectLst/>
          </c:spPr>
          <c:marker>
            <c:symbol val="none"/>
          </c:marker>
          <c:val>
            <c:numRef>
              <c:f>'44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'44　感染症統計'!$P$13</c:f>
              <c:strCache>
                <c:ptCount val="1"/>
                <c:pt idx="0">
                  <c:v>2018年</c:v>
                </c:pt>
              </c:strCache>
            </c:strRef>
          </c:tx>
          <c:spPr>
            <a:ln w="28575" cap="rnd">
              <a:solidFill>
                <a:schemeClr val="accent6"/>
              </a:solidFill>
              <a:round/>
            </a:ln>
            <a:effectLst/>
          </c:spPr>
          <c:marker>
            <c:symbol val="none"/>
          </c:marker>
          <c:val>
            <c:numRef>
              <c:f>'44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mhlw.go.jp/content/11131500/000345948.pdf" TargetMode="External"/><Relationship Id="rId2" Type="http://schemas.openxmlformats.org/officeDocument/2006/relationships/hyperlink" Target="https://www.mhlw.go.jp/content/11131500/000345946.pdf" TargetMode="External"/><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89646</xdr:colOff>
      <xdr:row>8</xdr:row>
      <xdr:rowOff>0</xdr:rowOff>
    </xdr:from>
    <xdr:to>
      <xdr:col>20</xdr:col>
      <xdr:colOff>107576</xdr:colOff>
      <xdr:row>19</xdr:row>
      <xdr:rowOff>251011</xdr:rowOff>
    </xdr:to>
    <xdr:sp macro="" textlink="">
      <xdr:nvSpPr>
        <xdr:cNvPr id="6" name="テキスト ボックス 5">
          <a:extLst>
            <a:ext uri="{FF2B5EF4-FFF2-40B4-BE49-F238E27FC236}">
              <a16:creationId xmlns:a16="http://schemas.microsoft.com/office/drawing/2014/main" id="{295A521F-0E24-7163-9DC1-C3FE9662C858}"/>
            </a:ext>
          </a:extLst>
        </xdr:cNvPr>
        <xdr:cNvSpPr txBox="1"/>
      </xdr:nvSpPr>
      <xdr:spPr>
        <a:xfrm>
          <a:off x="8319246" y="1757082"/>
          <a:ext cx="306593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300" b="1" i="0">
              <a:solidFill>
                <a:schemeClr val="dk1"/>
              </a:solidFill>
              <a:effectLst/>
              <a:latin typeface="+mn-lt"/>
              <a:ea typeface="+mn-ea"/>
              <a:cs typeface="+mn-cs"/>
            </a:rPr>
            <a:t>神井弘之氏は、日本大学大学院総合社会情報研究科の教授であり、日本大学総合地球環境学研究所の客員教授を務めています。専門分野は、地域活性化、特に農山村地域の振興や農業・食品産業の振興、食料・農業・農村政策などです。神井弘之は、行政官としての経験も豊富で、これまでの業務を通じて自らの研究領域に携わってきました。</a:t>
          </a:r>
          <a:endParaRPr kumimoji="1" lang="ja-JP" altLang="en-US" sz="1300" b="1" kern="1200">
            <a:solidFill>
              <a:srgbClr val="FF0000"/>
            </a:solidFill>
          </a:endParaRPr>
        </a:p>
      </xdr:txBody>
    </xdr:sp>
    <xdr:clientData/>
  </xdr:twoCellAnchor>
  <xdr:twoCellAnchor>
    <xdr:from>
      <xdr:col>15</xdr:col>
      <xdr:colOff>80682</xdr:colOff>
      <xdr:row>20</xdr:row>
      <xdr:rowOff>161365</xdr:rowOff>
    </xdr:from>
    <xdr:to>
      <xdr:col>20</xdr:col>
      <xdr:colOff>107576</xdr:colOff>
      <xdr:row>35</xdr:row>
      <xdr:rowOff>8965</xdr:rowOff>
    </xdr:to>
    <xdr:sp macro="" textlink="">
      <xdr:nvSpPr>
        <xdr:cNvPr id="7" name="テキスト ボックス 6">
          <a:extLst>
            <a:ext uri="{FF2B5EF4-FFF2-40B4-BE49-F238E27FC236}">
              <a16:creationId xmlns:a16="http://schemas.microsoft.com/office/drawing/2014/main" id="{33122B50-2B5F-AE45-CB01-7B39CDBC0157}"/>
            </a:ext>
          </a:extLst>
        </xdr:cNvPr>
        <xdr:cNvSpPr txBox="1"/>
      </xdr:nvSpPr>
      <xdr:spPr>
        <a:xfrm>
          <a:off x="8310282" y="4114800"/>
          <a:ext cx="3074894" cy="2402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400" b="1" i="0">
              <a:solidFill>
                <a:schemeClr val="dk1"/>
              </a:solidFill>
              <a:effectLst/>
              <a:latin typeface="+mn-lt"/>
              <a:ea typeface="+mn-ea"/>
              <a:cs typeface="+mn-cs"/>
            </a:rPr>
            <a:t>株式会社ビー・ワイ・オーの有馬毅氏は、同社のバイヤーであり、商談希望商品には菓子やグロサリーが中心とされています。住所は東京都豊島区西池袋</a:t>
          </a:r>
          <a:r>
            <a:rPr lang="en-US" altLang="ja-JP" sz="1400" b="1" i="0">
              <a:solidFill>
                <a:schemeClr val="dk1"/>
              </a:solidFill>
              <a:effectLst/>
              <a:latin typeface="+mn-lt"/>
              <a:ea typeface="+mn-ea"/>
              <a:cs typeface="+mn-cs"/>
            </a:rPr>
            <a:t>3-1-15 </a:t>
          </a:r>
          <a:r>
            <a:rPr lang="ja-JP" altLang="en-US" sz="1400" b="1" i="0">
              <a:solidFill>
                <a:schemeClr val="dk1"/>
              </a:solidFill>
              <a:effectLst/>
              <a:latin typeface="+mn-lt"/>
              <a:ea typeface="+mn-ea"/>
              <a:cs typeface="+mn-cs"/>
            </a:rPr>
            <a:t>西池袋</a:t>
          </a:r>
          <a:r>
            <a:rPr lang="en-US" altLang="ja-JP" sz="1400" b="1" i="0">
              <a:solidFill>
                <a:schemeClr val="dk1"/>
              </a:solidFill>
              <a:effectLst/>
              <a:latin typeface="+mn-lt"/>
              <a:ea typeface="+mn-ea"/>
              <a:cs typeface="+mn-cs"/>
            </a:rPr>
            <a:t>TS</a:t>
          </a:r>
          <a:r>
            <a:rPr lang="ja-JP" altLang="en-US" sz="1400" b="1" i="0">
              <a:solidFill>
                <a:schemeClr val="dk1"/>
              </a:solidFill>
              <a:effectLst/>
              <a:latin typeface="+mn-lt"/>
              <a:ea typeface="+mn-ea"/>
              <a:cs typeface="+mn-cs"/>
            </a:rPr>
            <a:t>ビル</a:t>
          </a:r>
          <a:r>
            <a:rPr lang="en-US" altLang="ja-JP" sz="1400" b="1" i="0">
              <a:solidFill>
                <a:schemeClr val="dk1"/>
              </a:solidFill>
              <a:effectLst/>
              <a:latin typeface="+mn-lt"/>
              <a:ea typeface="+mn-ea"/>
              <a:cs typeface="+mn-cs"/>
            </a:rPr>
            <a:t>5F</a:t>
          </a:r>
          <a:r>
            <a:rPr lang="ja-JP" altLang="en-US" sz="1400" b="1" i="0">
              <a:solidFill>
                <a:schemeClr val="dk1"/>
              </a:solidFill>
              <a:effectLst/>
              <a:latin typeface="+mn-lt"/>
              <a:ea typeface="+mn-ea"/>
              <a:cs typeface="+mn-cs"/>
            </a:rPr>
            <a:t>です。彼は業界の現役バイヤーとして商品開発や市場動向についての視点を提供しています。</a:t>
          </a:r>
          <a:endParaRPr kumimoji="1" lang="ja-JP" altLang="en-US" sz="1400" b="1" kern="1200">
            <a:solidFill>
              <a:srgbClr val="FF0000"/>
            </a:solidFill>
          </a:endParaRPr>
        </a:p>
      </xdr:txBody>
    </xdr:sp>
    <xdr:clientData/>
  </xdr:twoCellAnchor>
  <xdr:twoCellAnchor>
    <xdr:from>
      <xdr:col>15</xdr:col>
      <xdr:colOff>89649</xdr:colOff>
      <xdr:row>36</xdr:row>
      <xdr:rowOff>134471</xdr:rowOff>
    </xdr:from>
    <xdr:to>
      <xdr:col>20</xdr:col>
      <xdr:colOff>125507</xdr:colOff>
      <xdr:row>49</xdr:row>
      <xdr:rowOff>143435</xdr:rowOff>
    </xdr:to>
    <xdr:sp macro="" textlink="">
      <xdr:nvSpPr>
        <xdr:cNvPr id="8" name="テキスト ボックス 7">
          <a:extLst>
            <a:ext uri="{FF2B5EF4-FFF2-40B4-BE49-F238E27FC236}">
              <a16:creationId xmlns:a16="http://schemas.microsoft.com/office/drawing/2014/main" id="{12FD9CB0-658D-2B0C-405B-8F205E731738}"/>
            </a:ext>
          </a:extLst>
        </xdr:cNvPr>
        <xdr:cNvSpPr txBox="1"/>
      </xdr:nvSpPr>
      <xdr:spPr>
        <a:xfrm>
          <a:off x="8319249" y="6813177"/>
          <a:ext cx="3083858" cy="2519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400" b="1" i="0">
              <a:solidFill>
                <a:schemeClr val="dk1"/>
              </a:solidFill>
              <a:effectLst/>
              <a:latin typeface="+mn-lt"/>
              <a:ea typeface="+mn-ea"/>
              <a:cs typeface="+mn-cs"/>
            </a:rPr>
            <a:t>宇野春水コンサルタントは、一般企業で</a:t>
          </a:r>
          <a:r>
            <a:rPr lang="en-US" altLang="ja-JP" sz="1400" b="1" i="0">
              <a:solidFill>
                <a:schemeClr val="dk1"/>
              </a:solidFill>
              <a:effectLst/>
              <a:latin typeface="+mn-lt"/>
              <a:ea typeface="+mn-ea"/>
              <a:cs typeface="+mn-cs"/>
            </a:rPr>
            <a:t>15</a:t>
          </a:r>
          <a:r>
            <a:rPr lang="ja-JP" altLang="en-US" sz="1400" b="1" i="0">
              <a:solidFill>
                <a:schemeClr val="dk1"/>
              </a:solidFill>
              <a:effectLst/>
              <a:latin typeface="+mn-lt"/>
              <a:ea typeface="+mn-ea"/>
              <a:cs typeface="+mn-cs"/>
            </a:rPr>
            <a:t>年勤務した後、コンサルタントに転じ、複数のコンサルタント会社での経験を積んでいます。「行動</a:t>
          </a:r>
          <a:r>
            <a:rPr lang="en-US" altLang="ja-JP" sz="1400" b="1" i="0">
              <a:solidFill>
                <a:schemeClr val="dk1"/>
              </a:solidFill>
              <a:effectLst/>
              <a:latin typeface="+mn-lt"/>
              <a:ea typeface="+mn-ea"/>
              <a:cs typeface="+mn-cs"/>
            </a:rPr>
            <a:t>5S</a:t>
          </a:r>
          <a:r>
            <a:rPr lang="ja-JP" altLang="en-US" sz="1400" b="1" i="0">
              <a:solidFill>
                <a:schemeClr val="dk1"/>
              </a:solidFill>
              <a:effectLst/>
              <a:latin typeface="+mn-lt"/>
              <a:ea typeface="+mn-ea"/>
              <a:cs typeface="+mn-cs"/>
            </a:rPr>
            <a:t>」という独自の手法を用いて、企業のターゲットを特定し、最適解を提案することに力を入れています。講演も行い、ビジネスリスクやリレーションシップマネジメントに関する専門知識を共有しています。</a:t>
          </a:r>
          <a:endParaRPr kumimoji="1" lang="ja-JP" altLang="en-US" sz="1400" b="1" kern="1200">
            <a:solidFill>
              <a:srgbClr val="FF0000"/>
            </a:solidFill>
          </a:endParaRPr>
        </a:p>
      </xdr:txBody>
    </xdr:sp>
    <xdr:clientData/>
  </xdr:twoCellAnchor>
  <xdr:twoCellAnchor>
    <xdr:from>
      <xdr:col>0</xdr:col>
      <xdr:colOff>215153</xdr:colOff>
      <xdr:row>44</xdr:row>
      <xdr:rowOff>161365</xdr:rowOff>
    </xdr:from>
    <xdr:to>
      <xdr:col>10</xdr:col>
      <xdr:colOff>573741</xdr:colOff>
      <xdr:row>50</xdr:row>
      <xdr:rowOff>62753</xdr:rowOff>
    </xdr:to>
    <xdr:sp macro="" textlink="">
      <xdr:nvSpPr>
        <xdr:cNvPr id="14" name="テキスト ボックス 13">
          <a:extLst>
            <a:ext uri="{FF2B5EF4-FFF2-40B4-BE49-F238E27FC236}">
              <a16:creationId xmlns:a16="http://schemas.microsoft.com/office/drawing/2014/main" id="{6C3DAE93-3230-B87F-59EE-B8E310ACB50A}"/>
            </a:ext>
          </a:extLst>
        </xdr:cNvPr>
        <xdr:cNvSpPr txBox="1"/>
      </xdr:nvSpPr>
      <xdr:spPr>
        <a:xfrm>
          <a:off x="215153" y="8202706"/>
          <a:ext cx="5889812" cy="1237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1">
              <a:solidFill>
                <a:schemeClr val="dk1"/>
              </a:solidFill>
              <a:effectLst/>
              <a:latin typeface="+mn-lt"/>
              <a:ea typeface="+mn-ea"/>
              <a:cs typeface="+mn-cs"/>
            </a:rPr>
            <a:t>　↓ご案内「食の安全・信頼に関する新たな知見の蓄積勉強会（第２回）」　　</a:t>
          </a:r>
          <a:r>
            <a:rPr lang="ja-JP" altLang="ja-JP" sz="1600">
              <a:solidFill>
                <a:schemeClr val="dk1"/>
              </a:solidFill>
              <a:effectLst/>
              <a:latin typeface="+mn-lt"/>
              <a:ea typeface="+mn-ea"/>
              <a:cs typeface="+mn-cs"/>
            </a:rPr>
            <a:t>　</a:t>
          </a:r>
          <a:r>
            <a:rPr lang="en-US" altLang="ja-JP" sz="1600">
              <a:solidFill>
                <a:schemeClr val="dk1"/>
              </a:solidFill>
              <a:effectLst/>
              <a:latin typeface="+mn-lt"/>
              <a:ea typeface="+mn-ea"/>
              <a:cs typeface="+mn-cs"/>
            </a:rPr>
            <a:t>URL</a:t>
          </a:r>
          <a:r>
            <a:rPr lang="ja-JP" altLang="ja-JP" sz="1600">
              <a:solidFill>
                <a:schemeClr val="dk1"/>
              </a:solidFill>
              <a:effectLst/>
              <a:latin typeface="+mn-lt"/>
              <a:ea typeface="+mn-ea"/>
              <a:cs typeface="+mn-cs"/>
            </a:rPr>
            <a:t>：</a:t>
          </a:r>
          <a:r>
            <a:rPr lang="en-US" altLang="ja-JP" sz="1400" u="sng">
              <a:solidFill>
                <a:schemeClr val="dk1"/>
              </a:solidFill>
              <a:effectLst/>
              <a:latin typeface="+mn-lt"/>
              <a:ea typeface="+mn-ea"/>
              <a:cs typeface="+mn-cs"/>
              <a:hlinkClick xmlns:r="http://schemas.openxmlformats.org/officeDocument/2006/relationships" r:id=""/>
            </a:rPr>
            <a:t>https://www.maff.go.jp/j/shokusan/fcp/whats_new/241015.html</a:t>
          </a:r>
          <a:endParaRPr lang="ja-JP" altLang="ja-JP" sz="1400">
            <a:solidFill>
              <a:schemeClr val="dk1"/>
            </a:solidFill>
            <a:effectLst/>
            <a:latin typeface="+mn-lt"/>
            <a:ea typeface="+mn-ea"/>
            <a:cs typeface="+mn-cs"/>
          </a:endParaRPr>
        </a:p>
        <a:p>
          <a:r>
            <a:rPr lang="ja-JP" altLang="ja-JP" sz="2000">
              <a:solidFill>
                <a:srgbClr val="FF0000"/>
              </a:solidFill>
              <a:effectLst/>
              <a:latin typeface="+mn-lt"/>
              <a:ea typeface="+mn-ea"/>
              <a:cs typeface="+mn-cs"/>
            </a:rPr>
            <a:t>　　　　（申込締切：</a:t>
          </a:r>
          <a:r>
            <a:rPr lang="en-US" altLang="ja-JP" sz="2000">
              <a:solidFill>
                <a:srgbClr val="FF0000"/>
              </a:solidFill>
              <a:effectLst/>
              <a:latin typeface="+mn-lt"/>
              <a:ea typeface="+mn-ea"/>
              <a:cs typeface="+mn-cs"/>
            </a:rPr>
            <a:t>11</a:t>
          </a:r>
          <a:r>
            <a:rPr lang="ja-JP" altLang="ja-JP" sz="2000">
              <a:solidFill>
                <a:srgbClr val="FF0000"/>
              </a:solidFill>
              <a:effectLst/>
              <a:latin typeface="+mn-lt"/>
              <a:ea typeface="+mn-ea"/>
              <a:cs typeface="+mn-cs"/>
            </a:rPr>
            <a:t>月</a:t>
          </a:r>
          <a:r>
            <a:rPr lang="en-US" altLang="ja-JP" sz="2000">
              <a:solidFill>
                <a:srgbClr val="FF0000"/>
              </a:solidFill>
              <a:effectLst/>
              <a:latin typeface="+mn-lt"/>
              <a:ea typeface="+mn-ea"/>
              <a:cs typeface="+mn-cs"/>
            </a:rPr>
            <a:t>12</a:t>
          </a:r>
          <a:r>
            <a:rPr lang="ja-JP" altLang="ja-JP" sz="2000">
              <a:solidFill>
                <a:srgbClr val="FF0000"/>
              </a:solidFill>
              <a:effectLst/>
              <a:latin typeface="+mn-lt"/>
              <a:ea typeface="+mn-ea"/>
              <a:cs typeface="+mn-cs"/>
            </a:rPr>
            <a:t>日（火）正午）</a:t>
          </a:r>
          <a:endParaRPr lang="en-US" altLang="ja-JP" sz="2000">
            <a:solidFill>
              <a:srgbClr val="FF0000"/>
            </a:solidFill>
            <a:effectLst/>
            <a:latin typeface="+mn-lt"/>
            <a:ea typeface="+mn-ea"/>
            <a:cs typeface="+mn-cs"/>
          </a:endParaRPr>
        </a:p>
        <a:p>
          <a:r>
            <a:rPr lang="ja-JP" altLang="en-US" sz="2000">
              <a:solidFill>
                <a:srgbClr val="FF0000"/>
              </a:solidFill>
              <a:effectLst/>
              <a:latin typeface="+mn-lt"/>
              <a:ea typeface="+mn-ea"/>
              <a:cs typeface="+mn-cs"/>
            </a:rPr>
            <a:t>　　　   是非　お早めに</a:t>
          </a:r>
          <a:r>
            <a:rPr lang="en-US" altLang="ja-JP" sz="2000">
              <a:solidFill>
                <a:srgbClr val="FF0000"/>
              </a:solidFill>
              <a:effectLst/>
              <a:latin typeface="+mn-lt"/>
              <a:ea typeface="+mn-ea"/>
              <a:cs typeface="+mn-cs"/>
            </a:rPr>
            <a:t>!  </a:t>
          </a:r>
          <a:endParaRPr lang="ja-JP" altLang="ja-JP" sz="2000">
            <a:solidFill>
              <a:srgbClr val="FF0000"/>
            </a:solidFill>
            <a:effectLst/>
            <a:latin typeface="+mn-lt"/>
            <a:ea typeface="+mn-ea"/>
            <a:cs typeface="+mn-cs"/>
          </a:endParaRPr>
        </a:p>
        <a:p>
          <a:pPr algn="l"/>
          <a:endParaRPr kumimoji="1" lang="ja-JP" altLang="en-US" sz="2000" kern="1200">
            <a:solidFill>
              <a:srgbClr val="FF0000"/>
            </a:solidFill>
          </a:endParaRPr>
        </a:p>
      </xdr:txBody>
    </xdr:sp>
    <xdr:clientData/>
  </xdr:twoCellAnchor>
  <xdr:twoCellAnchor>
    <xdr:from>
      <xdr:col>4</xdr:col>
      <xdr:colOff>510988</xdr:colOff>
      <xdr:row>51</xdr:row>
      <xdr:rowOff>98612</xdr:rowOff>
    </xdr:from>
    <xdr:to>
      <xdr:col>21</xdr:col>
      <xdr:colOff>134471</xdr:colOff>
      <xdr:row>54</xdr:row>
      <xdr:rowOff>98612</xdr:rowOff>
    </xdr:to>
    <xdr:sp macro="" textlink="">
      <xdr:nvSpPr>
        <xdr:cNvPr id="15" name="テキスト ボックス 14">
          <a:extLst>
            <a:ext uri="{FF2B5EF4-FFF2-40B4-BE49-F238E27FC236}">
              <a16:creationId xmlns:a16="http://schemas.microsoft.com/office/drawing/2014/main" id="{3A2C75CF-96E6-7F90-5BC1-E9798E2F2ACF}"/>
            </a:ext>
          </a:extLst>
        </xdr:cNvPr>
        <xdr:cNvSpPr txBox="1"/>
      </xdr:nvSpPr>
      <xdr:spPr>
        <a:xfrm>
          <a:off x="2949388" y="9932894"/>
          <a:ext cx="9072283" cy="717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a:solidFill>
                <a:schemeClr val="dk1"/>
              </a:solidFill>
              <a:effectLst/>
              <a:latin typeface="+mn-lt"/>
              <a:ea typeface="+mn-ea"/>
              <a:cs typeface="+mn-cs"/>
            </a:rPr>
            <a:t>　農林水産省</a:t>
          </a:r>
        </a:p>
        <a:p>
          <a:r>
            <a:rPr lang="ja-JP" altLang="ja-JP" sz="1600">
              <a:solidFill>
                <a:schemeClr val="dk1"/>
              </a:solidFill>
              <a:effectLst/>
              <a:latin typeface="+mn-lt"/>
              <a:ea typeface="+mn-ea"/>
              <a:cs typeface="+mn-cs"/>
            </a:rPr>
            <a:t>　大臣官房新事業・食品産業部</a:t>
          </a:r>
          <a:r>
            <a:rPr lang="en-US" altLang="ja-JP" sz="1600">
              <a:solidFill>
                <a:schemeClr val="dk1"/>
              </a:solidFill>
              <a:effectLst/>
              <a:latin typeface="+mn-lt"/>
              <a:ea typeface="+mn-ea"/>
              <a:cs typeface="+mn-cs"/>
            </a:rPr>
            <a:t>  </a:t>
          </a:r>
          <a:r>
            <a:rPr lang="ja-JP" altLang="ja-JP" sz="1600">
              <a:solidFill>
                <a:schemeClr val="dk1"/>
              </a:solidFill>
              <a:effectLst/>
              <a:latin typeface="+mn-lt"/>
              <a:ea typeface="+mn-ea"/>
              <a:cs typeface="+mn-cs"/>
            </a:rPr>
            <a:t>　食品製造課　原材料調達・品質管理改善室</a:t>
          </a:r>
          <a:r>
            <a:rPr lang="en-US" altLang="ja-JP" sz="1600">
              <a:solidFill>
                <a:schemeClr val="dk1"/>
              </a:solidFill>
              <a:effectLst/>
              <a:latin typeface="+mn-lt"/>
              <a:ea typeface="+mn-ea"/>
              <a:cs typeface="+mn-cs"/>
            </a:rPr>
            <a:t>    </a:t>
          </a:r>
          <a:r>
            <a:rPr lang="ja-JP" altLang="ja-JP" sz="1600">
              <a:solidFill>
                <a:schemeClr val="dk1"/>
              </a:solidFill>
              <a:effectLst/>
              <a:latin typeface="+mn-lt"/>
              <a:ea typeface="+mn-ea"/>
              <a:cs typeface="+mn-cs"/>
            </a:rPr>
            <a:t>　</a:t>
          </a:r>
          <a:r>
            <a:rPr lang="en-US" altLang="ja-JP" sz="1600">
              <a:solidFill>
                <a:schemeClr val="dk1"/>
              </a:solidFill>
              <a:effectLst/>
              <a:latin typeface="+mn-lt"/>
              <a:ea typeface="+mn-ea"/>
              <a:cs typeface="+mn-cs"/>
            </a:rPr>
            <a:t>FCP</a:t>
          </a:r>
          <a:r>
            <a:rPr lang="ja-JP" altLang="ja-JP" sz="1600">
              <a:solidFill>
                <a:schemeClr val="dk1"/>
              </a:solidFill>
              <a:effectLst/>
              <a:latin typeface="+mn-lt"/>
              <a:ea typeface="+mn-ea"/>
              <a:cs typeface="+mn-cs"/>
            </a:rPr>
            <a:t>事務局</a:t>
          </a:r>
        </a:p>
        <a:p>
          <a:pPr algn="l"/>
          <a:endParaRPr kumimoji="1" lang="ja-JP" altLang="en-US" sz="2000" kern="1200">
            <a:solidFill>
              <a:srgbClr val="FF0000"/>
            </a:solidFill>
          </a:endParaRPr>
        </a:p>
      </xdr:txBody>
    </xdr:sp>
    <xdr:clientData/>
  </xdr:twoCellAnchor>
  <xdr:twoCellAnchor editAs="oneCell">
    <xdr:from>
      <xdr:col>11</xdr:col>
      <xdr:colOff>233084</xdr:colOff>
      <xdr:row>7</xdr:row>
      <xdr:rowOff>71723</xdr:rowOff>
    </xdr:from>
    <xdr:to>
      <xdr:col>14</xdr:col>
      <xdr:colOff>487304</xdr:colOff>
      <xdr:row>48</xdr:row>
      <xdr:rowOff>143440</xdr:rowOff>
    </xdr:to>
    <xdr:pic>
      <xdr:nvPicPr>
        <xdr:cNvPr id="18" name="図 17">
          <a:extLst>
            <a:ext uri="{FF2B5EF4-FFF2-40B4-BE49-F238E27FC236}">
              <a16:creationId xmlns:a16="http://schemas.microsoft.com/office/drawing/2014/main" id="{25588147-1B76-A5C3-18AD-EFCEDE8739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3908" y="1855699"/>
          <a:ext cx="1733396" cy="7368988"/>
        </a:xfrm>
        <a:prstGeom prst="rect">
          <a:avLst/>
        </a:prstGeom>
      </xdr:spPr>
    </xdr:pic>
    <xdr:clientData/>
  </xdr:twoCellAnchor>
  <xdr:twoCellAnchor editAs="oneCell">
    <xdr:from>
      <xdr:col>18</xdr:col>
      <xdr:colOff>215157</xdr:colOff>
      <xdr:row>1</xdr:row>
      <xdr:rowOff>17929</xdr:rowOff>
    </xdr:from>
    <xdr:to>
      <xdr:col>25</xdr:col>
      <xdr:colOff>746029</xdr:colOff>
      <xdr:row>50</xdr:row>
      <xdr:rowOff>35859</xdr:rowOff>
    </xdr:to>
    <xdr:pic>
      <xdr:nvPicPr>
        <xdr:cNvPr id="21" name="図 20">
          <a:extLst>
            <a:ext uri="{FF2B5EF4-FFF2-40B4-BE49-F238E27FC236}">
              <a16:creationId xmlns:a16="http://schemas.microsoft.com/office/drawing/2014/main" id="{BC0F242E-E4B9-5AE9-9309-DB318CF95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73557" y="161364"/>
          <a:ext cx="5022190" cy="9448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23328</xdr:colOff>
      <xdr:row>4</xdr:row>
      <xdr:rowOff>15551</xdr:rowOff>
    </xdr:from>
    <xdr:to>
      <xdr:col>13</xdr:col>
      <xdr:colOff>147735</xdr:colOff>
      <xdr:row>18</xdr:row>
      <xdr:rowOff>1</xdr:rowOff>
    </xdr:to>
    <xdr:pic>
      <xdr:nvPicPr>
        <xdr:cNvPr id="68" name="図 67" descr="感染性胃腸炎患者報告数　直近5シーズン">
          <a:extLst>
            <a:ext uri="{FF2B5EF4-FFF2-40B4-BE49-F238E27FC236}">
              <a16:creationId xmlns:a16="http://schemas.microsoft.com/office/drawing/2014/main" id="{EB7D9029-FCB7-090D-17C3-7DB9CC73E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4226" y="995265"/>
          <a:ext cx="7340080" cy="2783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526559</xdr:colOff>
      <xdr:row>9</xdr:row>
      <xdr:rowOff>137139</xdr:rowOff>
    </xdr:from>
    <xdr:to>
      <xdr:col>13</xdr:col>
      <xdr:colOff>343680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745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2.78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306254"/>
            <a:gd name="adj6" fmla="val -9994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1556984</xdr:colOff>
      <xdr:row>14</xdr:row>
      <xdr:rowOff>60350</xdr:rowOff>
    </xdr:from>
    <xdr:to>
      <xdr:col>8</xdr:col>
      <xdr:colOff>55695</xdr:colOff>
      <xdr:row>16</xdr:row>
      <xdr:rowOff>29870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097882" y="2750677"/>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249555</xdr:colOff>
      <xdr:row>1</xdr:row>
      <xdr:rowOff>300990</xdr:rowOff>
    </xdr:from>
    <xdr:to>
      <xdr:col>5</xdr:col>
      <xdr:colOff>316230</xdr:colOff>
      <xdr:row>2</xdr:row>
      <xdr:rowOff>605790</xdr:rowOff>
    </xdr:to>
    <xdr:sp macro="" textlink="">
      <xdr:nvSpPr>
        <xdr:cNvPr id="2" name="右矢印 1">
          <a:extLst>
            <a:ext uri="{FF2B5EF4-FFF2-40B4-BE49-F238E27FC236}">
              <a16:creationId xmlns:a16="http://schemas.microsoft.com/office/drawing/2014/main" id="{BEF19AF8-F9E5-4CE0-8127-EFBA5949593F}"/>
            </a:ext>
          </a:extLst>
        </xdr:cNvPr>
        <xdr:cNvSpPr/>
      </xdr:nvSpPr>
      <xdr:spPr>
        <a:xfrm>
          <a:off x="4554855" y="476250"/>
          <a:ext cx="676275" cy="609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400050</xdr:colOff>
      <xdr:row>2</xdr:row>
      <xdr:rowOff>190500</xdr:rowOff>
    </xdr:from>
    <xdr:to>
      <xdr:col>9</xdr:col>
      <xdr:colOff>485775</xdr:colOff>
      <xdr:row>2</xdr:row>
      <xdr:rowOff>933450</xdr:rowOff>
    </xdr:to>
    <xdr:sp macro="" textlink="">
      <xdr:nvSpPr>
        <xdr:cNvPr id="3" name="テキスト ボックス 2">
          <a:extLst>
            <a:ext uri="{FF2B5EF4-FFF2-40B4-BE49-F238E27FC236}">
              <a16:creationId xmlns:a16="http://schemas.microsoft.com/office/drawing/2014/main" id="{A6917444-C294-4A7F-976C-68FC6BCD64C4}"/>
            </a:ext>
          </a:extLst>
        </xdr:cNvPr>
        <xdr:cNvSpPr txBox="1">
          <a:spLocks noChangeArrowheads="1"/>
        </xdr:cNvSpPr>
      </xdr:nvSpPr>
      <xdr:spPr bwMode="auto">
        <a:xfrm>
          <a:off x="3448050" y="502920"/>
          <a:ext cx="2524125" cy="0"/>
        </a:xfrm>
        <a:prstGeom prst="rect">
          <a:avLst/>
        </a:prstGeom>
        <a:solidFill>
          <a:srgbClr val="FFFFFF"/>
        </a:solidFill>
        <a:ln w="9525">
          <a:solidFill>
            <a:srgbClr val="BCBCBC"/>
          </a:solidFill>
          <a:miter lim="800000"/>
          <a:headEnd/>
          <a:tailEnd/>
        </a:ln>
      </xdr:spPr>
      <xdr:txBody>
        <a:bodyPr vertOverflow="clip" wrap="square" lIns="36576" tIns="22860" rIns="36576" bIns="0" anchor="t" upright="1"/>
        <a:lstStyle/>
        <a:p>
          <a:pPr algn="ctr" rtl="0">
            <a:defRPr sz="1000"/>
          </a:pPr>
          <a:r>
            <a:rPr lang="ja-JP" altLang="en-US" sz="1300" b="0" i="0" u="none" strike="noStrike" baseline="0">
              <a:solidFill>
                <a:srgbClr val="000000"/>
              </a:solidFill>
              <a:latin typeface="ＭＳ Ｐゴシック"/>
              <a:ea typeface="ＭＳ Ｐゴシック"/>
            </a:rPr>
            <a:t>一方で患者数 　</a:t>
          </a:r>
          <a:r>
            <a:rPr lang="en-US" altLang="ja-JP" sz="1300" b="0" i="0" u="none" strike="noStrike" baseline="0">
              <a:solidFill>
                <a:srgbClr val="000000"/>
              </a:solidFill>
              <a:latin typeface="ＭＳ Ｐゴシック"/>
              <a:ea typeface="ＭＳ Ｐゴシック"/>
            </a:rPr>
            <a:t>(</a:t>
          </a:r>
          <a:r>
            <a:rPr lang="ja-JP" altLang="en-US" sz="1300" b="0" i="0" u="none" strike="noStrike" baseline="0">
              <a:solidFill>
                <a:srgbClr val="000000"/>
              </a:solidFill>
              <a:latin typeface="ＭＳ Ｐゴシック"/>
              <a:ea typeface="ＭＳ Ｐゴシック"/>
            </a:rPr>
            <a:t>軽度を含くめると</a:t>
          </a:r>
          <a:r>
            <a:rPr lang="en-US" altLang="ja-JP" sz="1300" b="0" i="0" u="none" strike="noStrike" baseline="0">
              <a:solidFill>
                <a:srgbClr val="000000"/>
              </a:solidFill>
              <a:latin typeface="ＭＳ Ｐゴシック"/>
              <a:ea typeface="ＭＳ Ｐゴシック"/>
            </a:rPr>
            <a:t>)</a:t>
          </a:r>
        </a:p>
        <a:p>
          <a:pPr algn="ctr" rtl="0">
            <a:defRPr sz="1000"/>
          </a:pPr>
          <a:r>
            <a:rPr lang="en-US" altLang="ja-JP" sz="14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推計　</a:t>
          </a:r>
          <a:r>
            <a:rPr lang="en-US" altLang="ja-JP" sz="1400" b="0" i="0" u="none" strike="noStrike" baseline="0">
              <a:solidFill>
                <a:srgbClr val="000000"/>
              </a:solidFill>
              <a:latin typeface="Calibri"/>
            </a:rPr>
            <a:t>10,000,000</a:t>
          </a:r>
          <a:r>
            <a:rPr lang="ja-JP" altLang="en-US" sz="1400" b="0" i="0" u="none" strike="noStrike" baseline="0">
              <a:solidFill>
                <a:srgbClr val="000000"/>
              </a:solidFill>
              <a:latin typeface="ＭＳ Ｐゴシック"/>
              <a:ea typeface="ＭＳ Ｐゴシック"/>
            </a:rPr>
            <a:t>人以上</a:t>
          </a:r>
        </a:p>
        <a:p>
          <a:pPr algn="ctr" rtl="0">
            <a:defRPr sz="1000"/>
          </a:pPr>
          <a:r>
            <a:rPr lang="ja-JP" altLang="en-US" sz="1400" b="0" i="0" u="none" strike="noStrike" baseline="0">
              <a:solidFill>
                <a:srgbClr val="000000"/>
              </a:solidFill>
              <a:latin typeface="ＭＳ Ｐゴシック"/>
              <a:ea typeface="ＭＳ Ｐゴシック"/>
            </a:rPr>
            <a:t>　との報告も有る</a:t>
          </a:r>
        </a:p>
        <a:p>
          <a:pPr algn="ctr" rtl="0">
            <a:defRPr sz="1000"/>
          </a:pPr>
          <a:endParaRPr lang="ja-JP" altLang="en-US" sz="1400" b="0" i="0" u="none" strike="noStrike" baseline="0">
            <a:solidFill>
              <a:srgbClr val="000000"/>
            </a:solidFill>
            <a:latin typeface="Calibri"/>
          </a:endParaRPr>
        </a:p>
        <a:p>
          <a:pPr algn="ctr" rtl="0">
            <a:defRPr sz="1000"/>
          </a:pPr>
          <a:r>
            <a:rPr lang="ja-JP" altLang="en-US" sz="1400" b="0" i="0" u="none" strike="noStrike" baseline="0">
              <a:solidFill>
                <a:srgbClr val="000000"/>
              </a:solidFill>
              <a:latin typeface="ＭＳ Ｐゴシック"/>
              <a:ea typeface="ＭＳ Ｐゴシック"/>
            </a:rPr>
            <a:t>との推計もあります。</a:t>
          </a:r>
        </a:p>
      </xdr:txBody>
    </xdr:sp>
    <xdr:clientData/>
  </xdr:twoCellAnchor>
  <xdr:twoCellAnchor>
    <xdr:from>
      <xdr:col>9</xdr:col>
      <xdr:colOff>533400</xdr:colOff>
      <xdr:row>2</xdr:row>
      <xdr:rowOff>581025</xdr:rowOff>
    </xdr:from>
    <xdr:to>
      <xdr:col>10</xdr:col>
      <xdr:colOff>400050</xdr:colOff>
      <xdr:row>17</xdr:row>
      <xdr:rowOff>447675</xdr:rowOff>
    </xdr:to>
    <xdr:grpSp>
      <xdr:nvGrpSpPr>
        <xdr:cNvPr id="4" name="グループ化 11">
          <a:extLst>
            <a:ext uri="{FF2B5EF4-FFF2-40B4-BE49-F238E27FC236}">
              <a16:creationId xmlns:a16="http://schemas.microsoft.com/office/drawing/2014/main" id="{46E8CA1C-CD7F-4C13-9078-65E617BAE8D8}"/>
            </a:ext>
          </a:extLst>
        </xdr:cNvPr>
        <xdr:cNvGrpSpPr>
          <a:grpSpLocks/>
        </xdr:cNvGrpSpPr>
      </xdr:nvGrpSpPr>
      <xdr:grpSpPr bwMode="auto">
        <a:xfrm>
          <a:off x="7886700" y="1061085"/>
          <a:ext cx="476250" cy="3265170"/>
          <a:chOff x="8820150" y="1076325"/>
          <a:chExt cx="552450" cy="3324225"/>
        </a:xfrm>
      </xdr:grpSpPr>
      <xdr:cxnSp macro="">
        <xdr:nvCxnSpPr>
          <xdr:cNvPr id="5" name="直線矢印コネクタ 4">
            <a:extLst>
              <a:ext uri="{FF2B5EF4-FFF2-40B4-BE49-F238E27FC236}">
                <a16:creationId xmlns:a16="http://schemas.microsoft.com/office/drawing/2014/main" id="{E022D16C-62A6-1CD1-50EB-E27CFE194B46}"/>
              </a:ext>
            </a:extLst>
          </xdr:cNvPr>
          <xdr:cNvCxnSpPr/>
        </xdr:nvCxnSpPr>
        <xdr:spPr>
          <a:xfrm flipH="1">
            <a:off x="8820150" y="1076325"/>
            <a:ext cx="552450" cy="95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xnSp macro="">
        <xdr:nvCxnSpPr>
          <xdr:cNvPr id="6" name="直線コネクタ 5">
            <a:extLst>
              <a:ext uri="{FF2B5EF4-FFF2-40B4-BE49-F238E27FC236}">
                <a16:creationId xmlns:a16="http://schemas.microsoft.com/office/drawing/2014/main" id="{DC759AE4-9A26-93F3-F2E7-B6D9E3D04D85}"/>
              </a:ext>
            </a:extLst>
          </xdr:cNvPr>
          <xdr:cNvCxnSpPr/>
        </xdr:nvCxnSpPr>
        <xdr:spPr>
          <a:xfrm>
            <a:off x="8915400" y="4391025"/>
            <a:ext cx="419100" cy="0"/>
          </a:xfrm>
          <a:prstGeom prst="line">
            <a:avLst/>
          </a:prstGeom>
        </xdr:spPr>
        <xdr:style>
          <a:lnRef idx="2">
            <a:schemeClr val="accent2"/>
          </a:lnRef>
          <a:fillRef idx="0">
            <a:schemeClr val="accent2"/>
          </a:fillRef>
          <a:effectRef idx="1">
            <a:schemeClr val="accent2"/>
          </a:effectRef>
          <a:fontRef idx="minor">
            <a:schemeClr val="tx1"/>
          </a:fontRef>
        </xdr:style>
      </xdr:cxnSp>
      <xdr:cxnSp macro="">
        <xdr:nvCxnSpPr>
          <xdr:cNvPr id="7" name="直線コネクタ 6">
            <a:extLst>
              <a:ext uri="{FF2B5EF4-FFF2-40B4-BE49-F238E27FC236}">
                <a16:creationId xmlns:a16="http://schemas.microsoft.com/office/drawing/2014/main" id="{2E749E11-4510-8AE9-2552-888E9DDF14DC}"/>
              </a:ext>
            </a:extLst>
          </xdr:cNvPr>
          <xdr:cNvCxnSpPr/>
        </xdr:nvCxnSpPr>
        <xdr:spPr>
          <a:xfrm>
            <a:off x="9353550" y="1085850"/>
            <a:ext cx="9525" cy="3314700"/>
          </a:xfrm>
          <a:prstGeom prst="line">
            <a:avLst/>
          </a:prstGeom>
        </xdr:spPr>
        <xdr:style>
          <a:lnRef idx="2">
            <a:schemeClr val="accent2"/>
          </a:lnRef>
          <a:fillRef idx="0">
            <a:schemeClr val="accent2"/>
          </a:fillRef>
          <a:effectRef idx="1">
            <a:schemeClr val="accent2"/>
          </a:effectRef>
          <a:fontRef idx="minor">
            <a:schemeClr val="tx1"/>
          </a:fontRef>
        </xdr:style>
      </xdr:cxnSp>
    </xdr:grpSp>
    <xdr:clientData/>
  </xdr:twoCellAnchor>
  <xdr:oneCellAnchor>
    <xdr:from>
      <xdr:col>0</xdr:col>
      <xdr:colOff>601980</xdr:colOff>
      <xdr:row>23</xdr:row>
      <xdr:rowOff>129540</xdr:rowOff>
    </xdr:from>
    <xdr:ext cx="7349490" cy="5665470"/>
    <xdr:pic>
      <xdr:nvPicPr>
        <xdr:cNvPr id="8" name="図 13">
          <a:extLst>
            <a:ext uri="{FF2B5EF4-FFF2-40B4-BE49-F238E27FC236}">
              <a16:creationId xmlns:a16="http://schemas.microsoft.com/office/drawing/2014/main" id="{884E5EEA-88C2-4BDB-83C8-33D9C584E0E7}"/>
            </a:ext>
          </a:extLst>
        </xdr:cNvPr>
        <xdr:cNvPicPr>
          <a:picLocks noChangeAspect="1"/>
        </xdr:cNvPicPr>
      </xdr:nvPicPr>
      <xdr:blipFill>
        <a:blip xmlns:r="http://schemas.openxmlformats.org/officeDocument/2006/relationships" r:embed="rId1" cstate="print"/>
        <a:srcRect/>
        <a:stretch>
          <a:fillRect/>
        </a:stretch>
      </xdr:blipFill>
      <xdr:spPr bwMode="auto">
        <a:xfrm>
          <a:off x="601980" y="5882640"/>
          <a:ext cx="7349490" cy="5665470"/>
        </a:xfrm>
        <a:prstGeom prst="rect">
          <a:avLst/>
        </a:prstGeom>
        <a:noFill/>
        <a:ln w="9525">
          <a:noFill/>
          <a:miter lim="800000"/>
          <a:headEnd/>
          <a:tailEnd/>
        </a:ln>
      </xdr:spPr>
    </xdr:pic>
    <xdr:clientData/>
  </xdr:oneCellAnchor>
  <xdr:oneCellAnchor>
    <xdr:from>
      <xdr:col>2</xdr:col>
      <xdr:colOff>0</xdr:colOff>
      <xdr:row>58</xdr:row>
      <xdr:rowOff>0</xdr:rowOff>
    </xdr:from>
    <xdr:ext cx="304800" cy="506730"/>
    <xdr:sp macro="" textlink="">
      <xdr:nvSpPr>
        <xdr:cNvPr id="11" name="AutoShape 10" descr="icn_pdf">
          <a:hlinkClick xmlns:r="http://schemas.openxmlformats.org/officeDocument/2006/relationships" r:id="rId2" tgtFrame="_blank"/>
          <a:extLst>
            <a:ext uri="{FF2B5EF4-FFF2-40B4-BE49-F238E27FC236}">
              <a16:creationId xmlns:a16="http://schemas.microsoft.com/office/drawing/2014/main" id="{8F83857C-7223-47D3-9731-FF874B9B13AF}"/>
            </a:ext>
          </a:extLst>
        </xdr:cNvPr>
        <xdr:cNvSpPr>
          <a:spLocks noChangeAspect="1" noChangeArrowheads="1"/>
        </xdr:cNvSpPr>
      </xdr:nvSpPr>
      <xdr:spPr bwMode="auto">
        <a:xfrm>
          <a:off x="1219200" y="9723120"/>
          <a:ext cx="304800" cy="506730"/>
        </a:xfrm>
        <a:prstGeom prst="rect">
          <a:avLst/>
        </a:prstGeom>
        <a:noFill/>
        <a:ln w="9525">
          <a:noFill/>
          <a:miter lim="800000"/>
          <a:headEnd/>
          <a:tailEnd/>
        </a:ln>
      </xdr:spPr>
    </xdr:sp>
    <xdr:clientData/>
  </xdr:oneCellAnchor>
  <xdr:oneCellAnchor>
    <xdr:from>
      <xdr:col>2</xdr:col>
      <xdr:colOff>0</xdr:colOff>
      <xdr:row>58</xdr:row>
      <xdr:rowOff>0</xdr:rowOff>
    </xdr:from>
    <xdr:ext cx="304800" cy="506730"/>
    <xdr:sp macro="" textlink="">
      <xdr:nvSpPr>
        <xdr:cNvPr id="12" name="AutoShape 11" descr="別ウィンドウで開く">
          <a:hlinkClick xmlns:r="http://schemas.openxmlformats.org/officeDocument/2006/relationships" r:id="rId2" tgtFrame="_blank"/>
          <a:extLst>
            <a:ext uri="{FF2B5EF4-FFF2-40B4-BE49-F238E27FC236}">
              <a16:creationId xmlns:a16="http://schemas.microsoft.com/office/drawing/2014/main" id="{E287D20C-E5C4-4259-91EC-0949E38E8076}"/>
            </a:ext>
          </a:extLst>
        </xdr:cNvPr>
        <xdr:cNvSpPr>
          <a:spLocks noChangeAspect="1" noChangeArrowheads="1"/>
        </xdr:cNvSpPr>
      </xdr:nvSpPr>
      <xdr:spPr bwMode="auto">
        <a:xfrm>
          <a:off x="1219200" y="9723120"/>
          <a:ext cx="304800" cy="506730"/>
        </a:xfrm>
        <a:prstGeom prst="rect">
          <a:avLst/>
        </a:prstGeom>
        <a:noFill/>
        <a:ln w="9525">
          <a:noFill/>
          <a:miter lim="800000"/>
          <a:headEnd/>
          <a:tailEnd/>
        </a:ln>
      </xdr:spPr>
    </xdr:sp>
    <xdr:clientData/>
  </xdr:oneCellAnchor>
  <xdr:oneCellAnchor>
    <xdr:from>
      <xdr:col>1</xdr:col>
      <xdr:colOff>0</xdr:colOff>
      <xdr:row>59</xdr:row>
      <xdr:rowOff>0</xdr:rowOff>
    </xdr:from>
    <xdr:ext cx="304800" cy="300990"/>
    <xdr:sp macro="" textlink="">
      <xdr:nvSpPr>
        <xdr:cNvPr id="13" name="AutoShape 12" descr="icn_pdf">
          <a:hlinkClick xmlns:r="http://schemas.openxmlformats.org/officeDocument/2006/relationships" r:id="rId3" tgtFrame="_blank"/>
          <a:extLst>
            <a:ext uri="{FF2B5EF4-FFF2-40B4-BE49-F238E27FC236}">
              <a16:creationId xmlns:a16="http://schemas.microsoft.com/office/drawing/2014/main" id="{7B8B6A3D-0912-4B1C-8D98-37EBEC5B7C94}"/>
            </a:ext>
          </a:extLst>
        </xdr:cNvPr>
        <xdr:cNvSpPr>
          <a:spLocks noChangeAspect="1" noChangeArrowheads="1"/>
        </xdr:cNvSpPr>
      </xdr:nvSpPr>
      <xdr:spPr bwMode="auto">
        <a:xfrm>
          <a:off x="609600" y="9890760"/>
          <a:ext cx="304800" cy="300990"/>
        </a:xfrm>
        <a:prstGeom prst="rect">
          <a:avLst/>
        </a:prstGeom>
        <a:noFill/>
        <a:ln w="9525">
          <a:noFill/>
          <a:miter lim="800000"/>
          <a:headEnd/>
          <a:tailEnd/>
        </a:ln>
      </xdr:spPr>
    </xdr:sp>
    <xdr:clientData/>
  </xdr:oneCellAnchor>
  <xdr:oneCellAnchor>
    <xdr:from>
      <xdr:col>1</xdr:col>
      <xdr:colOff>0</xdr:colOff>
      <xdr:row>67</xdr:row>
      <xdr:rowOff>0</xdr:rowOff>
    </xdr:from>
    <xdr:ext cx="304800" cy="300990"/>
    <xdr:sp macro="" textlink="">
      <xdr:nvSpPr>
        <xdr:cNvPr id="14" name="AutoShape 13" descr="別ウィンドウで開く">
          <a:hlinkClick xmlns:r="http://schemas.openxmlformats.org/officeDocument/2006/relationships" r:id="rId3" tgtFrame="_blank"/>
          <a:extLst>
            <a:ext uri="{FF2B5EF4-FFF2-40B4-BE49-F238E27FC236}">
              <a16:creationId xmlns:a16="http://schemas.microsoft.com/office/drawing/2014/main" id="{5FD07A2E-666E-4AB1-B630-8423D957A425}"/>
            </a:ext>
          </a:extLst>
        </xdr:cNvPr>
        <xdr:cNvSpPr>
          <a:spLocks noChangeAspect="1" noChangeArrowheads="1"/>
        </xdr:cNvSpPr>
      </xdr:nvSpPr>
      <xdr:spPr bwMode="auto">
        <a:xfrm>
          <a:off x="609600" y="11231880"/>
          <a:ext cx="304800" cy="30099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23</xdr:col>
      <xdr:colOff>308225</xdr:colOff>
      <xdr:row>43</xdr:row>
      <xdr:rowOff>8562</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422989" cy="3313416"/>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10</xdr:col>
      <xdr:colOff>325348</xdr:colOff>
      <xdr:row>36</xdr:row>
      <xdr:rowOff>111304</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3022314" cy="220894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25</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3262045"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393842</xdr:colOff>
      <xdr:row>6</xdr:row>
      <xdr:rowOff>214045</xdr:rowOff>
    </xdr:from>
    <xdr:to>
      <xdr:col>10</xdr:col>
      <xdr:colOff>94180</xdr:colOff>
      <xdr:row>23</xdr:row>
      <xdr:rowOff>0</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1892157" y="1472629"/>
          <a:ext cx="2936697" cy="2166135"/>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38880</xdr:rowOff>
    </xdr:from>
    <xdr:to>
      <xdr:col>2</xdr:col>
      <xdr:colOff>4144347</xdr:colOff>
      <xdr:row>32</xdr:row>
      <xdr:rowOff>164720</xdr:rowOff>
    </xdr:to>
    <xdr:pic>
      <xdr:nvPicPr>
        <xdr:cNvPr id="3" name="図 2">
          <a:extLst>
            <a:ext uri="{FF2B5EF4-FFF2-40B4-BE49-F238E27FC236}">
              <a16:creationId xmlns:a16="http://schemas.microsoft.com/office/drawing/2014/main" id="{F3AEBD9F-F73C-8799-95A9-5F17A113C34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07163" y="6912431"/>
          <a:ext cx="4144347" cy="3313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35</xdr:row>
      <xdr:rowOff>249381</xdr:rowOff>
    </xdr:from>
    <xdr:to>
      <xdr:col>2</xdr:col>
      <xdr:colOff>5583382</xdr:colOff>
      <xdr:row>38</xdr:row>
      <xdr:rowOff>147733</xdr:rowOff>
    </xdr:to>
    <xdr:pic>
      <xdr:nvPicPr>
        <xdr:cNvPr id="3" name="図 2">
          <a:extLst>
            <a:ext uri="{FF2B5EF4-FFF2-40B4-BE49-F238E27FC236}">
              <a16:creationId xmlns:a16="http://schemas.microsoft.com/office/drawing/2014/main" id="{A195C693-1A31-6229-FD19-B237F6B00C42}"/>
            </a:ext>
          </a:extLst>
        </xdr:cNvPr>
        <xdr:cNvPicPr>
          <a:picLocks noChangeAspect="1"/>
        </xdr:cNvPicPr>
      </xdr:nvPicPr>
      <xdr:blipFill>
        <a:blip xmlns:r="http://schemas.openxmlformats.org/officeDocument/2006/relationships" r:embed="rId1"/>
        <a:stretch>
          <a:fillRect/>
        </a:stretch>
      </xdr:blipFill>
      <xdr:spPr>
        <a:xfrm>
          <a:off x="2826327" y="10633363"/>
          <a:ext cx="5583382" cy="64649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35:E36" totalsRowShown="0" headerRowDxfId="13" dataDxfId="11" headerRowBorderDxfId="12" tableBorderDxfId="10" totalsRowBorderDxfId="9" headerRowCellStyle="標準 2">
  <autoFilter ref="C35:E36"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jprime.jp/articles/-/34163?page=2" TargetMode="External"/><Relationship Id="rId7" Type="http://schemas.openxmlformats.org/officeDocument/2006/relationships/printerSettings" Target="../printerSettings/printerSettings10.bin"/><Relationship Id="rId2" Type="http://schemas.openxmlformats.org/officeDocument/2006/relationships/hyperlink" Target="https://news.livedoor.com/article/detail/27523228/?escode=pcmax" TargetMode="External"/><Relationship Id="rId1" Type="http://schemas.openxmlformats.org/officeDocument/2006/relationships/hyperlink" Target="https://www.maff.go.jp/j/press/syouan/soumu/241110.html" TargetMode="External"/><Relationship Id="rId6" Type="http://schemas.openxmlformats.org/officeDocument/2006/relationships/hyperlink" Target="https://wellness-news.co.jp/posts/20241108-6/" TargetMode="External"/><Relationship Id="rId5" Type="http://schemas.openxmlformats.org/officeDocument/2006/relationships/hyperlink" Target="https://www.value-press.com/pressrelease/346515" TargetMode="External"/><Relationship Id="rId4" Type="http://schemas.openxmlformats.org/officeDocument/2006/relationships/hyperlink" Target="https://www.u-tokai.ac.jp/news-campus/111058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ff.go.jp/j/shokusan/fcp/whats_new/241015.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hlw.go.jp/content/11131500/000345948.pdf" TargetMode="External"/><Relationship Id="rId1" Type="http://schemas.openxmlformats.org/officeDocument/2006/relationships/hyperlink" Target="https://www.mhlw.go.jp/content/11131500/000345948.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e967e61e1e80cc5307d67b612f39aa55acdac084" TargetMode="External"/><Relationship Id="rId13" Type="http://schemas.openxmlformats.org/officeDocument/2006/relationships/hyperlink" Target="https://news.nifty.com/article/item/neta/12357-3533346/" TargetMode="External"/><Relationship Id="rId3" Type="http://schemas.openxmlformats.org/officeDocument/2006/relationships/hyperlink" Target="https://nordot.app/1227281940176552639?c=724086615123804160" TargetMode="External"/><Relationship Id="rId7" Type="http://schemas.openxmlformats.org/officeDocument/2006/relationships/hyperlink" Target="https://www.city.yokohama.lg.jp/city-info/koho-kocho/press/iryo/2024/syokuchudoku.files/0002_20241105.pdf" TargetMode="External"/><Relationship Id="rId12" Type="http://schemas.openxmlformats.org/officeDocument/2006/relationships/hyperlink" Target="https://www.the-miyanichi.co.jp/kennai/_81225.html" TargetMode="External"/><Relationship Id="rId2" Type="http://schemas.openxmlformats.org/officeDocument/2006/relationships/hyperlink" Target="https://news.goo.ne.jp/article/mro/region/mro-1539799.html" TargetMode="External"/><Relationship Id="rId1" Type="http://schemas.openxmlformats.org/officeDocument/2006/relationships/hyperlink" Target="https://nordot.app/1227600890359185697?c=724086615123804160" TargetMode="External"/><Relationship Id="rId6" Type="http://schemas.openxmlformats.org/officeDocument/2006/relationships/hyperlink" Target="https://news.yahoo.co.jp/articles/e709d37ff6bd7ef9efff3e79c6719a49fc03099c" TargetMode="External"/><Relationship Id="rId11" Type="http://schemas.openxmlformats.org/officeDocument/2006/relationships/hyperlink" Target="https://news.yahoo.co.jp/articles/02d9f9666238a0ba76ea8377a58f4d12c8514a66" TargetMode="External"/><Relationship Id="rId5" Type="http://schemas.openxmlformats.org/officeDocument/2006/relationships/hyperlink" Target="https://www.pref.fukuoka.lg.jp/press-release/syokuchudoku20241108.html" TargetMode="External"/><Relationship Id="rId10" Type="http://schemas.openxmlformats.org/officeDocument/2006/relationships/hyperlink" Target="https://www.47news.jp/11740682.html" TargetMode="External"/><Relationship Id="rId4" Type="http://schemas.openxmlformats.org/officeDocument/2006/relationships/hyperlink" Target="https://www.hokkoku.co.jp/articles/-/1570203" TargetMode="External"/><Relationship Id="rId9" Type="http://schemas.openxmlformats.org/officeDocument/2006/relationships/hyperlink" Target="https://news.yahoo.co.jp/articles/31fbc00f9a3f4868d266ecd23ebec4b5f1b1cd42"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news.livedoor.com/article/detail/27498547/" TargetMode="External"/><Relationship Id="rId3" Type="http://schemas.openxmlformats.org/officeDocument/2006/relationships/hyperlink" Target="https://news.nissyoku.co.jp/news/ozawa20241028122504943" TargetMode="External"/><Relationship Id="rId7" Type="http://schemas.openxmlformats.org/officeDocument/2006/relationships/hyperlink" Target="https://www3.nhk.or.jp/news/html/20241106/k10014630871000.html" TargetMode="External"/><Relationship Id="rId2" Type="http://schemas.openxmlformats.org/officeDocument/2006/relationships/hyperlink" Target="https://news.nissyoku.co.jp/news/ozawa20241030043907034" TargetMode="External"/><Relationship Id="rId1" Type="http://schemas.openxmlformats.org/officeDocument/2006/relationships/hyperlink" Target="https://www.nna.jp/news/2725582?utm_source=newsletter&amp;utm_medium=email&amp;utm_campaign=club_bn&amp;country=spd&amp;type=3&amp;free=0" TargetMode="External"/><Relationship Id="rId6" Type="http://schemas.openxmlformats.org/officeDocument/2006/relationships/hyperlink" Target="https://www.ryutsuu.biz/abroad/q110571.html" TargetMode="External"/><Relationship Id="rId5" Type="http://schemas.openxmlformats.org/officeDocument/2006/relationships/hyperlink" Target="https://note.com/ec2/n/nf140e097eca4" TargetMode="External"/><Relationship Id="rId4" Type="http://schemas.openxmlformats.org/officeDocument/2006/relationships/hyperlink" Target="https://www.hoshizaki.co.jp/news/20241101"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609" t="s">
        <v>3</v>
      </c>
      <c r="B3" s="610"/>
      <c r="C3" s="610"/>
      <c r="D3" s="610"/>
      <c r="E3" s="610"/>
      <c r="F3" s="610"/>
      <c r="G3" s="610"/>
      <c r="H3" s="611"/>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+'44　食中毒記事等 '!A2</f>
        <v>神戸少年鑑別所の入所者ら44人食中毒　阪神間6市の施設・事業所で　尼崎の飲食業者の弁当が原因</v>
      </c>
      <c r="C10" s="102"/>
      <c r="D10" s="104"/>
      <c r="E10" s="102"/>
      <c r="F10" s="105"/>
      <c r="G10" s="103"/>
      <c r="H10" s="103"/>
      <c r="I10" s="61"/>
    </row>
    <row r="11" spans="1:9" ht="15" customHeight="1">
      <c r="A11" s="197" t="s">
        <v>9</v>
      </c>
      <c r="B11" s="102" t="str">
        <f>+'43　ノロウイルス関連情報 '!H72</f>
        <v>管理レベル「1」　</v>
      </c>
      <c r="C11" s="102"/>
      <c r="D11" s="102" t="s">
        <v>10</v>
      </c>
      <c r="E11" s="102"/>
      <c r="F11" s="104">
        <f>+'43　ノロウイルス関連情報 '!G73</f>
        <v>2.78</v>
      </c>
      <c r="G11" s="102" t="str">
        <f>+'43　ノロウイルス関連情報 '!H73</f>
        <v>　：先週より</v>
      </c>
      <c r="H11" s="225">
        <f>+'43　ノロウイルス関連情報 '!I73</f>
        <v>0.11999999999999966</v>
      </c>
      <c r="I11" s="61"/>
    </row>
    <row r="12" spans="1:9" s="69" customFormat="1" ht="15" customHeight="1">
      <c r="A12" s="106" t="s">
        <v>11</v>
      </c>
      <c r="B12" s="615" t="str">
        <f>+'44 残留農薬など'!A2</f>
        <v>輸入シャインマスカットの検査結果を発表、基準超えなら法的措置</v>
      </c>
      <c r="C12" s="615"/>
      <c r="D12" s="615"/>
      <c r="E12" s="615"/>
      <c r="F12" s="615"/>
      <c r="G12" s="615"/>
      <c r="H12" s="107"/>
      <c r="I12" s="68"/>
    </row>
    <row r="13" spans="1:9" ht="15" customHeight="1">
      <c r="A13" s="101" t="s">
        <v>12</v>
      </c>
      <c r="B13" s="615" t="str">
        <f>+'44　食品表示'!A2</f>
        <v>庄子農林水産大臣政務官の国内出張について</v>
      </c>
      <c r="C13" s="615"/>
      <c r="D13" s="615"/>
      <c r="E13" s="615"/>
      <c r="F13" s="615"/>
      <c r="G13" s="615"/>
      <c r="H13" s="103"/>
      <c r="I13" s="61"/>
    </row>
    <row r="14" spans="1:9" ht="15" customHeight="1">
      <c r="A14" s="101" t="s">
        <v>13</v>
      </c>
      <c r="B14" s="103" t="str">
        <f>+'44 海外情報'!A2</f>
        <v>トランプ氏当選確実 日本経済への影響は</v>
      </c>
      <c r="D14" s="103"/>
      <c r="E14" s="103"/>
      <c r="F14" s="103"/>
      <c r="G14" s="103"/>
      <c r="H14" s="103"/>
      <c r="I14" s="61"/>
    </row>
    <row r="15" spans="1:9" ht="15" customHeight="1">
      <c r="A15" s="108" t="s">
        <v>14</v>
      </c>
      <c r="B15" s="109" t="str">
        <f>+'44 海外情報'!A5</f>
        <v>700人以上の生徒が集団でノロウイルス感染か、スポーツイベント後に感染拡大の可能性</v>
      </c>
      <c r="C15" s="612" t="s">
        <v>15</v>
      </c>
      <c r="D15" s="612"/>
      <c r="E15" s="612"/>
      <c r="F15" s="612"/>
      <c r="G15" s="612"/>
      <c r="H15" s="613"/>
      <c r="I15" s="61"/>
    </row>
    <row r="16" spans="1:9" ht="15" customHeight="1">
      <c r="A16" s="101" t="s">
        <v>16</v>
      </c>
      <c r="B16" s="102" t="str">
        <f>+'42　感染症情報'!B2</f>
        <v>2024年第42週（10月14日〜10月20日）　最新は11月11日発行予定</v>
      </c>
      <c r="C16" s="103"/>
      <c r="D16" s="102" t="s">
        <v>17</v>
      </c>
      <c r="E16" s="103"/>
      <c r="F16" s="103"/>
      <c r="G16" s="103"/>
      <c r="H16" s="103"/>
      <c r="I16" s="61"/>
    </row>
    <row r="17" spans="1:16" ht="15" customHeight="1">
      <c r="A17" s="101" t="s">
        <v>18</v>
      </c>
      <c r="B17" s="614" t="str">
        <f>+'42　感染症情報'!B2</f>
        <v>2024年第42週（10月14日〜10月20日）　最新は11月11日発行予定</v>
      </c>
      <c r="C17" s="614"/>
      <c r="D17" s="614"/>
      <c r="E17" s="614"/>
      <c r="F17" s="614"/>
      <c r="G17" s="614"/>
      <c r="H17" s="103"/>
      <c r="I17" s="61"/>
    </row>
    <row r="18" spans="1:16" ht="15" customHeight="1">
      <c r="A18" s="101" t="s">
        <v>19</v>
      </c>
      <c r="B18" s="165" t="s">
        <v>454</v>
      </c>
      <c r="C18" s="103" t="s">
        <v>220</v>
      </c>
      <c r="D18" s="103"/>
      <c r="E18" s="103"/>
      <c r="F18" s="110"/>
      <c r="G18" s="103"/>
      <c r="H18" s="103"/>
      <c r="I18" s="61"/>
    </row>
    <row r="19" spans="1:16" ht="15" customHeight="1">
      <c r="A19" s="101" t="s">
        <v>20</v>
      </c>
      <c r="B19" s="165" t="s">
        <v>455</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616" t="s">
        <v>25</v>
      </c>
      <c r="B39" s="616"/>
      <c r="C39" s="616"/>
      <c r="D39" s="616"/>
      <c r="E39" s="616"/>
      <c r="F39" s="616"/>
      <c r="G39" s="616"/>
    </row>
    <row r="40" spans="1:9" ht="30.75" customHeight="1">
      <c r="A40" s="608" t="s">
        <v>26</v>
      </c>
      <c r="B40" s="608"/>
      <c r="C40" s="608"/>
      <c r="D40" s="608"/>
      <c r="E40" s="608"/>
      <c r="F40" s="608"/>
      <c r="G40" s="608"/>
    </row>
    <row r="41" spans="1:9" ht="15">
      <c r="A41" s="72"/>
    </row>
    <row r="42" spans="1:9" ht="69.75" customHeight="1">
      <c r="A42" s="603" t="s">
        <v>27</v>
      </c>
      <c r="B42" s="603"/>
      <c r="C42" s="603"/>
      <c r="D42" s="603"/>
      <c r="E42" s="603"/>
      <c r="F42" s="603"/>
      <c r="G42" s="603"/>
    </row>
    <row r="43" spans="1:9" ht="35.25" customHeight="1">
      <c r="A43" s="608" t="s">
        <v>28</v>
      </c>
      <c r="B43" s="608"/>
      <c r="C43" s="608"/>
      <c r="D43" s="608"/>
      <c r="E43" s="608"/>
      <c r="F43" s="608"/>
      <c r="G43" s="608"/>
    </row>
    <row r="44" spans="1:9" ht="59.25" customHeight="1">
      <c r="A44" s="603" t="s">
        <v>29</v>
      </c>
      <c r="B44" s="603"/>
      <c r="C44" s="603"/>
      <c r="D44" s="603"/>
      <c r="E44" s="603"/>
      <c r="F44" s="603"/>
      <c r="G44" s="603"/>
    </row>
    <row r="45" spans="1:9" ht="15">
      <c r="A45" s="73"/>
    </row>
    <row r="46" spans="1:9" ht="27.75" customHeight="1">
      <c r="A46" s="605" t="s">
        <v>30</v>
      </c>
      <c r="B46" s="605"/>
      <c r="C46" s="605"/>
      <c r="D46" s="605"/>
      <c r="E46" s="605"/>
      <c r="F46" s="605"/>
      <c r="G46" s="605"/>
    </row>
    <row r="47" spans="1:9" ht="53.25" customHeight="1">
      <c r="A47" s="604" t="s">
        <v>31</v>
      </c>
      <c r="B47" s="603"/>
      <c r="C47" s="603"/>
      <c r="D47" s="603"/>
      <c r="E47" s="603"/>
      <c r="F47" s="603"/>
      <c r="G47" s="603"/>
    </row>
    <row r="48" spans="1:9" ht="15">
      <c r="A48" s="73"/>
    </row>
    <row r="49" spans="1:7" ht="32.25" customHeight="1">
      <c r="A49" s="605" t="s">
        <v>32</v>
      </c>
      <c r="B49" s="605"/>
      <c r="C49" s="605"/>
      <c r="D49" s="605"/>
      <c r="E49" s="605"/>
      <c r="F49" s="605"/>
      <c r="G49" s="605"/>
    </row>
    <row r="50" spans="1:7" ht="15">
      <c r="A50" s="72"/>
    </row>
    <row r="51" spans="1:7" ht="87" customHeight="1">
      <c r="A51" s="604" t="s">
        <v>33</v>
      </c>
      <c r="B51" s="603"/>
      <c r="C51" s="603"/>
      <c r="D51" s="603"/>
      <c r="E51" s="603"/>
      <c r="F51" s="603"/>
      <c r="G51" s="603"/>
    </row>
    <row r="52" spans="1:7" ht="15">
      <c r="A52" s="73"/>
    </row>
    <row r="53" spans="1:7" ht="32.25" customHeight="1">
      <c r="A53" s="605" t="s">
        <v>34</v>
      </c>
      <c r="B53" s="605"/>
      <c r="C53" s="605"/>
      <c r="D53" s="605"/>
      <c r="E53" s="605"/>
      <c r="F53" s="605"/>
      <c r="G53" s="605"/>
    </row>
    <row r="54" spans="1:7" ht="29.25" customHeight="1">
      <c r="A54" s="603" t="s">
        <v>35</v>
      </c>
      <c r="B54" s="603"/>
      <c r="C54" s="603"/>
      <c r="D54" s="603"/>
      <c r="E54" s="603"/>
      <c r="F54" s="603"/>
      <c r="G54" s="603"/>
    </row>
    <row r="55" spans="1:7" ht="15">
      <c r="A55" s="73"/>
    </row>
    <row r="56" spans="1:7" s="69" customFormat="1" ht="110.25" customHeight="1">
      <c r="A56" s="606" t="s">
        <v>36</v>
      </c>
      <c r="B56" s="607"/>
      <c r="C56" s="607"/>
      <c r="D56" s="607"/>
      <c r="E56" s="607"/>
      <c r="F56" s="607"/>
      <c r="G56" s="607"/>
    </row>
    <row r="57" spans="1:7" ht="34.5" customHeight="1">
      <c r="A57" s="608" t="s">
        <v>37</v>
      </c>
      <c r="B57" s="608"/>
      <c r="C57" s="608"/>
      <c r="D57" s="608"/>
      <c r="E57" s="608"/>
      <c r="F57" s="608"/>
      <c r="G57" s="608"/>
    </row>
    <row r="58" spans="1:7" ht="114" customHeight="1">
      <c r="A58" s="604" t="s">
        <v>38</v>
      </c>
      <c r="B58" s="603"/>
      <c r="C58" s="603"/>
      <c r="D58" s="603"/>
      <c r="E58" s="603"/>
      <c r="F58" s="603"/>
      <c r="G58" s="603"/>
    </row>
    <row r="59" spans="1:7" ht="109.5" customHeight="1">
      <c r="A59" s="603"/>
      <c r="B59" s="603"/>
      <c r="C59" s="603"/>
      <c r="D59" s="603"/>
      <c r="E59" s="603"/>
      <c r="F59" s="603"/>
      <c r="G59" s="603"/>
    </row>
    <row r="60" spans="1:7" ht="15">
      <c r="A60" s="73"/>
    </row>
    <row r="61" spans="1:7" s="70" customFormat="1" ht="57.75" customHeight="1">
      <c r="A61" s="603"/>
      <c r="B61" s="603"/>
      <c r="C61" s="603"/>
      <c r="D61" s="603"/>
      <c r="E61" s="603"/>
      <c r="F61" s="603"/>
      <c r="G61" s="603"/>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1"/>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2"/>
  <sheetViews>
    <sheetView view="pageBreakPreview" zoomScale="110" zoomScaleNormal="100" zoomScaleSheetLayoutView="110" workbookViewId="0">
      <selection activeCell="C1" sqref="C1"/>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2" t="s">
        <v>274</v>
      </c>
      <c r="B1" s="423" t="s">
        <v>190</v>
      </c>
      <c r="C1" s="413" t="s">
        <v>459</v>
      </c>
      <c r="D1" s="414" t="s">
        <v>180</v>
      </c>
      <c r="E1" s="415" t="s">
        <v>181</v>
      </c>
    </row>
    <row r="2" spans="1:5" ht="23.4" customHeight="1">
      <c r="A2" s="585" t="s">
        <v>198</v>
      </c>
      <c r="B2" s="586" t="s">
        <v>277</v>
      </c>
      <c r="C2" s="587" t="s">
        <v>321</v>
      </c>
      <c r="D2" s="588">
        <v>45603</v>
      </c>
      <c r="E2" s="589">
        <v>45604</v>
      </c>
    </row>
    <row r="3" spans="1:5" ht="23.4" customHeight="1">
      <c r="A3" s="489" t="s">
        <v>198</v>
      </c>
      <c r="B3" s="490" t="s">
        <v>278</v>
      </c>
      <c r="C3" s="491" t="s">
        <v>322</v>
      </c>
      <c r="D3" s="492">
        <v>45604</v>
      </c>
      <c r="E3" s="494">
        <v>45604</v>
      </c>
    </row>
    <row r="4" spans="1:5" ht="23.4" customHeight="1">
      <c r="A4" s="579" t="s">
        <v>198</v>
      </c>
      <c r="B4" s="580" t="s">
        <v>279</v>
      </c>
      <c r="C4" s="581" t="s">
        <v>323</v>
      </c>
      <c r="D4" s="582">
        <v>45603</v>
      </c>
      <c r="E4" s="583">
        <v>45604</v>
      </c>
    </row>
    <row r="5" spans="1:5" ht="23.4" customHeight="1">
      <c r="A5" s="452" t="s">
        <v>198</v>
      </c>
      <c r="B5" s="453" t="s">
        <v>280</v>
      </c>
      <c r="C5" s="454" t="s">
        <v>324</v>
      </c>
      <c r="D5" s="455">
        <v>45603</v>
      </c>
      <c r="E5" s="456">
        <v>45604</v>
      </c>
    </row>
    <row r="6" spans="1:5" ht="23.4" customHeight="1">
      <c r="A6" s="489" t="s">
        <v>198</v>
      </c>
      <c r="B6" s="490" t="s">
        <v>281</v>
      </c>
      <c r="C6" s="491" t="s">
        <v>325</v>
      </c>
      <c r="D6" s="492">
        <v>45603</v>
      </c>
      <c r="E6" s="493">
        <v>45604</v>
      </c>
    </row>
    <row r="7" spans="1:5" ht="23.4" customHeight="1">
      <c r="A7" s="495" t="s">
        <v>200</v>
      </c>
      <c r="B7" s="496" t="s">
        <v>282</v>
      </c>
      <c r="C7" s="497" t="s">
        <v>326</v>
      </c>
      <c r="D7" s="498">
        <v>45603</v>
      </c>
      <c r="E7" s="500">
        <v>45604</v>
      </c>
    </row>
    <row r="8" spans="1:5" ht="23.4" customHeight="1">
      <c r="A8" s="579" t="s">
        <v>202</v>
      </c>
      <c r="B8" s="580" t="s">
        <v>283</v>
      </c>
      <c r="C8" s="581" t="s">
        <v>327</v>
      </c>
      <c r="D8" s="582">
        <v>45603</v>
      </c>
      <c r="E8" s="583">
        <v>45604</v>
      </c>
    </row>
    <row r="9" spans="1:5" ht="23.4" customHeight="1">
      <c r="A9" s="452" t="s">
        <v>198</v>
      </c>
      <c r="B9" s="453" t="s">
        <v>284</v>
      </c>
      <c r="C9" s="454" t="s">
        <v>328</v>
      </c>
      <c r="D9" s="455">
        <v>45602</v>
      </c>
      <c r="E9" s="456">
        <v>45603</v>
      </c>
    </row>
    <row r="10" spans="1:5" ht="23.4" customHeight="1">
      <c r="A10" s="579" t="s">
        <v>198</v>
      </c>
      <c r="B10" s="580" t="s">
        <v>285</v>
      </c>
      <c r="C10" s="581" t="s">
        <v>329</v>
      </c>
      <c r="D10" s="582">
        <v>45602</v>
      </c>
      <c r="E10" s="583">
        <v>45603</v>
      </c>
    </row>
    <row r="11" spans="1:5" ht="23.4" customHeight="1">
      <c r="A11" s="495" t="s">
        <v>198</v>
      </c>
      <c r="B11" s="496" t="s">
        <v>286</v>
      </c>
      <c r="C11" s="497" t="s">
        <v>330</v>
      </c>
      <c r="D11" s="498">
        <v>45602</v>
      </c>
      <c r="E11" s="500">
        <v>45603</v>
      </c>
    </row>
    <row r="12" spans="1:5" ht="23.4" customHeight="1">
      <c r="A12" s="579" t="s">
        <v>200</v>
      </c>
      <c r="B12" s="580" t="s">
        <v>287</v>
      </c>
      <c r="C12" s="581" t="s">
        <v>331</v>
      </c>
      <c r="D12" s="582">
        <v>45602</v>
      </c>
      <c r="E12" s="583">
        <v>45603</v>
      </c>
    </row>
    <row r="13" spans="1:5" ht="23.4" customHeight="1">
      <c r="A13" s="579" t="s">
        <v>198</v>
      </c>
      <c r="B13" s="580" t="s">
        <v>288</v>
      </c>
      <c r="C13" s="581" t="s">
        <v>332</v>
      </c>
      <c r="D13" s="582">
        <v>45602</v>
      </c>
      <c r="E13" s="584">
        <v>45603</v>
      </c>
    </row>
    <row r="14" spans="1:5" ht="23.4" customHeight="1">
      <c r="A14" s="511" t="s">
        <v>198</v>
      </c>
      <c r="B14" s="512" t="s">
        <v>289</v>
      </c>
      <c r="C14" s="513" t="s">
        <v>333</v>
      </c>
      <c r="D14" s="514">
        <v>45602</v>
      </c>
      <c r="E14" s="520">
        <v>45603</v>
      </c>
    </row>
    <row r="15" spans="1:5" ht="23.4" customHeight="1">
      <c r="A15" s="515" t="s">
        <v>200</v>
      </c>
      <c r="B15" s="516" t="s">
        <v>215</v>
      </c>
      <c r="C15" s="517" t="s">
        <v>216</v>
      </c>
      <c r="D15" s="518">
        <v>45602</v>
      </c>
      <c r="E15" s="521">
        <v>45603</v>
      </c>
    </row>
    <row r="16" spans="1:5" ht="23.4" customHeight="1">
      <c r="A16" s="489" t="s">
        <v>198</v>
      </c>
      <c r="B16" s="490" t="s">
        <v>290</v>
      </c>
      <c r="C16" s="491" t="s">
        <v>334</v>
      </c>
      <c r="D16" s="492">
        <v>45602</v>
      </c>
      <c r="E16" s="493">
        <v>45602</v>
      </c>
    </row>
    <row r="17" spans="1:5" ht="23.4" customHeight="1">
      <c r="A17" s="489" t="s">
        <v>198</v>
      </c>
      <c r="B17" s="490" t="s">
        <v>291</v>
      </c>
      <c r="C17" s="491" t="s">
        <v>335</v>
      </c>
      <c r="D17" s="492">
        <v>45602</v>
      </c>
      <c r="E17" s="493">
        <v>45602</v>
      </c>
    </row>
    <row r="18" spans="1:5" ht="23.4" customHeight="1">
      <c r="A18" s="501" t="s">
        <v>198</v>
      </c>
      <c r="B18" s="502" t="s">
        <v>292</v>
      </c>
      <c r="C18" s="503" t="s">
        <v>336</v>
      </c>
      <c r="D18" s="504">
        <v>45602</v>
      </c>
      <c r="E18" s="505">
        <v>45602</v>
      </c>
    </row>
    <row r="19" spans="1:5" ht="23.4" customHeight="1">
      <c r="A19" s="452" t="s">
        <v>200</v>
      </c>
      <c r="B19" s="453" t="s">
        <v>199</v>
      </c>
      <c r="C19" s="454" t="s">
        <v>293</v>
      </c>
      <c r="D19" s="455">
        <v>45601</v>
      </c>
      <c r="E19" s="456">
        <v>45602</v>
      </c>
    </row>
    <row r="20" spans="1:5" ht="23.4" customHeight="1">
      <c r="A20" s="489" t="s">
        <v>201</v>
      </c>
      <c r="B20" s="490" t="s">
        <v>294</v>
      </c>
      <c r="C20" s="491" t="s">
        <v>295</v>
      </c>
      <c r="D20" s="492">
        <v>45601</v>
      </c>
      <c r="E20" s="493">
        <v>45602</v>
      </c>
    </row>
    <row r="21" spans="1:5" ht="23.4" customHeight="1">
      <c r="A21" s="501" t="s">
        <v>198</v>
      </c>
      <c r="B21" s="502" t="s">
        <v>296</v>
      </c>
      <c r="C21" s="503" t="s">
        <v>297</v>
      </c>
      <c r="D21" s="504">
        <v>45601</v>
      </c>
      <c r="E21" s="505">
        <v>45602</v>
      </c>
    </row>
    <row r="22" spans="1:5" ht="23.4" customHeight="1">
      <c r="A22" s="579" t="s">
        <v>198</v>
      </c>
      <c r="B22" s="580" t="s">
        <v>298</v>
      </c>
      <c r="C22" s="581" t="s">
        <v>299</v>
      </c>
      <c r="D22" s="582">
        <v>45601</v>
      </c>
      <c r="E22" s="583">
        <v>45602</v>
      </c>
    </row>
    <row r="23" spans="1:5" ht="23.4" customHeight="1">
      <c r="A23" s="579" t="s">
        <v>200</v>
      </c>
      <c r="B23" s="580" t="s">
        <v>199</v>
      </c>
      <c r="C23" s="581" t="s">
        <v>300</v>
      </c>
      <c r="D23" s="582">
        <v>45601</v>
      </c>
      <c r="E23" s="583">
        <v>45602</v>
      </c>
    </row>
    <row r="24" spans="1:5" ht="23.4" customHeight="1">
      <c r="A24" s="579" t="s">
        <v>198</v>
      </c>
      <c r="B24" s="580" t="s">
        <v>301</v>
      </c>
      <c r="C24" s="581" t="s">
        <v>302</v>
      </c>
      <c r="D24" s="582">
        <v>45601</v>
      </c>
      <c r="E24" s="583">
        <v>45602</v>
      </c>
    </row>
    <row r="25" spans="1:5" ht="23.4" customHeight="1">
      <c r="A25" s="489" t="s">
        <v>200</v>
      </c>
      <c r="B25" s="490" t="s">
        <v>303</v>
      </c>
      <c r="C25" s="491" t="s">
        <v>304</v>
      </c>
      <c r="D25" s="492">
        <v>45601</v>
      </c>
      <c r="E25" s="493">
        <v>45602</v>
      </c>
    </row>
    <row r="26" spans="1:5" ht="23.4" customHeight="1">
      <c r="A26" s="515" t="s">
        <v>198</v>
      </c>
      <c r="B26" s="516" t="s">
        <v>305</v>
      </c>
      <c r="C26" s="517" t="s">
        <v>306</v>
      </c>
      <c r="D26" s="518">
        <v>45601</v>
      </c>
      <c r="E26" s="519">
        <v>45601</v>
      </c>
    </row>
    <row r="27" spans="1:5" ht="23.4" customHeight="1">
      <c r="A27" s="579" t="s">
        <v>198</v>
      </c>
      <c r="B27" s="580" t="s">
        <v>307</v>
      </c>
      <c r="C27" s="581" t="s">
        <v>308</v>
      </c>
      <c r="D27" s="582">
        <v>45601</v>
      </c>
      <c r="E27" s="583">
        <v>45601</v>
      </c>
    </row>
    <row r="28" spans="1:5" ht="23.4" customHeight="1">
      <c r="A28" s="515" t="s">
        <v>200</v>
      </c>
      <c r="B28" s="516" t="s">
        <v>309</v>
      </c>
      <c r="C28" s="517" t="s">
        <v>310</v>
      </c>
      <c r="D28" s="518">
        <v>45601</v>
      </c>
      <c r="E28" s="519">
        <v>45601</v>
      </c>
    </row>
    <row r="29" spans="1:5" ht="23.4" customHeight="1">
      <c r="A29" s="495" t="s">
        <v>198</v>
      </c>
      <c r="B29" s="496" t="s">
        <v>311</v>
      </c>
      <c r="C29" s="497" t="s">
        <v>312</v>
      </c>
      <c r="D29" s="498">
        <v>45598</v>
      </c>
      <c r="E29" s="499">
        <v>45601</v>
      </c>
    </row>
    <row r="30" spans="1:5" ht="23.4" customHeight="1">
      <c r="A30" s="495" t="s">
        <v>198</v>
      </c>
      <c r="B30" s="496" t="s">
        <v>313</v>
      </c>
      <c r="C30" s="497" t="s">
        <v>314</v>
      </c>
      <c r="D30" s="498">
        <v>45597</v>
      </c>
      <c r="E30" s="499">
        <v>45601</v>
      </c>
    </row>
    <row r="31" spans="1:5" ht="23.4" customHeight="1">
      <c r="A31" s="495" t="s">
        <v>200</v>
      </c>
      <c r="B31" s="496" t="s">
        <v>315</v>
      </c>
      <c r="C31" s="497" t="s">
        <v>316</v>
      </c>
      <c r="D31" s="498">
        <v>45597</v>
      </c>
      <c r="E31" s="499">
        <v>45601</v>
      </c>
    </row>
    <row r="32" spans="1:5" ht="23.4" customHeight="1">
      <c r="A32" s="515" t="s">
        <v>202</v>
      </c>
      <c r="B32" s="516" t="s">
        <v>317</v>
      </c>
      <c r="C32" s="517" t="s">
        <v>318</v>
      </c>
      <c r="D32" s="518">
        <v>45597</v>
      </c>
      <c r="E32" s="521">
        <v>45601</v>
      </c>
    </row>
    <row r="33" spans="1:11" ht="23.4" customHeight="1">
      <c r="A33" s="579" t="s">
        <v>198</v>
      </c>
      <c r="B33" s="580" t="s">
        <v>319</v>
      </c>
      <c r="C33" s="581" t="s">
        <v>320</v>
      </c>
      <c r="D33" s="582">
        <v>45597</v>
      </c>
      <c r="E33" s="584">
        <v>45601</v>
      </c>
    </row>
    <row r="34" spans="1:11" ht="23.4" customHeight="1">
      <c r="A34" s="452"/>
      <c r="B34" s="453"/>
      <c r="C34" s="454"/>
      <c r="D34" s="455"/>
      <c r="E34" s="482"/>
    </row>
    <row r="35" spans="1:11" s="65" customFormat="1" ht="24" hidden="1" customHeight="1">
      <c r="A35" s="273"/>
      <c r="B35" s="273"/>
      <c r="C35" s="65" t="s">
        <v>182</v>
      </c>
      <c r="D35" s="425" t="s">
        <v>188</v>
      </c>
      <c r="E35" s="425" t="s">
        <v>189</v>
      </c>
    </row>
    <row r="36" spans="1:11" ht="20.25" customHeight="1">
      <c r="A36" s="25"/>
      <c r="B36" s="26"/>
      <c r="C36" s="416" t="s">
        <v>183</v>
      </c>
      <c r="D36" s="424"/>
      <c r="E36" s="424"/>
      <c r="J36" s="77"/>
      <c r="K36" s="77"/>
    </row>
    <row r="37" spans="1:11" ht="20.25" customHeight="1">
      <c r="A37" s="266" t="s">
        <v>184</v>
      </c>
      <c r="B37" s="267">
        <v>32</v>
      </c>
      <c r="C37" s="154"/>
      <c r="D37" s="27"/>
      <c r="E37" s="27"/>
      <c r="J37" s="77"/>
      <c r="K37" s="77"/>
    </row>
    <row r="38" spans="1:11" ht="20.25" customHeight="1">
      <c r="A38" s="179"/>
      <c r="B38" s="264"/>
      <c r="C38" s="154"/>
      <c r="D38" s="27"/>
      <c r="E38" s="27"/>
      <c r="J38" s="77"/>
      <c r="K38" s="77"/>
    </row>
    <row r="39" spans="1:11" ht="20.25" customHeight="1">
      <c r="A39" s="1"/>
      <c r="B39" s="1"/>
      <c r="C39" s="265"/>
      <c r="D39" s="180"/>
      <c r="E39" s="180"/>
      <c r="J39" s="77"/>
      <c r="K39" s="77"/>
    </row>
    <row r="40" spans="1:11">
      <c r="A40" s="155" t="s">
        <v>185</v>
      </c>
      <c r="B40" s="155"/>
      <c r="C40" s="272"/>
      <c r="D40" s="181"/>
      <c r="E40" s="181"/>
    </row>
    <row r="41" spans="1:11" ht="13.2" customHeight="1">
      <c r="A41" s="816" t="s">
        <v>186</v>
      </c>
      <c r="B41" s="816"/>
      <c r="C41" s="816"/>
      <c r="D41" s="182"/>
      <c r="E41" s="182"/>
    </row>
    <row r="46" spans="1:11">
      <c r="A46" s="1"/>
      <c r="B46" s="1"/>
      <c r="C46" s="1"/>
      <c r="D46" s="1"/>
      <c r="E46" s="1"/>
    </row>
    <row r="47" spans="1:11">
      <c r="A47" s="1"/>
      <c r="B47" s="1"/>
      <c r="C47" s="1"/>
      <c r="D47" s="1"/>
      <c r="E47" s="1"/>
    </row>
    <row r="48" spans="1:11">
      <c r="A48" s="1"/>
      <c r="B48" s="1"/>
      <c r="C48" s="1"/>
      <c r="D48" s="1"/>
      <c r="E48" s="1"/>
    </row>
    <row r="49" s="1" customFormat="1"/>
    <row r="50" s="1" customFormat="1"/>
    <row r="51" s="1" customFormat="1"/>
    <row r="52" s="1" customFormat="1"/>
  </sheetData>
  <autoFilter ref="A1:E34" xr:uid="{00000000-0001-0000-0800-000000000000}"/>
  <mergeCells count="1">
    <mergeCell ref="A41:C41"/>
  </mergeCells>
  <phoneticPr fontId="28"/>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78" zoomScaleNormal="75" zoomScaleSheetLayoutView="78" workbookViewId="0">
      <selection activeCell="A18" sqref="A18"/>
    </sheetView>
  </sheetViews>
  <sheetFormatPr defaultColWidth="9" defaultRowHeight="14.4"/>
  <cols>
    <col min="1" max="1" width="225.33203125" style="4" customWidth="1"/>
    <col min="2" max="2" width="33.109375" style="2" hidden="1" customWidth="1"/>
    <col min="3" max="3" width="26.88671875" style="3" customWidth="1"/>
    <col min="4" max="16384" width="9" style="1"/>
  </cols>
  <sheetData>
    <row r="1" spans="1:3" s="28" customFormat="1" ht="46.2" customHeight="1" thickBot="1">
      <c r="A1" s="483" t="s">
        <v>275</v>
      </c>
      <c r="B1" s="417" t="s">
        <v>122</v>
      </c>
      <c r="C1" s="434" t="s">
        <v>124</v>
      </c>
    </row>
    <row r="2" spans="1:3" ht="46.95" customHeight="1">
      <c r="A2" s="177" t="s">
        <v>385</v>
      </c>
      <c r="B2" s="430"/>
      <c r="C2" s="817">
        <v>45606</v>
      </c>
    </row>
    <row r="3" spans="1:3" ht="169.2" customHeight="1">
      <c r="A3" s="419" t="s">
        <v>386</v>
      </c>
      <c r="B3" s="431"/>
      <c r="C3" s="818"/>
    </row>
    <row r="4" spans="1:3" ht="34.950000000000003" customHeight="1" thickBot="1">
      <c r="A4" s="418" t="s">
        <v>387</v>
      </c>
      <c r="B4" s="1"/>
      <c r="C4" s="435"/>
    </row>
    <row r="5" spans="1:3" ht="45.6" customHeight="1">
      <c r="A5" s="177" t="s">
        <v>388</v>
      </c>
      <c r="B5" s="430"/>
      <c r="C5" s="817">
        <v>45606</v>
      </c>
    </row>
    <row r="6" spans="1:3" ht="100.8" customHeight="1">
      <c r="A6" s="419" t="s">
        <v>389</v>
      </c>
      <c r="B6" s="431"/>
      <c r="C6" s="818"/>
    </row>
    <row r="7" spans="1:3" ht="34.950000000000003" customHeight="1" thickBot="1">
      <c r="A7" s="418" t="s">
        <v>390</v>
      </c>
      <c r="B7" s="1"/>
      <c r="C7" s="532"/>
    </row>
    <row r="8" spans="1:3" ht="49.2" customHeight="1">
      <c r="A8" s="231" t="s">
        <v>425</v>
      </c>
      <c r="B8" s="430"/>
      <c r="C8" s="817">
        <v>45602</v>
      </c>
    </row>
    <row r="9" spans="1:3" ht="319.8" customHeight="1">
      <c r="A9" s="224" t="s">
        <v>426</v>
      </c>
      <c r="B9" s="431"/>
      <c r="C9" s="818"/>
    </row>
    <row r="10" spans="1:3" ht="39" customHeight="1" thickBot="1">
      <c r="A10" s="279" t="s">
        <v>427</v>
      </c>
      <c r="B10" s="1"/>
      <c r="C10" s="436"/>
    </row>
    <row r="11" spans="1:3" ht="51" customHeight="1">
      <c r="A11" s="465" t="s">
        <v>419</v>
      </c>
      <c r="B11" s="432"/>
      <c r="C11" s="817">
        <v>45604</v>
      </c>
    </row>
    <row r="12" spans="1:3" ht="232.8" customHeight="1">
      <c r="A12" s="449" t="s">
        <v>420</v>
      </c>
      <c r="B12" s="433"/>
      <c r="C12" s="818"/>
    </row>
    <row r="13" spans="1:3" ht="43.2" customHeight="1" thickBot="1">
      <c r="A13" s="443" t="s">
        <v>421</v>
      </c>
      <c r="B13" s="444"/>
      <c r="C13" s="445"/>
    </row>
    <row r="14" spans="1:3" s="194" customFormat="1" ht="49.8" customHeight="1">
      <c r="A14" s="441" t="s">
        <v>422</v>
      </c>
      <c r="B14" s="442"/>
      <c r="C14" s="819">
        <v>45604</v>
      </c>
    </row>
    <row r="15" spans="1:3" ht="319.2" customHeight="1" thickBot="1">
      <c r="A15" s="420" t="s">
        <v>423</v>
      </c>
      <c r="B15" s="421"/>
      <c r="C15" s="818"/>
    </row>
    <row r="16" spans="1:3" s="196" customFormat="1" ht="40.200000000000003" customHeight="1" thickBot="1">
      <c r="A16" s="195" t="s">
        <v>424</v>
      </c>
      <c r="B16" s="280"/>
      <c r="C16" s="436"/>
    </row>
    <row r="17" spans="1:3" ht="56.4" customHeight="1">
      <c r="A17" s="246" t="s">
        <v>428</v>
      </c>
      <c r="B17" s="1"/>
      <c r="C17" s="451"/>
    </row>
    <row r="18" spans="1:3" ht="345.6" customHeight="1" thickBot="1">
      <c r="A18" s="422" t="s">
        <v>429</v>
      </c>
      <c r="B18" s="1"/>
      <c r="C18" s="819">
        <v>45604</v>
      </c>
    </row>
    <row r="19" spans="1:3" ht="35.4" customHeight="1">
      <c r="A19" s="450" t="s">
        <v>430</v>
      </c>
      <c r="B19" s="1"/>
      <c r="C19" s="818"/>
    </row>
    <row r="20" spans="1:3" ht="51.6" hidden="1" customHeight="1">
      <c r="A20" s="246"/>
      <c r="B20" s="1"/>
      <c r="C20" s="451"/>
    </row>
    <row r="21" spans="1:3" ht="296.39999999999998" hidden="1" customHeight="1" thickBot="1">
      <c r="A21" s="460"/>
      <c r="B21" s="1"/>
      <c r="C21" s="819"/>
    </row>
    <row r="22" spans="1:3" ht="33" hidden="1" customHeight="1" thickBot="1">
      <c r="A22" s="461"/>
      <c r="B22" s="462"/>
      <c r="C22" s="820"/>
    </row>
    <row r="23" spans="1:3" ht="36.75" customHeight="1">
      <c r="A23" s="1" t="s">
        <v>187</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3"/>
  <hyperlinks>
    <hyperlink ref="A4" r:id="rId1" xr:uid="{D3C876F1-05C5-4BC3-9E5D-7F21300C66F2}"/>
    <hyperlink ref="A7" r:id="rId2" xr:uid="{2BC15C65-2D3E-4656-B458-70FFA9099B64}"/>
    <hyperlink ref="A13" r:id="rId3" xr:uid="{BB7D7DEF-9EE3-4382-B3BF-33C308B6EAE6}"/>
    <hyperlink ref="A16" r:id="rId4" xr:uid="{81E1AD1C-A54F-4B0E-8EE0-F1B73CEEB7A0}"/>
    <hyperlink ref="A10" r:id="rId5" xr:uid="{F2401F27-CB08-48E2-8B9E-0CED48C14587}"/>
    <hyperlink ref="A19" r:id="rId6" xr:uid="{70BC602F-C14F-46DA-B523-5664A0586A85}"/>
  </hyperlinks>
  <pageMargins left="0" right="0" top="0.19685039370078741" bottom="0.39370078740157483" header="0" footer="0.19685039370078741"/>
  <pageSetup paperSize="9" scale="39" orientation="portrait" r:id="rId7"/>
  <headerFooter alignWithMargins="0"/>
  <rowBreaks count="1" manualBreakCount="1">
    <brk id="19"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8"/>
  <sheetViews>
    <sheetView view="pageBreakPreview" zoomScale="90" zoomScaleNormal="100" zoomScaleSheetLayoutView="90" workbookViewId="0">
      <selection activeCell="W10" sqref="W10"/>
    </sheetView>
  </sheetViews>
  <sheetFormatPr defaultColWidth="9" defaultRowHeight="36" customHeight="1"/>
  <cols>
    <col min="1" max="13" width="9" style="1"/>
    <col min="14" max="14" width="111.88671875" style="1" customWidth="1"/>
    <col min="15" max="15" width="26.88671875" style="5" customWidth="1"/>
    <col min="16" max="16384" width="9" style="1"/>
  </cols>
  <sheetData>
    <row r="1" spans="1:16" ht="46.2" customHeight="1" thickBot="1">
      <c r="A1" s="821" t="s">
        <v>276</v>
      </c>
      <c r="B1" s="822"/>
      <c r="C1" s="822"/>
      <c r="D1" s="822"/>
      <c r="E1" s="822"/>
      <c r="F1" s="822"/>
      <c r="G1" s="822"/>
      <c r="H1" s="822"/>
      <c r="I1" s="822"/>
      <c r="J1" s="822"/>
      <c r="K1" s="822"/>
      <c r="L1" s="822"/>
      <c r="M1" s="822"/>
      <c r="N1" s="823"/>
    </row>
    <row r="2" spans="1:16" ht="40.200000000000003" customHeight="1">
      <c r="A2" s="824" t="s">
        <v>431</v>
      </c>
      <c r="B2" s="825"/>
      <c r="C2" s="825"/>
      <c r="D2" s="825"/>
      <c r="E2" s="825"/>
      <c r="F2" s="825"/>
      <c r="G2" s="825"/>
      <c r="H2" s="825"/>
      <c r="I2" s="825"/>
      <c r="J2" s="825"/>
      <c r="K2" s="825"/>
      <c r="L2" s="825"/>
      <c r="M2" s="825"/>
      <c r="N2" s="826"/>
    </row>
    <row r="3" spans="1:16" ht="158.4" customHeight="1" thickBot="1">
      <c r="A3" s="833" t="s">
        <v>432</v>
      </c>
      <c r="B3" s="834"/>
      <c r="C3" s="834"/>
      <c r="D3" s="834"/>
      <c r="E3" s="834"/>
      <c r="F3" s="834"/>
      <c r="G3" s="834"/>
      <c r="H3" s="834"/>
      <c r="I3" s="834"/>
      <c r="J3" s="834"/>
      <c r="K3" s="834"/>
      <c r="L3" s="834"/>
      <c r="M3" s="834"/>
      <c r="N3" s="835"/>
      <c r="P3" s="173"/>
    </row>
    <row r="4" spans="1:16" ht="45.6" customHeight="1" thickBot="1">
      <c r="A4" s="849" t="s">
        <v>433</v>
      </c>
      <c r="B4" s="850"/>
      <c r="C4" s="850"/>
      <c r="D4" s="850"/>
      <c r="E4" s="850"/>
      <c r="F4" s="850"/>
      <c r="G4" s="850"/>
      <c r="H4" s="850"/>
      <c r="I4" s="850"/>
      <c r="J4" s="850"/>
      <c r="K4" s="850"/>
      <c r="L4" s="850"/>
      <c r="M4" s="850"/>
      <c r="N4" s="851"/>
      <c r="O4" s="31"/>
    </row>
    <row r="5" spans="1:16" ht="109.2" customHeight="1" thickBot="1">
      <c r="A5" s="852" t="s">
        <v>434</v>
      </c>
      <c r="B5" s="853"/>
      <c r="C5" s="853"/>
      <c r="D5" s="853"/>
      <c r="E5" s="853"/>
      <c r="F5" s="853"/>
      <c r="G5" s="853"/>
      <c r="H5" s="853"/>
      <c r="I5" s="853"/>
      <c r="J5" s="853"/>
      <c r="K5" s="853"/>
      <c r="L5" s="853"/>
      <c r="M5" s="853"/>
      <c r="N5" s="854"/>
      <c r="O5" s="31"/>
    </row>
    <row r="6" spans="1:16" ht="41.4" customHeight="1" thickBot="1">
      <c r="A6" s="836" t="s">
        <v>435</v>
      </c>
      <c r="B6" s="837"/>
      <c r="C6" s="837"/>
      <c r="D6" s="837"/>
      <c r="E6" s="837"/>
      <c r="F6" s="837"/>
      <c r="G6" s="837"/>
      <c r="H6" s="837"/>
      <c r="I6" s="837"/>
      <c r="J6" s="837"/>
      <c r="K6" s="837"/>
      <c r="L6" s="837"/>
      <c r="M6" s="837"/>
      <c r="N6" s="838"/>
    </row>
    <row r="7" spans="1:16" ht="409.6" customHeight="1">
      <c r="A7" s="839" t="s">
        <v>436</v>
      </c>
      <c r="B7" s="840"/>
      <c r="C7" s="840"/>
      <c r="D7" s="840"/>
      <c r="E7" s="840"/>
      <c r="F7" s="840"/>
      <c r="G7" s="840"/>
      <c r="H7" s="840"/>
      <c r="I7" s="840"/>
      <c r="J7" s="840"/>
      <c r="K7" s="840"/>
      <c r="L7" s="840"/>
      <c r="M7" s="840"/>
      <c r="N7" s="841"/>
      <c r="O7" s="30"/>
    </row>
    <row r="8" spans="1:16" ht="363.6" customHeight="1" thickBot="1">
      <c r="A8" s="842"/>
      <c r="B8" s="843"/>
      <c r="C8" s="843"/>
      <c r="D8" s="843"/>
      <c r="E8" s="843"/>
      <c r="F8" s="843"/>
      <c r="G8" s="843"/>
      <c r="H8" s="843"/>
      <c r="I8" s="843"/>
      <c r="J8" s="843"/>
      <c r="K8" s="843"/>
      <c r="L8" s="843"/>
      <c r="M8" s="843"/>
      <c r="N8" s="844"/>
      <c r="O8" s="30"/>
    </row>
    <row r="9" spans="1:16" ht="49.2" customHeight="1">
      <c r="A9" s="827" t="s">
        <v>437</v>
      </c>
      <c r="B9" s="828"/>
      <c r="C9" s="828"/>
      <c r="D9" s="828"/>
      <c r="E9" s="828"/>
      <c r="F9" s="828"/>
      <c r="G9" s="828"/>
      <c r="H9" s="828"/>
      <c r="I9" s="828"/>
      <c r="J9" s="828"/>
      <c r="K9" s="828"/>
      <c r="L9" s="828"/>
      <c r="M9" s="828"/>
      <c r="N9" s="829"/>
    </row>
    <row r="10" spans="1:16" ht="408.6" customHeight="1">
      <c r="A10" s="830" t="s">
        <v>438</v>
      </c>
      <c r="B10" s="831"/>
      <c r="C10" s="831"/>
      <c r="D10" s="831"/>
      <c r="E10" s="831"/>
      <c r="F10" s="831"/>
      <c r="G10" s="831"/>
      <c r="H10" s="831"/>
      <c r="I10" s="831"/>
      <c r="J10" s="831"/>
      <c r="K10" s="831"/>
      <c r="L10" s="831"/>
      <c r="M10" s="831"/>
      <c r="N10" s="832"/>
    </row>
    <row r="11" spans="1:16" ht="47.4" hidden="1" customHeight="1">
      <c r="A11" s="824"/>
      <c r="B11" s="825"/>
      <c r="C11" s="825"/>
      <c r="D11" s="825"/>
      <c r="E11" s="825"/>
      <c r="F11" s="825"/>
      <c r="G11" s="825"/>
      <c r="H11" s="825"/>
      <c r="I11" s="825"/>
      <c r="J11" s="825"/>
      <c r="K11" s="825"/>
      <c r="L11" s="825"/>
      <c r="M11" s="825"/>
      <c r="N11" s="826"/>
    </row>
    <row r="12" spans="1:16" ht="88.8" hidden="1" customHeight="1" thickBot="1">
      <c r="A12" s="855"/>
      <c r="B12" s="856"/>
      <c r="C12" s="856"/>
      <c r="D12" s="856"/>
      <c r="E12" s="856"/>
      <c r="F12" s="856"/>
      <c r="G12" s="856"/>
      <c r="H12" s="856"/>
      <c r="I12" s="856"/>
      <c r="J12" s="856"/>
      <c r="K12" s="856"/>
      <c r="L12" s="856"/>
      <c r="M12" s="856"/>
      <c r="N12" s="857"/>
      <c r="P12" s="173"/>
    </row>
    <row r="13" spans="1:16" ht="45.6" hidden="1" customHeight="1">
      <c r="A13" s="827"/>
      <c r="B13" s="828"/>
      <c r="C13" s="828"/>
      <c r="D13" s="828"/>
      <c r="E13" s="828"/>
      <c r="F13" s="828"/>
      <c r="G13" s="828"/>
      <c r="H13" s="828"/>
      <c r="I13" s="828"/>
      <c r="J13" s="828"/>
      <c r="K13" s="828"/>
      <c r="L13" s="828"/>
      <c r="M13" s="828"/>
      <c r="N13" s="829"/>
      <c r="O13" s="1"/>
      <c r="P13" s="253"/>
    </row>
    <row r="14" spans="1:16" ht="146.4" hidden="1" customHeight="1" thickBot="1">
      <c r="A14" s="830"/>
      <c r="B14" s="831"/>
      <c r="C14" s="831"/>
      <c r="D14" s="831"/>
      <c r="E14" s="831"/>
      <c r="F14" s="831"/>
      <c r="G14" s="831"/>
      <c r="H14" s="831"/>
      <c r="I14" s="831"/>
      <c r="J14" s="831"/>
      <c r="K14" s="831"/>
      <c r="L14" s="831"/>
      <c r="M14" s="831"/>
      <c r="N14" s="832"/>
      <c r="O14" s="1"/>
      <c r="P14" s="253"/>
    </row>
    <row r="15" spans="1:16" ht="45.6" hidden="1" customHeight="1">
      <c r="A15" s="824"/>
      <c r="B15" s="858"/>
      <c r="C15" s="858"/>
      <c r="D15" s="858"/>
      <c r="E15" s="858"/>
      <c r="F15" s="858"/>
      <c r="G15" s="858"/>
      <c r="H15" s="858"/>
      <c r="I15" s="858"/>
      <c r="J15" s="858"/>
      <c r="K15" s="858"/>
      <c r="L15" s="858"/>
      <c r="M15" s="858"/>
      <c r="N15" s="859"/>
      <c r="O15" s="1"/>
      <c r="P15" s="253"/>
    </row>
    <row r="16" spans="1:16" ht="58.8" hidden="1" customHeight="1" thickBot="1">
      <c r="A16" s="860"/>
      <c r="B16" s="861"/>
      <c r="C16" s="861"/>
      <c r="D16" s="861"/>
      <c r="E16" s="861"/>
      <c r="F16" s="861"/>
      <c r="G16" s="861"/>
      <c r="H16" s="861"/>
      <c r="I16" s="861"/>
      <c r="J16" s="861"/>
      <c r="K16" s="861"/>
      <c r="L16" s="861"/>
      <c r="M16" s="861"/>
      <c r="N16" s="862"/>
      <c r="O16" s="1"/>
      <c r="P16" s="253"/>
    </row>
    <row r="17" spans="1:14" ht="36" hidden="1" customHeight="1">
      <c r="A17" s="847"/>
      <c r="B17" s="848"/>
      <c r="C17" s="848"/>
      <c r="D17" s="848"/>
      <c r="E17" s="848"/>
      <c r="F17" s="848"/>
      <c r="G17" s="848"/>
      <c r="H17" s="848"/>
      <c r="I17" s="848"/>
      <c r="J17" s="848"/>
      <c r="K17" s="848"/>
      <c r="L17" s="848"/>
      <c r="M17" s="848"/>
      <c r="N17" s="848"/>
    </row>
    <row r="18" spans="1:14" ht="36" hidden="1" customHeight="1">
      <c r="A18" s="845"/>
      <c r="B18" s="846"/>
      <c r="C18" s="846"/>
      <c r="D18" s="846"/>
      <c r="E18" s="846"/>
      <c r="F18" s="846"/>
      <c r="G18" s="846"/>
      <c r="H18" s="846"/>
      <c r="I18" s="846"/>
      <c r="J18" s="846"/>
      <c r="K18" s="846"/>
      <c r="L18" s="846"/>
      <c r="M18" s="846"/>
      <c r="N18" s="846"/>
    </row>
  </sheetData>
  <mergeCells count="17">
    <mergeCell ref="A18:N18"/>
    <mergeCell ref="A17:N17"/>
    <mergeCell ref="A4:N4"/>
    <mergeCell ref="A5:N5"/>
    <mergeCell ref="A11:N11"/>
    <mergeCell ref="A12:N12"/>
    <mergeCell ref="A15:N15"/>
    <mergeCell ref="A16:N16"/>
    <mergeCell ref="A13:N13"/>
    <mergeCell ref="A14:N14"/>
    <mergeCell ref="A1:N1"/>
    <mergeCell ref="A2:N2"/>
    <mergeCell ref="A9:N9"/>
    <mergeCell ref="A10:N10"/>
    <mergeCell ref="A3:N3"/>
    <mergeCell ref="A6:N6"/>
    <mergeCell ref="A7:N8"/>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Z81"/>
  <sheetViews>
    <sheetView view="pageBreakPreview" zoomScale="85" zoomScaleNormal="100" zoomScaleSheetLayoutView="85" workbookViewId="0">
      <selection activeCell="AA3" sqref="AA3"/>
    </sheetView>
  </sheetViews>
  <sheetFormatPr defaultRowHeight="13.2"/>
  <cols>
    <col min="8" max="8" width="4.21875" customWidth="1"/>
    <col min="9" max="9" width="5.33203125" customWidth="1"/>
    <col min="10" max="12" width="8.88671875" customWidth="1"/>
    <col min="13" max="13" width="3.33203125" customWidth="1"/>
    <col min="14" max="14" width="9.33203125" customWidth="1"/>
    <col min="24" max="24" width="12.109375" customWidth="1"/>
    <col min="26" max="26" width="12.109375" customWidth="1"/>
  </cols>
  <sheetData>
    <row r="1" spans="1:26" s="468" customFormat="1" ht="11.4" customHeight="1" thickBot="1">
      <c r="A1" s="593"/>
      <c r="B1" s="593"/>
      <c r="C1" s="593"/>
      <c r="D1" s="593"/>
      <c r="E1" s="593"/>
      <c r="F1" s="593"/>
      <c r="G1" s="593"/>
      <c r="H1" s="593"/>
      <c r="I1" s="593"/>
      <c r="J1" s="593"/>
      <c r="K1" s="593"/>
      <c r="L1" s="593"/>
      <c r="M1" s="593"/>
      <c r="N1" s="593"/>
      <c r="O1" s="593"/>
      <c r="P1" s="593"/>
      <c r="Q1" s="593"/>
      <c r="R1" s="593"/>
      <c r="S1" s="593"/>
      <c r="T1" s="593"/>
      <c r="U1" s="594"/>
      <c r="V1" s="594"/>
      <c r="W1" s="594"/>
      <c r="X1" s="594"/>
      <c r="Y1" s="595"/>
      <c r="Z1" s="595"/>
    </row>
    <row r="2" spans="1:26" s="468" customFormat="1" ht="33" customHeight="1" thickBot="1">
      <c r="A2" s="596"/>
      <c r="B2" s="617" t="s">
        <v>439</v>
      </c>
      <c r="C2" s="618"/>
      <c r="D2" s="618"/>
      <c r="E2" s="618"/>
      <c r="F2" s="618"/>
      <c r="G2" s="618"/>
      <c r="H2" s="618"/>
      <c r="I2" s="618"/>
      <c r="J2" s="618"/>
      <c r="K2" s="618"/>
      <c r="L2" s="618"/>
      <c r="M2" s="618"/>
      <c r="N2" s="618"/>
      <c r="O2" s="618"/>
      <c r="P2" s="618"/>
      <c r="Q2" s="618"/>
      <c r="R2" s="619"/>
      <c r="S2" s="596"/>
      <c r="T2" s="596"/>
      <c r="U2" s="594"/>
      <c r="V2" s="594"/>
      <c r="W2" s="594"/>
      <c r="X2" s="594"/>
      <c r="Y2" s="595"/>
      <c r="Z2" s="595"/>
    </row>
    <row r="3" spans="1:26" s="468" customFormat="1" ht="33" customHeight="1" thickBot="1">
      <c r="A3" s="593"/>
      <c r="B3" s="620" t="s">
        <v>440</v>
      </c>
      <c r="C3" s="621"/>
      <c r="D3" s="621"/>
      <c r="E3" s="621"/>
      <c r="F3" s="621"/>
      <c r="G3" s="621"/>
      <c r="H3" s="621"/>
      <c r="I3" s="621"/>
      <c r="J3" s="621"/>
      <c r="K3" s="621"/>
      <c r="L3" s="621"/>
      <c r="M3" s="621"/>
      <c r="N3" s="621"/>
      <c r="O3" s="621"/>
      <c r="P3" s="621"/>
      <c r="Q3" s="621"/>
      <c r="R3" s="622"/>
      <c r="S3" s="593"/>
      <c r="T3" s="593"/>
      <c r="U3" s="594"/>
      <c r="V3" s="594"/>
      <c r="W3" s="594"/>
      <c r="X3" s="594"/>
      <c r="Y3" s="595"/>
      <c r="Z3" s="595"/>
    </row>
    <row r="4" spans="1:26" ht="13.2" customHeight="1">
      <c r="A4" s="593"/>
      <c r="B4" s="624" t="s">
        <v>456</v>
      </c>
      <c r="C4" s="625"/>
      <c r="D4" s="625"/>
      <c r="E4" s="625"/>
      <c r="F4" s="625"/>
      <c r="G4" s="625"/>
      <c r="H4" s="625"/>
      <c r="I4" s="625"/>
      <c r="J4" s="625"/>
      <c r="K4" s="625"/>
      <c r="L4" s="625"/>
      <c r="M4" s="625"/>
      <c r="N4" s="625"/>
      <c r="O4" s="625"/>
      <c r="P4" s="625"/>
      <c r="Q4" s="625"/>
      <c r="R4" s="626"/>
      <c r="S4" s="593"/>
      <c r="T4" s="593"/>
      <c r="U4" s="597"/>
      <c r="V4" s="597"/>
      <c r="W4" s="597"/>
      <c r="X4" s="597"/>
      <c r="Y4" s="597"/>
      <c r="Z4" s="597"/>
    </row>
    <row r="5" spans="1:26" ht="13.2" customHeight="1">
      <c r="A5" s="593"/>
      <c r="B5" s="627"/>
      <c r="C5" s="628"/>
      <c r="D5" s="628"/>
      <c r="E5" s="628"/>
      <c r="F5" s="628"/>
      <c r="G5" s="628"/>
      <c r="H5" s="628"/>
      <c r="I5" s="628"/>
      <c r="J5" s="628"/>
      <c r="K5" s="628"/>
      <c r="L5" s="628"/>
      <c r="M5" s="628"/>
      <c r="N5" s="628"/>
      <c r="O5" s="628"/>
      <c r="P5" s="628"/>
      <c r="Q5" s="628"/>
      <c r="R5" s="629"/>
      <c r="S5" s="593"/>
      <c r="T5" s="593"/>
      <c r="U5" s="597"/>
      <c r="V5" s="597"/>
      <c r="W5" s="597"/>
      <c r="X5" s="597"/>
      <c r="Y5" s="597"/>
      <c r="Z5" s="597"/>
    </row>
    <row r="6" spans="1:26" ht="24" customHeight="1" thickBot="1">
      <c r="A6" s="593"/>
      <c r="B6" s="630" t="s">
        <v>457</v>
      </c>
      <c r="C6" s="631"/>
      <c r="D6" s="631"/>
      <c r="E6" s="631"/>
      <c r="F6" s="631"/>
      <c r="G6" s="631"/>
      <c r="H6" s="631"/>
      <c r="I6" s="631"/>
      <c r="J6" s="631"/>
      <c r="K6" s="631"/>
      <c r="L6" s="631"/>
      <c r="M6" s="631"/>
      <c r="N6" s="631"/>
      <c r="O6" s="631"/>
      <c r="P6" s="631"/>
      <c r="Q6" s="631"/>
      <c r="R6" s="632"/>
      <c r="S6" s="593"/>
      <c r="T6" s="593"/>
      <c r="U6" s="597"/>
      <c r="V6" s="597"/>
      <c r="W6" s="597"/>
      <c r="X6" s="597"/>
      <c r="Y6" s="597"/>
      <c r="Z6" s="597"/>
    </row>
    <row r="7" spans="1:26" ht="12" customHeight="1">
      <c r="A7" s="593"/>
      <c r="B7" s="593"/>
      <c r="C7" s="593"/>
      <c r="D7" s="593"/>
      <c r="E7" s="593"/>
      <c r="F7" s="593"/>
      <c r="G7" s="593"/>
      <c r="H7" s="593"/>
      <c r="I7" s="593"/>
      <c r="J7" s="593"/>
      <c r="K7" s="593"/>
      <c r="L7" s="593"/>
      <c r="M7" s="593"/>
      <c r="N7" s="593"/>
      <c r="O7" s="593"/>
      <c r="P7" s="593"/>
      <c r="Q7" s="593"/>
      <c r="R7" s="593"/>
      <c r="S7" s="593"/>
      <c r="T7" s="593"/>
      <c r="U7" s="597"/>
      <c r="V7" s="597"/>
      <c r="W7" s="597"/>
      <c r="X7" s="597"/>
      <c r="Y7" s="597"/>
      <c r="Z7" s="597"/>
    </row>
    <row r="8" spans="1:26" ht="13.2" customHeight="1">
      <c r="A8" s="591"/>
      <c r="B8" s="623" t="s">
        <v>458</v>
      </c>
      <c r="C8" s="623"/>
      <c r="D8" s="623"/>
      <c r="E8" s="623"/>
      <c r="F8" s="623"/>
      <c r="G8" s="623"/>
      <c r="H8" s="623"/>
      <c r="I8" s="623"/>
      <c r="J8" s="623"/>
      <c r="K8" s="623"/>
      <c r="L8" s="623"/>
      <c r="M8" s="623"/>
      <c r="N8" s="623"/>
      <c r="O8" s="623"/>
      <c r="P8" s="623"/>
      <c r="Q8" s="623"/>
      <c r="R8" s="623"/>
      <c r="S8" s="623"/>
      <c r="T8" s="623"/>
      <c r="U8" s="623"/>
      <c r="V8" s="623"/>
      <c r="W8" s="623"/>
      <c r="X8" s="623"/>
      <c r="Y8" s="466"/>
      <c r="Z8" s="466"/>
    </row>
    <row r="9" spans="1:26" ht="13.2" customHeight="1">
      <c r="A9" s="466"/>
      <c r="B9" s="623"/>
      <c r="C9" s="623"/>
      <c r="D9" s="623"/>
      <c r="E9" s="623"/>
      <c r="F9" s="623"/>
      <c r="G9" s="623"/>
      <c r="H9" s="623"/>
      <c r="I9" s="623"/>
      <c r="J9" s="623"/>
      <c r="K9" s="623"/>
      <c r="L9" s="623"/>
      <c r="M9" s="623"/>
      <c r="N9" s="623"/>
      <c r="O9" s="623"/>
      <c r="P9" s="623"/>
      <c r="Q9" s="623"/>
      <c r="R9" s="623"/>
      <c r="S9" s="623"/>
      <c r="T9" s="623"/>
      <c r="U9" s="623"/>
      <c r="V9" s="623"/>
      <c r="W9" s="623"/>
      <c r="X9" s="623"/>
      <c r="Y9" s="466"/>
      <c r="Z9" s="466"/>
    </row>
    <row r="10" spans="1:26" ht="13.2" customHeight="1">
      <c r="A10" s="592"/>
      <c r="B10" s="623"/>
      <c r="C10" s="623"/>
      <c r="D10" s="623"/>
      <c r="E10" s="623"/>
      <c r="F10" s="623"/>
      <c r="G10" s="623"/>
      <c r="H10" s="623"/>
      <c r="I10" s="623"/>
      <c r="J10" s="623"/>
      <c r="K10" s="623"/>
      <c r="L10" s="623"/>
      <c r="M10" s="623"/>
      <c r="N10" s="623"/>
      <c r="O10" s="623"/>
      <c r="P10" s="623"/>
      <c r="Q10" s="623"/>
      <c r="R10" s="623"/>
      <c r="S10" s="623"/>
      <c r="T10" s="623"/>
      <c r="U10" s="623"/>
      <c r="V10" s="623"/>
      <c r="W10" s="623"/>
      <c r="X10" s="623"/>
      <c r="Y10" s="466"/>
      <c r="Z10" s="466"/>
    </row>
    <row r="11" spans="1:26" ht="13.2" customHeight="1">
      <c r="A11" s="592"/>
      <c r="B11" s="623"/>
      <c r="C11" s="623"/>
      <c r="D11" s="623"/>
      <c r="E11" s="623"/>
      <c r="F11" s="623"/>
      <c r="G11" s="623"/>
      <c r="H11" s="623"/>
      <c r="I11" s="623"/>
      <c r="J11" s="623"/>
      <c r="K11" s="623"/>
      <c r="L11" s="623"/>
      <c r="M11" s="623"/>
      <c r="N11" s="623"/>
      <c r="O11" s="623"/>
      <c r="P11" s="623"/>
      <c r="Q11" s="623"/>
      <c r="R11" s="623"/>
      <c r="S11" s="623"/>
      <c r="T11" s="623"/>
      <c r="U11" s="623"/>
      <c r="V11" s="623"/>
      <c r="W11" s="623"/>
      <c r="X11" s="623"/>
      <c r="Y11" s="466"/>
      <c r="Z11" s="466"/>
    </row>
    <row r="12" spans="1:26" ht="13.2" customHeight="1">
      <c r="A12" s="592"/>
      <c r="B12" s="623"/>
      <c r="C12" s="623"/>
      <c r="D12" s="623"/>
      <c r="E12" s="623"/>
      <c r="F12" s="623"/>
      <c r="G12" s="623"/>
      <c r="H12" s="623"/>
      <c r="I12" s="623"/>
      <c r="J12" s="623"/>
      <c r="K12" s="623"/>
      <c r="L12" s="623"/>
      <c r="M12" s="623"/>
      <c r="N12" s="623"/>
      <c r="O12" s="623"/>
      <c r="P12" s="623"/>
      <c r="Q12" s="623"/>
      <c r="R12" s="623"/>
      <c r="S12" s="623"/>
      <c r="T12" s="623"/>
      <c r="U12" s="623"/>
      <c r="V12" s="623"/>
      <c r="W12" s="623"/>
      <c r="X12" s="623"/>
      <c r="Y12" s="466"/>
      <c r="Z12" s="466"/>
    </row>
    <row r="13" spans="1:26" ht="13.8" customHeight="1">
      <c r="A13" s="592"/>
      <c r="B13" s="623"/>
      <c r="C13" s="623"/>
      <c r="D13" s="623"/>
      <c r="E13" s="623"/>
      <c r="F13" s="623"/>
      <c r="G13" s="623"/>
      <c r="H13" s="623"/>
      <c r="I13" s="623"/>
      <c r="J13" s="623"/>
      <c r="K13" s="623"/>
      <c r="L13" s="623"/>
      <c r="M13" s="623"/>
      <c r="N13" s="623"/>
      <c r="O13" s="623"/>
      <c r="P13" s="623"/>
      <c r="Q13" s="623"/>
      <c r="R13" s="623"/>
      <c r="S13" s="623"/>
      <c r="T13" s="623"/>
      <c r="U13" s="623"/>
      <c r="V13" s="623"/>
      <c r="W13" s="623"/>
      <c r="X13" s="623"/>
      <c r="Y13" s="466"/>
      <c r="Z13" s="466"/>
    </row>
    <row r="14" spans="1:26" ht="13.2" customHeight="1">
      <c r="A14" s="592"/>
      <c r="B14" s="623"/>
      <c r="C14" s="623"/>
      <c r="D14" s="623"/>
      <c r="E14" s="623"/>
      <c r="F14" s="623"/>
      <c r="G14" s="623"/>
      <c r="H14" s="623"/>
      <c r="I14" s="623"/>
      <c r="J14" s="623"/>
      <c r="K14" s="623"/>
      <c r="L14" s="623"/>
      <c r="M14" s="623"/>
      <c r="N14" s="623"/>
      <c r="O14" s="623"/>
      <c r="P14" s="623"/>
      <c r="Q14" s="623"/>
      <c r="R14" s="623"/>
      <c r="S14" s="623"/>
      <c r="T14" s="623"/>
      <c r="U14" s="623"/>
      <c r="V14" s="623"/>
      <c r="W14" s="623"/>
      <c r="X14" s="623"/>
      <c r="Y14" s="466"/>
      <c r="Z14" s="466"/>
    </row>
    <row r="15" spans="1:26" ht="13.2" customHeight="1">
      <c r="A15" s="592"/>
      <c r="B15" s="623"/>
      <c r="C15" s="623"/>
      <c r="D15" s="623"/>
      <c r="E15" s="623"/>
      <c r="F15" s="623"/>
      <c r="G15" s="623"/>
      <c r="H15" s="623"/>
      <c r="I15" s="623"/>
      <c r="J15" s="623"/>
      <c r="K15" s="623"/>
      <c r="L15" s="623"/>
      <c r="M15" s="623"/>
      <c r="N15" s="623"/>
      <c r="O15" s="623"/>
      <c r="P15" s="623"/>
      <c r="Q15" s="623"/>
      <c r="R15" s="623"/>
      <c r="S15" s="623"/>
      <c r="T15" s="623"/>
      <c r="U15" s="623"/>
      <c r="V15" s="623"/>
      <c r="W15" s="623"/>
      <c r="X15" s="623"/>
      <c r="Y15" s="466"/>
      <c r="Z15" s="466"/>
    </row>
    <row r="16" spans="1:26" ht="13.2" customHeight="1">
      <c r="A16" s="592"/>
      <c r="B16" s="623"/>
      <c r="C16" s="623"/>
      <c r="D16" s="623"/>
      <c r="E16" s="623"/>
      <c r="F16" s="623"/>
      <c r="G16" s="623"/>
      <c r="H16" s="623"/>
      <c r="I16" s="623"/>
      <c r="J16" s="623"/>
      <c r="K16" s="623"/>
      <c r="L16" s="623"/>
      <c r="M16" s="623"/>
      <c r="N16" s="623"/>
      <c r="O16" s="623"/>
      <c r="P16" s="623"/>
      <c r="Q16" s="623"/>
      <c r="R16" s="623"/>
      <c r="S16" s="623"/>
      <c r="T16" s="623"/>
      <c r="U16" s="623"/>
      <c r="V16" s="623"/>
      <c r="W16" s="623"/>
      <c r="X16" s="623"/>
      <c r="Y16" s="466"/>
      <c r="Z16" s="466"/>
    </row>
    <row r="17" spans="1:26" ht="13.2" customHeight="1">
      <c r="A17" s="466"/>
      <c r="B17" s="623"/>
      <c r="C17" s="623"/>
      <c r="D17" s="623"/>
      <c r="E17" s="623"/>
      <c r="F17" s="623"/>
      <c r="G17" s="623"/>
      <c r="H17" s="623"/>
      <c r="I17" s="623"/>
      <c r="J17" s="623"/>
      <c r="K17" s="623"/>
      <c r="L17" s="623"/>
      <c r="M17" s="623"/>
      <c r="N17" s="623"/>
      <c r="O17" s="623"/>
      <c r="P17" s="623"/>
      <c r="Q17" s="623"/>
      <c r="R17" s="623"/>
      <c r="S17" s="623"/>
      <c r="T17" s="623"/>
      <c r="U17" s="623"/>
      <c r="V17" s="623"/>
      <c r="W17" s="623"/>
      <c r="X17" s="623"/>
      <c r="Y17" s="466"/>
      <c r="Z17" s="466"/>
    </row>
    <row r="18" spans="1:26" ht="13.2" customHeight="1">
      <c r="A18" s="466"/>
      <c r="B18" s="623"/>
      <c r="C18" s="623"/>
      <c r="D18" s="623"/>
      <c r="E18" s="623"/>
      <c r="F18" s="623"/>
      <c r="G18" s="623"/>
      <c r="H18" s="623"/>
      <c r="I18" s="623"/>
      <c r="J18" s="623"/>
      <c r="K18" s="623"/>
      <c r="L18" s="623"/>
      <c r="M18" s="623"/>
      <c r="N18" s="623"/>
      <c r="O18" s="623"/>
      <c r="P18" s="623"/>
      <c r="Q18" s="623"/>
      <c r="R18" s="623"/>
      <c r="S18" s="623"/>
      <c r="T18" s="623"/>
      <c r="U18" s="623"/>
      <c r="V18" s="623"/>
      <c r="W18" s="623"/>
      <c r="X18" s="623"/>
      <c r="Y18" s="466"/>
      <c r="Z18" s="466"/>
    </row>
    <row r="19" spans="1:26" ht="13.2" customHeight="1">
      <c r="A19" s="466"/>
      <c r="B19" s="623"/>
      <c r="C19" s="623"/>
      <c r="D19" s="623"/>
      <c r="E19" s="623"/>
      <c r="F19" s="623"/>
      <c r="G19" s="623"/>
      <c r="H19" s="623"/>
      <c r="I19" s="623"/>
      <c r="J19" s="623"/>
      <c r="K19" s="623"/>
      <c r="L19" s="623"/>
      <c r="M19" s="623"/>
      <c r="N19" s="623"/>
      <c r="O19" s="623"/>
      <c r="P19" s="623"/>
      <c r="Q19" s="623"/>
      <c r="R19" s="623"/>
      <c r="S19" s="623"/>
      <c r="T19" s="623"/>
      <c r="U19" s="623"/>
      <c r="V19" s="623"/>
      <c r="W19" s="623"/>
      <c r="X19" s="623"/>
      <c r="Y19" s="466"/>
      <c r="Z19" s="466"/>
    </row>
    <row r="20" spans="1:26" ht="24.6" customHeight="1">
      <c r="A20" s="466"/>
      <c r="B20" s="623"/>
      <c r="C20" s="623"/>
      <c r="D20" s="623"/>
      <c r="E20" s="623"/>
      <c r="F20" s="623"/>
      <c r="G20" s="623"/>
      <c r="H20" s="623"/>
      <c r="I20" s="623"/>
      <c r="J20" s="623"/>
      <c r="K20" s="623"/>
      <c r="L20" s="623"/>
      <c r="M20" s="623"/>
      <c r="N20" s="623"/>
      <c r="O20" s="623"/>
      <c r="P20" s="623"/>
      <c r="Q20" s="623"/>
      <c r="R20" s="623"/>
      <c r="S20" s="623"/>
      <c r="T20" s="623"/>
      <c r="U20" s="623"/>
      <c r="V20" s="623"/>
      <c r="W20" s="623"/>
      <c r="X20" s="623"/>
      <c r="Y20" s="466"/>
      <c r="Z20" s="466"/>
    </row>
    <row r="21" spans="1:26" ht="13.2" customHeight="1">
      <c r="A21" s="466"/>
      <c r="B21" s="623"/>
      <c r="C21" s="623"/>
      <c r="D21" s="623"/>
      <c r="E21" s="623"/>
      <c r="F21" s="623"/>
      <c r="G21" s="623"/>
      <c r="H21" s="623"/>
      <c r="I21" s="623"/>
      <c r="J21" s="623"/>
      <c r="K21" s="623"/>
      <c r="L21" s="623"/>
      <c r="M21" s="623"/>
      <c r="N21" s="623"/>
      <c r="O21" s="623"/>
      <c r="P21" s="623"/>
      <c r="Q21" s="623"/>
      <c r="R21" s="623"/>
      <c r="S21" s="623"/>
      <c r="T21" s="623"/>
      <c r="U21" s="623"/>
      <c r="V21" s="623"/>
      <c r="W21" s="623"/>
      <c r="X21" s="623"/>
      <c r="Y21" s="466"/>
      <c r="Z21" s="466"/>
    </row>
    <row r="22" spans="1:26" ht="13.2" customHeight="1">
      <c r="A22" s="466"/>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466"/>
      <c r="Z22" s="466"/>
    </row>
    <row r="23" spans="1:26" ht="13.2" customHeight="1">
      <c r="A23" s="466"/>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466"/>
      <c r="Z23" s="466"/>
    </row>
    <row r="24" spans="1:26" ht="13.2" customHeight="1">
      <c r="A24" s="466"/>
      <c r="B24" s="623"/>
      <c r="C24" s="623"/>
      <c r="D24" s="623"/>
      <c r="E24" s="623"/>
      <c r="F24" s="623"/>
      <c r="G24" s="623"/>
      <c r="H24" s="623"/>
      <c r="I24" s="623"/>
      <c r="J24" s="623"/>
      <c r="K24" s="623"/>
      <c r="L24" s="623"/>
      <c r="M24" s="623"/>
      <c r="N24" s="623"/>
      <c r="O24" s="623"/>
      <c r="P24" s="623"/>
      <c r="Q24" s="623"/>
      <c r="R24" s="623"/>
      <c r="S24" s="623"/>
      <c r="T24" s="623"/>
      <c r="U24" s="623"/>
      <c r="V24" s="623"/>
      <c r="W24" s="623"/>
      <c r="X24" s="623"/>
      <c r="Y24" s="466"/>
      <c r="Z24" s="466"/>
    </row>
    <row r="25" spans="1:26" ht="13.2" customHeight="1">
      <c r="A25" s="466"/>
      <c r="B25" s="623"/>
      <c r="C25" s="623"/>
      <c r="D25" s="623"/>
      <c r="E25" s="623"/>
      <c r="F25" s="623"/>
      <c r="G25" s="623"/>
      <c r="H25" s="623"/>
      <c r="I25" s="623"/>
      <c r="J25" s="623"/>
      <c r="K25" s="623"/>
      <c r="L25" s="623"/>
      <c r="M25" s="623"/>
      <c r="N25" s="623"/>
      <c r="O25" s="623"/>
      <c r="P25" s="623"/>
      <c r="Q25" s="623"/>
      <c r="R25" s="623"/>
      <c r="S25" s="623"/>
      <c r="T25" s="623"/>
      <c r="U25" s="623"/>
      <c r="V25" s="623"/>
      <c r="W25" s="623"/>
      <c r="X25" s="623"/>
      <c r="Y25" s="466"/>
      <c r="Z25" s="466"/>
    </row>
    <row r="26" spans="1:26" ht="13.2" customHeight="1">
      <c r="A26" s="466"/>
      <c r="B26" s="623"/>
      <c r="C26" s="623"/>
      <c r="D26" s="623"/>
      <c r="E26" s="623"/>
      <c r="F26" s="623"/>
      <c r="G26" s="623"/>
      <c r="H26" s="623"/>
      <c r="I26" s="623"/>
      <c r="J26" s="623"/>
      <c r="K26" s="623"/>
      <c r="L26" s="623"/>
      <c r="M26" s="623"/>
      <c r="N26" s="623"/>
      <c r="O26" s="623"/>
      <c r="P26" s="623"/>
      <c r="Q26" s="623"/>
      <c r="R26" s="623"/>
      <c r="S26" s="623"/>
      <c r="T26" s="623"/>
      <c r="U26" s="623"/>
      <c r="V26" s="623"/>
      <c r="W26" s="623"/>
      <c r="X26" s="623"/>
      <c r="Y26" s="466"/>
      <c r="Z26" s="466"/>
    </row>
    <row r="27" spans="1:26" ht="13.2" customHeight="1">
      <c r="A27" s="466"/>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466"/>
      <c r="Z27" s="466"/>
    </row>
    <row r="28" spans="1:26" ht="13.2" customHeight="1">
      <c r="A28" s="466"/>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466"/>
      <c r="Z28" s="466"/>
    </row>
    <row r="29" spans="1:26" ht="13.2" customHeight="1">
      <c r="A29" s="466"/>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466"/>
      <c r="Z29" s="466"/>
    </row>
    <row r="30" spans="1:26" ht="13.2" customHeight="1">
      <c r="A30" s="466"/>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466"/>
      <c r="Z30" s="466"/>
    </row>
    <row r="31" spans="1:26" ht="13.2" customHeight="1">
      <c r="A31" s="466"/>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466"/>
      <c r="Z31" s="466"/>
    </row>
    <row r="32" spans="1:26" ht="13.2" customHeight="1">
      <c r="A32" s="466"/>
      <c r="B32" s="623"/>
      <c r="C32" s="623"/>
      <c r="D32" s="623"/>
      <c r="E32" s="623"/>
      <c r="F32" s="623"/>
      <c r="G32" s="623"/>
      <c r="H32" s="623"/>
      <c r="I32" s="623"/>
      <c r="J32" s="623"/>
      <c r="K32" s="623"/>
      <c r="L32" s="623"/>
      <c r="M32" s="623"/>
      <c r="N32" s="623"/>
      <c r="O32" s="623"/>
      <c r="P32" s="623"/>
      <c r="Q32" s="623"/>
      <c r="R32" s="623"/>
      <c r="S32" s="623"/>
      <c r="T32" s="623"/>
      <c r="U32" s="623"/>
      <c r="V32" s="623"/>
      <c r="W32" s="623"/>
      <c r="X32" s="623"/>
      <c r="Y32" s="466"/>
      <c r="Z32" s="466"/>
    </row>
    <row r="33" spans="1:26" ht="13.2" customHeight="1">
      <c r="A33" s="466"/>
      <c r="B33" s="623"/>
      <c r="C33" s="623"/>
      <c r="D33" s="623"/>
      <c r="E33" s="623"/>
      <c r="F33" s="623"/>
      <c r="G33" s="623"/>
      <c r="H33" s="623"/>
      <c r="I33" s="623"/>
      <c r="J33" s="623"/>
      <c r="K33" s="623"/>
      <c r="L33" s="623"/>
      <c r="M33" s="623"/>
      <c r="N33" s="623"/>
      <c r="O33" s="623"/>
      <c r="P33" s="623"/>
      <c r="Q33" s="623"/>
      <c r="R33" s="623"/>
      <c r="S33" s="623"/>
      <c r="T33" s="623"/>
      <c r="U33" s="623"/>
      <c r="V33" s="623"/>
      <c r="W33" s="623"/>
      <c r="X33" s="623"/>
      <c r="Y33" s="466"/>
      <c r="Z33" s="466"/>
    </row>
    <row r="34" spans="1:26" ht="13.2" customHeight="1">
      <c r="A34" s="466"/>
      <c r="B34" s="623"/>
      <c r="C34" s="623"/>
      <c r="D34" s="623"/>
      <c r="E34" s="623"/>
      <c r="F34" s="623"/>
      <c r="G34" s="623"/>
      <c r="H34" s="623"/>
      <c r="I34" s="623"/>
      <c r="J34" s="623"/>
      <c r="K34" s="623"/>
      <c r="L34" s="623"/>
      <c r="M34" s="623"/>
      <c r="N34" s="623"/>
      <c r="O34" s="623"/>
      <c r="P34" s="623"/>
      <c r="Q34" s="623"/>
      <c r="R34" s="623"/>
      <c r="S34" s="623"/>
      <c r="T34" s="623"/>
      <c r="U34" s="623"/>
      <c r="V34" s="623"/>
      <c r="W34" s="623"/>
      <c r="X34" s="623"/>
      <c r="Y34" s="466"/>
      <c r="Z34" s="466"/>
    </row>
    <row r="35" spans="1:26" ht="13.2" customHeight="1">
      <c r="A35" s="466"/>
      <c r="B35" s="623"/>
      <c r="C35" s="623"/>
      <c r="D35" s="623"/>
      <c r="E35" s="623"/>
      <c r="F35" s="623"/>
      <c r="G35" s="623"/>
      <c r="H35" s="623"/>
      <c r="I35" s="623"/>
      <c r="J35" s="623"/>
      <c r="K35" s="623"/>
      <c r="L35" s="623"/>
      <c r="M35" s="623"/>
      <c r="N35" s="623"/>
      <c r="O35" s="623"/>
      <c r="P35" s="623"/>
      <c r="Q35" s="623"/>
      <c r="R35" s="623"/>
      <c r="S35" s="623"/>
      <c r="T35" s="623"/>
      <c r="U35" s="623"/>
      <c r="V35" s="623"/>
      <c r="W35" s="623"/>
      <c r="X35" s="623"/>
      <c r="Y35" s="466"/>
      <c r="Z35" s="466"/>
    </row>
    <row r="36" spans="1:26" ht="13.2" customHeight="1">
      <c r="A36" s="466"/>
      <c r="B36" s="623"/>
      <c r="C36" s="623"/>
      <c r="D36" s="623"/>
      <c r="E36" s="623"/>
      <c r="F36" s="623"/>
      <c r="G36" s="623"/>
      <c r="H36" s="623"/>
      <c r="I36" s="623"/>
      <c r="J36" s="623"/>
      <c r="K36" s="623"/>
      <c r="L36" s="623"/>
      <c r="M36" s="623"/>
      <c r="N36" s="623"/>
      <c r="O36" s="623"/>
      <c r="P36" s="623"/>
      <c r="Q36" s="623"/>
      <c r="R36" s="623"/>
      <c r="S36" s="623"/>
      <c r="T36" s="623"/>
      <c r="U36" s="623"/>
      <c r="V36" s="623"/>
      <c r="W36" s="623"/>
      <c r="X36" s="623"/>
      <c r="Y36" s="466"/>
      <c r="Z36" s="466"/>
    </row>
    <row r="37" spans="1:26" ht="13.2" customHeight="1">
      <c r="A37" s="466"/>
      <c r="B37" s="623"/>
      <c r="C37" s="623"/>
      <c r="D37" s="623"/>
      <c r="E37" s="623"/>
      <c r="F37" s="623"/>
      <c r="G37" s="623"/>
      <c r="H37" s="623"/>
      <c r="I37" s="623"/>
      <c r="J37" s="623"/>
      <c r="K37" s="623"/>
      <c r="L37" s="623"/>
      <c r="M37" s="623"/>
      <c r="N37" s="623"/>
      <c r="O37" s="623"/>
      <c r="P37" s="623"/>
      <c r="Q37" s="623"/>
      <c r="R37" s="623"/>
      <c r="S37" s="623"/>
      <c r="T37" s="623"/>
      <c r="U37" s="623"/>
      <c r="V37" s="623"/>
      <c r="W37" s="623"/>
      <c r="X37" s="623"/>
      <c r="Y37" s="466"/>
      <c r="Z37" s="466"/>
    </row>
    <row r="38" spans="1:26" ht="13.2" customHeight="1">
      <c r="A38" s="466"/>
      <c r="B38" s="623"/>
      <c r="C38" s="623"/>
      <c r="D38" s="623"/>
      <c r="E38" s="623"/>
      <c r="F38" s="623"/>
      <c r="G38" s="623"/>
      <c r="H38" s="623"/>
      <c r="I38" s="623"/>
      <c r="J38" s="623"/>
      <c r="K38" s="623"/>
      <c r="L38" s="623"/>
      <c r="M38" s="623"/>
      <c r="N38" s="623"/>
      <c r="O38" s="623"/>
      <c r="P38" s="623"/>
      <c r="Q38" s="623"/>
      <c r="R38" s="623"/>
      <c r="S38" s="623"/>
      <c r="T38" s="623"/>
      <c r="U38" s="623"/>
      <c r="V38" s="623"/>
      <c r="W38" s="623"/>
      <c r="X38" s="623"/>
      <c r="Y38" s="466"/>
      <c r="Z38" s="466"/>
    </row>
    <row r="39" spans="1:26" ht="13.2" customHeight="1">
      <c r="A39" s="466"/>
      <c r="B39" s="623"/>
      <c r="C39" s="623"/>
      <c r="D39" s="623"/>
      <c r="E39" s="623"/>
      <c r="F39" s="623"/>
      <c r="G39" s="623"/>
      <c r="H39" s="623"/>
      <c r="I39" s="623"/>
      <c r="J39" s="623"/>
      <c r="K39" s="623"/>
      <c r="L39" s="623"/>
      <c r="M39" s="623"/>
      <c r="N39" s="623"/>
      <c r="O39" s="623"/>
      <c r="P39" s="623"/>
      <c r="Q39" s="623"/>
      <c r="R39" s="623"/>
      <c r="S39" s="623"/>
      <c r="T39" s="623"/>
      <c r="U39" s="623"/>
      <c r="V39" s="623"/>
      <c r="W39" s="623"/>
      <c r="X39" s="623"/>
      <c r="Y39" s="466"/>
      <c r="Z39" s="466"/>
    </row>
    <row r="40" spans="1:26" ht="13.2" customHeight="1">
      <c r="A40" s="466"/>
      <c r="B40" s="623"/>
      <c r="C40" s="623"/>
      <c r="D40" s="623"/>
      <c r="E40" s="623"/>
      <c r="F40" s="623"/>
      <c r="G40" s="623"/>
      <c r="H40" s="623"/>
      <c r="I40" s="623"/>
      <c r="J40" s="623"/>
      <c r="K40" s="623"/>
      <c r="L40" s="623"/>
      <c r="M40" s="623"/>
      <c r="N40" s="623"/>
      <c r="O40" s="623"/>
      <c r="P40" s="623"/>
      <c r="Q40" s="623"/>
      <c r="R40" s="623"/>
      <c r="S40" s="623"/>
      <c r="T40" s="623"/>
      <c r="U40" s="623"/>
      <c r="V40" s="623"/>
      <c r="W40" s="623"/>
      <c r="X40" s="623"/>
      <c r="Y40" s="466"/>
      <c r="Z40" s="466"/>
    </row>
    <row r="41" spans="1:26" ht="13.2" customHeight="1">
      <c r="A41" s="466"/>
      <c r="B41" s="623"/>
      <c r="C41" s="623"/>
      <c r="D41" s="623"/>
      <c r="E41" s="623"/>
      <c r="F41" s="623"/>
      <c r="G41" s="623"/>
      <c r="H41" s="623"/>
      <c r="I41" s="623"/>
      <c r="J41" s="623"/>
      <c r="K41" s="623"/>
      <c r="L41" s="623"/>
      <c r="M41" s="623"/>
      <c r="N41" s="623"/>
      <c r="O41" s="623"/>
      <c r="P41" s="623"/>
      <c r="Q41" s="623"/>
      <c r="R41" s="623"/>
      <c r="S41" s="623"/>
      <c r="T41" s="623"/>
      <c r="U41" s="623"/>
      <c r="V41" s="623"/>
      <c r="W41" s="623"/>
      <c r="X41" s="623"/>
      <c r="Y41" s="466"/>
      <c r="Z41" s="466"/>
    </row>
    <row r="42" spans="1:26" ht="13.2" customHeight="1">
      <c r="A42" s="466"/>
      <c r="B42" s="623"/>
      <c r="C42" s="623"/>
      <c r="D42" s="623"/>
      <c r="E42" s="623"/>
      <c r="F42" s="623"/>
      <c r="G42" s="623"/>
      <c r="H42" s="623"/>
      <c r="I42" s="623"/>
      <c r="J42" s="623"/>
      <c r="K42" s="623"/>
      <c r="L42" s="623"/>
      <c r="M42" s="623"/>
      <c r="N42" s="623"/>
      <c r="O42" s="623"/>
      <c r="P42" s="623"/>
      <c r="Q42" s="623"/>
      <c r="R42" s="623"/>
      <c r="S42" s="623"/>
      <c r="T42" s="623"/>
      <c r="U42" s="623"/>
      <c r="V42" s="623"/>
      <c r="W42" s="623"/>
      <c r="X42" s="623"/>
      <c r="Y42" s="466"/>
      <c r="Z42" s="466"/>
    </row>
    <row r="43" spans="1:26" ht="13.2" customHeight="1">
      <c r="A43" s="466"/>
      <c r="B43" s="623"/>
      <c r="C43" s="623"/>
      <c r="D43" s="623"/>
      <c r="E43" s="623"/>
      <c r="F43" s="623"/>
      <c r="G43" s="623"/>
      <c r="H43" s="623"/>
      <c r="I43" s="623"/>
      <c r="J43" s="623"/>
      <c r="K43" s="623"/>
      <c r="L43" s="623"/>
      <c r="M43" s="623"/>
      <c r="N43" s="623"/>
      <c r="O43" s="623"/>
      <c r="P43" s="623"/>
      <c r="Q43" s="623"/>
      <c r="R43" s="623"/>
      <c r="S43" s="623"/>
      <c r="T43" s="623"/>
      <c r="U43" s="623"/>
      <c r="V43" s="623"/>
      <c r="W43" s="623"/>
      <c r="X43" s="623"/>
      <c r="Y43" s="466"/>
      <c r="Z43" s="466"/>
    </row>
    <row r="44" spans="1:26" ht="13.2" customHeight="1">
      <c r="A44" s="466"/>
      <c r="B44" s="623"/>
      <c r="C44" s="623"/>
      <c r="D44" s="623"/>
      <c r="E44" s="623"/>
      <c r="F44" s="623"/>
      <c r="G44" s="623"/>
      <c r="H44" s="623"/>
      <c r="I44" s="623"/>
      <c r="J44" s="623"/>
      <c r="K44" s="623"/>
      <c r="L44" s="623"/>
      <c r="M44" s="623"/>
      <c r="N44" s="623"/>
      <c r="O44" s="623"/>
      <c r="P44" s="623"/>
      <c r="Q44" s="623"/>
      <c r="R44" s="623"/>
      <c r="S44" s="623"/>
      <c r="T44" s="623"/>
      <c r="U44" s="623"/>
      <c r="V44" s="623"/>
      <c r="W44" s="623"/>
      <c r="X44" s="623"/>
      <c r="Y44" s="466"/>
      <c r="Z44" s="466"/>
    </row>
    <row r="45" spans="1:26" ht="13.2" customHeight="1">
      <c r="A45" s="472"/>
      <c r="B45" s="623"/>
      <c r="C45" s="623"/>
      <c r="D45" s="623"/>
      <c r="E45" s="623"/>
      <c r="F45" s="623"/>
      <c r="G45" s="623"/>
      <c r="H45" s="623"/>
      <c r="I45" s="623"/>
      <c r="J45" s="623"/>
      <c r="K45" s="623"/>
      <c r="L45" s="623"/>
      <c r="M45" s="623"/>
      <c r="N45" s="623"/>
      <c r="O45" s="623"/>
      <c r="P45" s="623"/>
      <c r="Q45" s="623"/>
      <c r="R45" s="623"/>
      <c r="S45" s="623"/>
      <c r="T45" s="623"/>
      <c r="U45" s="623"/>
      <c r="V45" s="623"/>
      <c r="W45" s="623"/>
      <c r="X45" s="623"/>
      <c r="Y45" s="466"/>
      <c r="Z45" s="466"/>
    </row>
    <row r="46" spans="1:26" s="466" customFormat="1" ht="17.399999999999999" customHeight="1">
      <c r="A46" s="472"/>
      <c r="B46" s="623"/>
      <c r="C46" s="623"/>
      <c r="D46" s="623"/>
      <c r="E46" s="623"/>
      <c r="F46" s="623"/>
      <c r="G46" s="623"/>
      <c r="H46" s="623"/>
      <c r="I46" s="623"/>
      <c r="J46" s="623"/>
      <c r="K46" s="623"/>
      <c r="L46" s="623"/>
      <c r="M46" s="623"/>
      <c r="N46" s="623"/>
      <c r="O46" s="623"/>
      <c r="P46" s="623"/>
      <c r="Q46" s="623"/>
      <c r="R46" s="623"/>
      <c r="S46" s="623"/>
      <c r="T46" s="623"/>
      <c r="U46" s="623"/>
      <c r="V46" s="623"/>
      <c r="W46" s="623"/>
      <c r="X46" s="623"/>
    </row>
    <row r="47" spans="1:26" s="469" customFormat="1" ht="17.399999999999999" customHeight="1">
      <c r="A47" s="472"/>
      <c r="B47" s="623"/>
      <c r="C47" s="623"/>
      <c r="D47" s="623"/>
      <c r="E47" s="623"/>
      <c r="F47" s="623"/>
      <c r="G47" s="623"/>
      <c r="H47" s="623"/>
      <c r="I47" s="623"/>
      <c r="J47" s="623"/>
      <c r="K47" s="623"/>
      <c r="L47" s="623"/>
      <c r="M47" s="623"/>
      <c r="N47" s="623"/>
      <c r="O47" s="623"/>
      <c r="P47" s="623"/>
      <c r="Q47" s="623"/>
      <c r="R47" s="623"/>
      <c r="S47" s="623"/>
      <c r="T47" s="623"/>
      <c r="U47" s="623"/>
      <c r="V47" s="623"/>
      <c r="W47" s="623"/>
      <c r="X47" s="623"/>
    </row>
    <row r="48" spans="1:26" s="469" customFormat="1" ht="17.399999999999999" customHeight="1">
      <c r="A48" s="472"/>
      <c r="B48" s="623"/>
      <c r="C48" s="623"/>
      <c r="D48" s="623"/>
      <c r="E48" s="623"/>
      <c r="F48" s="623"/>
      <c r="G48" s="623"/>
      <c r="H48" s="623"/>
      <c r="I48" s="623"/>
      <c r="J48" s="623"/>
      <c r="K48" s="623"/>
      <c r="L48" s="623"/>
      <c r="M48" s="623"/>
      <c r="N48" s="623"/>
      <c r="O48" s="623"/>
      <c r="P48" s="623"/>
      <c r="Q48" s="623"/>
      <c r="R48" s="623"/>
      <c r="S48" s="623"/>
      <c r="T48" s="623"/>
      <c r="U48" s="623"/>
      <c r="V48" s="623"/>
      <c r="W48" s="623"/>
      <c r="X48" s="623"/>
    </row>
    <row r="49" spans="1:26" s="468" customFormat="1" ht="24" customHeight="1">
      <c r="A49" s="472"/>
      <c r="B49" s="623"/>
      <c r="C49" s="623"/>
      <c r="D49" s="623"/>
      <c r="E49" s="623"/>
      <c r="F49" s="623"/>
      <c r="G49" s="623"/>
      <c r="H49" s="623"/>
      <c r="I49" s="623"/>
      <c r="J49" s="623"/>
      <c r="K49" s="623"/>
      <c r="L49" s="623"/>
      <c r="M49" s="623"/>
      <c r="N49" s="623"/>
      <c r="O49" s="623"/>
      <c r="P49" s="623"/>
      <c r="Q49" s="623"/>
      <c r="R49" s="623"/>
      <c r="S49" s="623"/>
      <c r="T49" s="623"/>
      <c r="U49" s="623"/>
      <c r="V49" s="623"/>
      <c r="W49" s="623"/>
      <c r="X49" s="623"/>
      <c r="Y49" s="467"/>
      <c r="Z49" s="467"/>
    </row>
    <row r="50" spans="1:26" s="468" customFormat="1" ht="15" customHeight="1">
      <c r="A50" s="472"/>
      <c r="B50" s="472"/>
      <c r="C50" s="472"/>
      <c r="D50" s="472"/>
      <c r="E50" s="472"/>
      <c r="F50" s="472"/>
      <c r="G50" s="472"/>
      <c r="H50" s="472"/>
      <c r="I50" s="472"/>
      <c r="J50" s="472"/>
      <c r="K50" s="472"/>
      <c r="L50" s="472"/>
      <c r="M50" s="472"/>
      <c r="N50" s="472"/>
      <c r="O50" s="472"/>
      <c r="P50" s="472"/>
      <c r="Q50" s="472"/>
      <c r="R50" s="467"/>
      <c r="S50" s="467"/>
      <c r="T50" s="467"/>
      <c r="U50" s="467"/>
      <c r="V50" s="467"/>
      <c r="W50" s="467"/>
      <c r="X50" s="467"/>
      <c r="Y50" s="467"/>
      <c r="Z50" s="467"/>
    </row>
    <row r="51" spans="1:26" s="468" customFormat="1" ht="20.399999999999999" customHeight="1">
      <c r="A51" s="472"/>
      <c r="B51" s="472"/>
      <c r="C51" s="472"/>
      <c r="D51" s="467"/>
      <c r="E51" s="467"/>
      <c r="F51" s="467"/>
      <c r="G51" s="467"/>
      <c r="H51" s="467"/>
      <c r="I51" s="467"/>
      <c r="J51" s="467"/>
      <c r="K51" s="467"/>
      <c r="L51" s="467"/>
      <c r="M51" s="467"/>
      <c r="N51" s="467"/>
      <c r="O51" s="467"/>
      <c r="P51" s="467"/>
      <c r="Q51" s="467"/>
      <c r="R51" s="467"/>
      <c r="S51" s="467"/>
      <c r="T51" s="467"/>
      <c r="U51" s="467"/>
      <c r="V51" s="467"/>
      <c r="W51" s="467"/>
      <c r="X51" s="467"/>
      <c r="Y51" s="467"/>
      <c r="Z51" s="467"/>
    </row>
    <row r="52" spans="1:26" s="468" customFormat="1" ht="16.2" customHeight="1">
      <c r="A52" s="472"/>
      <c r="B52" s="472"/>
      <c r="C52" s="472"/>
      <c r="D52" s="467"/>
      <c r="E52" s="467"/>
      <c r="F52" s="467"/>
      <c r="G52" s="467"/>
      <c r="H52" s="467"/>
      <c r="I52" s="467"/>
      <c r="J52" s="467"/>
      <c r="K52" s="467"/>
      <c r="L52" s="467"/>
      <c r="M52" s="467"/>
      <c r="N52" s="467"/>
      <c r="O52" s="467"/>
      <c r="P52" s="467"/>
      <c r="Q52" s="467"/>
      <c r="R52" s="467"/>
    </row>
    <row r="53" spans="1:26" s="468" customFormat="1" ht="14.4" customHeight="1">
      <c r="A53" s="472"/>
      <c r="B53" s="472"/>
      <c r="C53" s="472"/>
      <c r="D53" s="472"/>
      <c r="E53" s="472"/>
      <c r="F53" s="472"/>
      <c r="G53" s="472"/>
      <c r="H53" s="472"/>
      <c r="I53" s="472"/>
      <c r="J53" s="472"/>
      <c r="K53" s="472"/>
      <c r="L53" s="472"/>
      <c r="M53" s="472"/>
      <c r="N53" s="467"/>
      <c r="O53" s="467"/>
      <c r="P53" s="467"/>
      <c r="Q53" s="467"/>
      <c r="R53" s="467"/>
    </row>
    <row r="54" spans="1:26" s="468" customFormat="1" ht="26.4" customHeight="1">
      <c r="A54" s="472"/>
      <c r="B54" s="472"/>
      <c r="C54" s="472"/>
      <c r="D54" s="472"/>
      <c r="E54" s="472"/>
      <c r="F54" s="472"/>
      <c r="G54" s="472"/>
      <c r="H54" s="472"/>
      <c r="I54" s="472"/>
      <c r="J54" s="472"/>
      <c r="K54" s="472"/>
      <c r="L54" s="472"/>
      <c r="M54" s="472"/>
      <c r="N54" s="467"/>
      <c r="O54" s="467"/>
      <c r="P54" s="467"/>
      <c r="Q54" s="467"/>
      <c r="R54" s="467"/>
    </row>
    <row r="55" spans="1:26" s="468" customFormat="1" ht="31.8" customHeight="1">
      <c r="A55" s="472"/>
      <c r="B55" s="590"/>
      <c r="C55" s="472"/>
      <c r="D55" s="472"/>
      <c r="E55" s="472"/>
      <c r="F55" s="472"/>
      <c r="G55" s="472"/>
      <c r="H55" s="472"/>
      <c r="I55" s="472"/>
      <c r="J55" s="472"/>
      <c r="K55" s="472"/>
      <c r="L55" s="472"/>
      <c r="M55" s="472"/>
      <c r="N55" s="467"/>
      <c r="O55" s="467"/>
      <c r="P55" s="467"/>
      <c r="Q55" s="467"/>
      <c r="R55" s="467"/>
    </row>
    <row r="56" spans="1:26" s="468" customFormat="1" ht="16.8" customHeight="1">
      <c r="A56" s="472"/>
      <c r="B56" s="472"/>
      <c r="C56" s="472"/>
      <c r="D56" s="472"/>
      <c r="E56" s="472"/>
      <c r="F56" s="472"/>
      <c r="G56" s="472"/>
      <c r="H56" s="472"/>
      <c r="I56" s="472"/>
      <c r="J56" s="472"/>
      <c r="K56" s="472"/>
      <c r="L56" s="472"/>
      <c r="M56" s="472"/>
      <c r="N56" s="467"/>
      <c r="O56" s="467"/>
      <c r="P56" s="467"/>
      <c r="Q56" s="467"/>
      <c r="R56" s="467"/>
    </row>
    <row r="57" spans="1:26" s="468" customFormat="1" ht="31.8" customHeight="1">
      <c r="A57" s="472"/>
      <c r="B57" s="472"/>
      <c r="C57" s="472"/>
      <c r="D57" s="472"/>
      <c r="E57" s="472"/>
      <c r="F57" s="472"/>
      <c r="G57" s="472"/>
      <c r="H57" s="472"/>
      <c r="I57" s="472"/>
      <c r="J57" s="472"/>
      <c r="K57" s="472"/>
      <c r="L57" s="472"/>
      <c r="M57" s="472"/>
      <c r="N57" s="467"/>
      <c r="O57" s="467"/>
      <c r="P57" s="467"/>
      <c r="Q57" s="467"/>
      <c r="R57" s="467"/>
    </row>
    <row r="58" spans="1:26">
      <c r="A58" s="472"/>
      <c r="B58" s="467"/>
      <c r="C58" s="467"/>
      <c r="D58" s="467"/>
      <c r="E58" s="467"/>
      <c r="F58" s="467"/>
      <c r="G58" s="467"/>
      <c r="H58" s="467"/>
      <c r="I58" s="467"/>
      <c r="J58" s="467"/>
      <c r="K58" s="467"/>
      <c r="L58" s="467"/>
      <c r="M58" s="467"/>
      <c r="N58" s="467"/>
      <c r="O58" s="467"/>
      <c r="P58" s="467"/>
      <c r="Q58" s="467"/>
      <c r="R58" s="467"/>
    </row>
    <row r="59" spans="1:26">
      <c r="A59" s="467"/>
      <c r="B59" s="467"/>
      <c r="C59" s="467"/>
      <c r="D59" s="467"/>
      <c r="E59" s="467"/>
      <c r="F59" s="467"/>
      <c r="G59" s="467"/>
      <c r="H59" s="467"/>
      <c r="I59" s="467"/>
      <c r="J59" s="467"/>
      <c r="K59" s="467"/>
      <c r="L59" s="467"/>
      <c r="M59" s="467"/>
      <c r="N59" s="467"/>
      <c r="O59" s="467"/>
      <c r="P59" s="467"/>
      <c r="Q59" s="467"/>
      <c r="R59" s="467"/>
    </row>
    <row r="79" spans="1:1">
      <c r="A79" s="173"/>
    </row>
    <row r="81" spans="1:1">
      <c r="A81" t="s">
        <v>193</v>
      </c>
    </row>
  </sheetData>
  <sheetProtection formatCells="0" formatColumns="0" formatRows="0" insertColumns="0" insertRows="0" insertHyperlinks="0" deleteColumns="0" deleteRows="0" sort="0" autoFilter="0" pivotTables="0"/>
  <mergeCells count="5">
    <mergeCell ref="B2:R2"/>
    <mergeCell ref="B3:R3"/>
    <mergeCell ref="B8:X49"/>
    <mergeCell ref="B4:R5"/>
    <mergeCell ref="B6:R6"/>
  </mergeCells>
  <phoneticPr fontId="83"/>
  <hyperlinks>
    <hyperlink ref="B6:R6" r:id="rId1" display="申込　URL：https://www.maff.go.jp/j/shokusan/fcp/whats_new/241015.html" xr:uid="{BDC7080F-3D63-4FC9-8AFB-96214C4F5371}"/>
  </hyperlinks>
  <pageMargins left="0.7" right="0.7" top="0.75" bottom="0.75" header="0.3" footer="0.3"/>
  <pageSetup paperSize="9" scale="2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topLeftCell="A12" zoomScale="98" zoomScaleNormal="98" zoomScaleSheetLayoutView="100" workbookViewId="0">
      <selection activeCell="B21" sqref="B21:C21"/>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720" t="s">
        <v>191</v>
      </c>
      <c r="J2" s="720"/>
      <c r="K2" s="720"/>
      <c r="L2" s="720"/>
      <c r="M2" s="720"/>
      <c r="N2" s="97"/>
      <c r="P2" s="74"/>
    </row>
    <row r="3" spans="1:16" ht="17.399999999999999">
      <c r="A3" s="276"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633" t="s">
        <v>221</v>
      </c>
      <c r="B17" s="634"/>
      <c r="C17" s="634"/>
      <c r="D17" s="120"/>
      <c r="E17" s="121"/>
      <c r="F17" s="635" t="s">
        <v>222</v>
      </c>
      <c r="G17" s="636"/>
      <c r="H17" s="214"/>
      <c r="I17" s="212"/>
      <c r="J17" s="205"/>
      <c r="K17" s="209"/>
      <c r="L17" s="206"/>
      <c r="M17" s="210"/>
      <c r="N17" s="119" t="s">
        <v>46</v>
      </c>
    </row>
    <row r="18" spans="1:19" ht="39" customHeight="1" thickTop="1">
      <c r="A18" s="637" t="s">
        <v>47</v>
      </c>
      <c r="B18" s="638"/>
      <c r="C18" s="639"/>
      <c r="D18" s="122" t="s">
        <v>48</v>
      </c>
      <c r="E18" s="123"/>
      <c r="F18" s="640" t="s">
        <v>49</v>
      </c>
      <c r="G18" s="641"/>
      <c r="H18" s="200"/>
      <c r="I18" s="212"/>
      <c r="J18" s="200"/>
      <c r="K18" s="209"/>
      <c r="L18" s="209"/>
      <c r="M18" s="210"/>
      <c r="Q18" s="37" t="s">
        <v>3</v>
      </c>
      <c r="S18" s="37" t="s">
        <v>17</v>
      </c>
    </row>
    <row r="19" spans="1:19" ht="30" customHeight="1">
      <c r="A19" s="642" t="s">
        <v>192</v>
      </c>
      <c r="B19" s="642"/>
      <c r="C19" s="642"/>
      <c r="D19" s="642"/>
      <c r="E19" s="642"/>
      <c r="F19" s="642"/>
      <c r="G19" s="642"/>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643">
        <v>45606</v>
      </c>
      <c r="C21" s="644"/>
      <c r="D21" s="290" t="s">
        <v>53</v>
      </c>
      <c r="E21" s="645" t="s">
        <v>54</v>
      </c>
      <c r="F21" s="646"/>
      <c r="G21" s="42" t="s">
        <v>55</v>
      </c>
      <c r="H21" s="653" t="s">
        <v>272</v>
      </c>
      <c r="I21" s="654"/>
      <c r="J21" s="654"/>
      <c r="K21" s="654"/>
      <c r="L21" s="654"/>
      <c r="M21" s="220" t="s">
        <v>204</v>
      </c>
      <c r="N21" s="222"/>
    </row>
    <row r="22" spans="1:19" ht="36" customHeight="1" thickTop="1" thickBot="1">
      <c r="A22" s="291" t="s">
        <v>56</v>
      </c>
      <c r="B22" s="655" t="s">
        <v>57</v>
      </c>
      <c r="C22" s="656"/>
      <c r="D22" s="657"/>
      <c r="E22" s="292" t="s">
        <v>203</v>
      </c>
      <c r="F22" s="292" t="s">
        <v>223</v>
      </c>
      <c r="G22" s="293" t="s">
        <v>58</v>
      </c>
      <c r="H22" s="658" t="s">
        <v>59</v>
      </c>
      <c r="I22" s="659"/>
      <c r="J22" s="659"/>
      <c r="K22" s="659"/>
      <c r="L22" s="660"/>
      <c r="M22" s="221" t="s">
        <v>60</v>
      </c>
      <c r="N22" s="223" t="s">
        <v>61</v>
      </c>
      <c r="R22" s="37" t="s">
        <v>3</v>
      </c>
    </row>
    <row r="23" spans="1:19" ht="61.2" customHeight="1" thickBot="1">
      <c r="A23" s="234" t="s">
        <v>62</v>
      </c>
      <c r="B23" s="647" t="str">
        <f>IF(G23&gt;5,"☆☆☆☆",IF(AND(G23&gt;=2.39,G23&lt;5),"☆☆☆",IF(AND(G23&gt;=1.39,G23&lt;2.4),"☆☆",IF(AND(G23&gt;0,G23&lt;1.4),"☆",IF(AND(G23&gt;=-1.39,G23&lt;0),"★",IF(AND(G23&gt;=-2.39,G23&lt;-1.4),"★★",IF(AND(G23&gt;=-3.39,G23&lt;-2.4),"★★★")))))))</f>
        <v>☆</v>
      </c>
      <c r="C23" s="648"/>
      <c r="D23" s="649"/>
      <c r="E23" s="192">
        <v>0.69</v>
      </c>
      <c r="F23" s="192">
        <v>0.84</v>
      </c>
      <c r="G23" s="168">
        <f>F23-E23</f>
        <v>0.15000000000000002</v>
      </c>
      <c r="H23" s="661"/>
      <c r="I23" s="662"/>
      <c r="J23" s="662"/>
      <c r="K23" s="662"/>
      <c r="L23" s="663"/>
      <c r="M23" s="427"/>
      <c r="N23" s="428"/>
      <c r="O23" s="157" t="s">
        <v>63</v>
      </c>
    </row>
    <row r="24" spans="1:19" ht="61.2" customHeight="1" thickBot="1">
      <c r="A24" s="127" t="s">
        <v>64</v>
      </c>
      <c r="B24" s="647" t="str">
        <f>IF(G24&gt;5,"☆☆☆☆",IF(AND(G24&gt;=2.39,G24&lt;5),"☆☆☆",IF(AND(G24&gt;=1.39,G24&lt;2.4),"☆☆",IF(AND(G24&gt;0,G24&lt;1.4),"☆",IF(AND(G24&gt;=-1.39,G24&lt;0),"★",IF(AND(G24&gt;=-2.39,G24&lt;-1.4),"★★",IF(AND(G24&gt;=-3.39,G24&lt;-2.4),"★★★")))))))</f>
        <v>★</v>
      </c>
      <c r="C24" s="648"/>
      <c r="D24" s="649"/>
      <c r="E24" s="192">
        <v>1.59</v>
      </c>
      <c r="F24" s="192">
        <v>1.22</v>
      </c>
      <c r="G24" s="168">
        <f t="shared" ref="G24:G70" si="0">F24-E24</f>
        <v>-0.37000000000000011</v>
      </c>
      <c r="H24" s="664"/>
      <c r="I24" s="665"/>
      <c r="J24" s="665"/>
      <c r="K24" s="665"/>
      <c r="L24" s="666"/>
      <c r="M24" s="294"/>
      <c r="N24" s="295"/>
      <c r="O24" s="157" t="s">
        <v>64</v>
      </c>
      <c r="Q24" s="37" t="s">
        <v>3</v>
      </c>
    </row>
    <row r="25" spans="1:19" ht="61.2" customHeight="1" thickBot="1">
      <c r="A25" s="296" t="s">
        <v>65</v>
      </c>
      <c r="B25" s="647" t="str">
        <f t="shared" ref="B25:B68" si="1">IF(G25&gt;5,"☆☆☆☆",IF(AND(G25&gt;=2.39,G25&lt;5),"☆☆☆",IF(AND(G25&gt;=1.39,G25&lt;2.4),"☆☆",IF(AND(G25&gt;0,G25&lt;1.4),"☆",IF(AND(G25&gt;=-1.39,G25&lt;0),"★",IF(AND(G25&gt;=-2.39,G25&lt;-1.4),"★★",IF(AND(G25&gt;=-3.39,G25&lt;-2.4),"★★★")))))))</f>
        <v>☆</v>
      </c>
      <c r="C25" s="648"/>
      <c r="D25" s="649"/>
      <c r="E25" s="192">
        <v>2.78</v>
      </c>
      <c r="F25" s="76">
        <v>3.23</v>
      </c>
      <c r="G25" s="168">
        <f t="shared" si="0"/>
        <v>0.45000000000000018</v>
      </c>
      <c r="H25" s="650"/>
      <c r="I25" s="651"/>
      <c r="J25" s="651"/>
      <c r="K25" s="651"/>
      <c r="L25" s="652"/>
      <c r="M25" s="437"/>
      <c r="N25" s="295"/>
      <c r="O25" s="157" t="s">
        <v>65</v>
      </c>
    </row>
    <row r="26" spans="1:19" ht="61.2" customHeight="1" thickBot="1">
      <c r="A26" s="296" t="s">
        <v>66</v>
      </c>
      <c r="B26" s="647" t="str">
        <f t="shared" si="1"/>
        <v>☆</v>
      </c>
      <c r="C26" s="648"/>
      <c r="D26" s="649"/>
      <c r="E26" s="192">
        <v>1.98</v>
      </c>
      <c r="F26" s="192">
        <v>2.25</v>
      </c>
      <c r="G26" s="168">
        <f t="shared" si="0"/>
        <v>0.27</v>
      </c>
      <c r="H26" s="650"/>
      <c r="I26" s="651"/>
      <c r="J26" s="651"/>
      <c r="K26" s="651"/>
      <c r="L26" s="652"/>
      <c r="M26" s="294"/>
      <c r="N26" s="295"/>
      <c r="O26" s="157" t="s">
        <v>66</v>
      </c>
    </row>
    <row r="27" spans="1:19" ht="61.2" customHeight="1" thickBot="1">
      <c r="A27" s="296" t="s">
        <v>67</v>
      </c>
      <c r="B27" s="647" t="str">
        <f t="shared" si="1"/>
        <v>★</v>
      </c>
      <c r="C27" s="648"/>
      <c r="D27" s="649"/>
      <c r="E27" s="192">
        <v>1.24</v>
      </c>
      <c r="F27" s="192">
        <v>1.1200000000000001</v>
      </c>
      <c r="G27" s="168">
        <f t="shared" si="0"/>
        <v>-0.11999999999999988</v>
      </c>
      <c r="H27" s="650"/>
      <c r="I27" s="651"/>
      <c r="J27" s="651"/>
      <c r="K27" s="651"/>
      <c r="L27" s="652"/>
      <c r="M27" s="294"/>
      <c r="N27" s="297"/>
      <c r="O27" s="157" t="s">
        <v>67</v>
      </c>
    </row>
    <row r="28" spans="1:19" ht="61.2" customHeight="1" thickBot="1">
      <c r="A28" s="296" t="s">
        <v>68</v>
      </c>
      <c r="B28" s="647" t="str">
        <f t="shared" si="1"/>
        <v>☆</v>
      </c>
      <c r="C28" s="648"/>
      <c r="D28" s="649"/>
      <c r="E28" s="192">
        <v>1.86</v>
      </c>
      <c r="F28" s="192">
        <v>2.11</v>
      </c>
      <c r="G28" s="168">
        <f t="shared" si="0"/>
        <v>0.24999999999999978</v>
      </c>
      <c r="H28" s="650"/>
      <c r="I28" s="651"/>
      <c r="J28" s="651"/>
      <c r="K28" s="651"/>
      <c r="L28" s="652"/>
      <c r="M28" s="294"/>
      <c r="N28" s="295"/>
      <c r="O28" s="157" t="s">
        <v>68</v>
      </c>
    </row>
    <row r="29" spans="1:19" ht="61.2" customHeight="1" thickBot="1">
      <c r="A29" s="296" t="s">
        <v>69</v>
      </c>
      <c r="B29" s="647" t="str">
        <f t="shared" si="1"/>
        <v>☆</v>
      </c>
      <c r="C29" s="648"/>
      <c r="D29" s="649"/>
      <c r="E29" s="192">
        <v>1.45</v>
      </c>
      <c r="F29" s="192">
        <v>1.53</v>
      </c>
      <c r="G29" s="168">
        <f t="shared" si="0"/>
        <v>8.0000000000000071E-2</v>
      </c>
      <c r="H29" s="650"/>
      <c r="I29" s="651"/>
      <c r="J29" s="651"/>
      <c r="K29" s="651"/>
      <c r="L29" s="652"/>
      <c r="M29" s="294"/>
      <c r="N29" s="295"/>
      <c r="O29" s="157" t="s">
        <v>69</v>
      </c>
    </row>
    <row r="30" spans="1:19" ht="61.2" customHeight="1" thickBot="1">
      <c r="A30" s="296" t="s">
        <v>70</v>
      </c>
      <c r="B30" s="647" t="str">
        <f t="shared" si="1"/>
        <v>☆</v>
      </c>
      <c r="C30" s="648"/>
      <c r="D30" s="649"/>
      <c r="E30" s="192">
        <v>2.11</v>
      </c>
      <c r="F30" s="192">
        <v>2.21</v>
      </c>
      <c r="G30" s="168">
        <f t="shared" si="0"/>
        <v>0.10000000000000009</v>
      </c>
      <c r="H30" s="667" t="s">
        <v>224</v>
      </c>
      <c r="I30" s="668"/>
      <c r="J30" s="668"/>
      <c r="K30" s="668"/>
      <c r="L30" s="669"/>
      <c r="M30" s="547" t="s">
        <v>225</v>
      </c>
      <c r="N30" s="548">
        <v>45604</v>
      </c>
      <c r="O30" s="157" t="s">
        <v>70</v>
      </c>
    </row>
    <row r="31" spans="1:19" ht="61.2" customHeight="1" thickBot="1">
      <c r="A31" s="296" t="s">
        <v>71</v>
      </c>
      <c r="B31" s="647" t="str">
        <f t="shared" si="1"/>
        <v>☆</v>
      </c>
      <c r="C31" s="648"/>
      <c r="D31" s="649"/>
      <c r="E31" s="192">
        <v>1.29</v>
      </c>
      <c r="F31" s="192">
        <v>1.63</v>
      </c>
      <c r="G31" s="168">
        <f t="shared" si="0"/>
        <v>0.33999999999999986</v>
      </c>
      <c r="H31" s="650"/>
      <c r="I31" s="651"/>
      <c r="J31" s="651"/>
      <c r="K31" s="651"/>
      <c r="L31" s="652"/>
      <c r="M31" s="294"/>
      <c r="N31" s="295"/>
      <c r="O31" s="157" t="s">
        <v>71</v>
      </c>
    </row>
    <row r="32" spans="1:19" ht="61.2" customHeight="1" thickBot="1">
      <c r="A32" s="298" t="s">
        <v>72</v>
      </c>
      <c r="B32" s="647" t="str">
        <f t="shared" si="1"/>
        <v>☆</v>
      </c>
      <c r="C32" s="648"/>
      <c r="D32" s="649"/>
      <c r="E32" s="192">
        <v>2.91</v>
      </c>
      <c r="F32" s="76">
        <v>3.06</v>
      </c>
      <c r="G32" s="168">
        <f t="shared" si="0"/>
        <v>0.14999999999999991</v>
      </c>
      <c r="H32" s="650"/>
      <c r="I32" s="651"/>
      <c r="J32" s="651"/>
      <c r="K32" s="651"/>
      <c r="L32" s="652"/>
      <c r="M32" s="294"/>
      <c r="N32" s="299"/>
      <c r="O32" s="157" t="s">
        <v>72</v>
      </c>
    </row>
    <row r="33" spans="1:16" ht="61.2" customHeight="1" thickBot="1">
      <c r="A33" s="300" t="s">
        <v>73</v>
      </c>
      <c r="B33" s="647" t="str">
        <f t="shared" si="1"/>
        <v>☆</v>
      </c>
      <c r="C33" s="648"/>
      <c r="D33" s="649"/>
      <c r="E33" s="192">
        <v>2.87</v>
      </c>
      <c r="F33" s="76">
        <v>3.25</v>
      </c>
      <c r="G33" s="168">
        <f t="shared" si="0"/>
        <v>0.37999999999999989</v>
      </c>
      <c r="H33" s="650"/>
      <c r="I33" s="651"/>
      <c r="J33" s="651"/>
      <c r="K33" s="651"/>
      <c r="L33" s="652"/>
      <c r="M33" s="294"/>
      <c r="N33" s="295"/>
      <c r="O33" s="157" t="s">
        <v>73</v>
      </c>
    </row>
    <row r="34" spans="1:16" ht="61.2" customHeight="1" thickBot="1">
      <c r="A34" s="127" t="s">
        <v>74</v>
      </c>
      <c r="B34" s="647" t="str">
        <f t="shared" si="1"/>
        <v>★</v>
      </c>
      <c r="C34" s="648"/>
      <c r="D34" s="649"/>
      <c r="E34" s="76">
        <v>3</v>
      </c>
      <c r="F34" s="192">
        <v>2.81</v>
      </c>
      <c r="G34" s="168">
        <f t="shared" si="0"/>
        <v>-0.18999999999999995</v>
      </c>
      <c r="H34" s="670"/>
      <c r="I34" s="671"/>
      <c r="J34" s="671"/>
      <c r="K34" s="671"/>
      <c r="L34" s="672"/>
      <c r="M34" s="270"/>
      <c r="N34" s="301"/>
      <c r="O34" s="157" t="s">
        <v>74</v>
      </c>
    </row>
    <row r="35" spans="1:16" ht="61.2" customHeight="1" thickBot="1">
      <c r="A35" s="302" t="s">
        <v>75</v>
      </c>
      <c r="B35" s="647" t="str">
        <f t="shared" si="1"/>
        <v>☆</v>
      </c>
      <c r="C35" s="648"/>
      <c r="D35" s="649"/>
      <c r="E35" s="192">
        <v>2.75</v>
      </c>
      <c r="F35" s="192">
        <v>2.81</v>
      </c>
      <c r="G35" s="168">
        <f t="shared" si="0"/>
        <v>6.0000000000000053E-2</v>
      </c>
      <c r="H35" s="670"/>
      <c r="I35" s="671"/>
      <c r="J35" s="671"/>
      <c r="K35" s="671"/>
      <c r="L35" s="672"/>
      <c r="M35" s="303"/>
      <c r="N35" s="438"/>
      <c r="O35" s="157" t="s">
        <v>75</v>
      </c>
    </row>
    <row r="36" spans="1:16" ht="61.2" customHeight="1" thickBot="1">
      <c r="A36" s="304" t="s">
        <v>76</v>
      </c>
      <c r="B36" s="647" t="str">
        <f t="shared" si="1"/>
        <v>☆</v>
      </c>
      <c r="C36" s="648"/>
      <c r="D36" s="649"/>
      <c r="E36" s="192">
        <v>1.93</v>
      </c>
      <c r="F36" s="192">
        <v>2.2400000000000002</v>
      </c>
      <c r="G36" s="168">
        <f t="shared" si="0"/>
        <v>0.31000000000000028</v>
      </c>
      <c r="H36" s="650"/>
      <c r="I36" s="651"/>
      <c r="J36" s="651"/>
      <c r="K36" s="651"/>
      <c r="L36" s="652"/>
      <c r="M36" s="303"/>
      <c r="N36" s="297"/>
      <c r="O36" s="157" t="s">
        <v>76</v>
      </c>
    </row>
    <row r="37" spans="1:16" ht="61.2" customHeight="1" thickBot="1">
      <c r="A37" s="296" t="s">
        <v>77</v>
      </c>
      <c r="B37" s="647" t="str">
        <f t="shared" si="1"/>
        <v>☆</v>
      </c>
      <c r="C37" s="648"/>
      <c r="D37" s="649"/>
      <c r="E37" s="192">
        <v>1.42</v>
      </c>
      <c r="F37" s="192">
        <v>1.49</v>
      </c>
      <c r="G37" s="168">
        <f t="shared" si="0"/>
        <v>7.0000000000000062E-2</v>
      </c>
      <c r="H37" s="650"/>
      <c r="I37" s="651"/>
      <c r="J37" s="651"/>
      <c r="K37" s="651"/>
      <c r="L37" s="652"/>
      <c r="M37" s="294"/>
      <c r="N37" s="295"/>
      <c r="O37" s="157" t="s">
        <v>77</v>
      </c>
    </row>
    <row r="38" spans="1:16" ht="61.2" customHeight="1" thickBot="1">
      <c r="A38" s="296" t="s">
        <v>78</v>
      </c>
      <c r="B38" s="647" t="str">
        <f t="shared" ref="B38:B39" si="2">IF(G38&gt;5,"☆☆☆☆",IF(AND(G38&gt;=2.39,G38&lt;5),"☆☆☆",IF(AND(G38&gt;=1.39,G38&lt;2.4),"☆☆",IF(AND(G38&gt;0,G38&lt;1.4),"☆",IF(AND(G38&gt;=-1.39,G38&lt;0),"★",IF(AND(G38&gt;=-2.39,G38&lt;-1.4),"★★",IF(AND(G38&gt;=-3.39,G38&lt;-2.4),"★★★")))))))</f>
        <v>★</v>
      </c>
      <c r="C38" s="648"/>
      <c r="D38" s="649"/>
      <c r="E38" s="192">
        <v>2.79</v>
      </c>
      <c r="F38" s="192">
        <v>2.76</v>
      </c>
      <c r="G38" s="168">
        <f t="shared" si="0"/>
        <v>-3.0000000000000249E-2</v>
      </c>
      <c r="H38" s="650"/>
      <c r="I38" s="651"/>
      <c r="J38" s="651"/>
      <c r="K38" s="651"/>
      <c r="L38" s="652"/>
      <c r="M38" s="294"/>
      <c r="N38" s="295"/>
      <c r="O38" s="157" t="s">
        <v>78</v>
      </c>
    </row>
    <row r="39" spans="1:16" ht="61.2" customHeight="1" thickBot="1">
      <c r="A39" s="296" t="s">
        <v>79</v>
      </c>
      <c r="B39" s="647" t="str">
        <f t="shared" si="2"/>
        <v>☆</v>
      </c>
      <c r="C39" s="648"/>
      <c r="D39" s="649"/>
      <c r="E39" s="76">
        <v>3.79</v>
      </c>
      <c r="F39" s="76">
        <v>4.6900000000000004</v>
      </c>
      <c r="G39" s="168">
        <f t="shared" si="0"/>
        <v>0.90000000000000036</v>
      </c>
      <c r="H39" s="650"/>
      <c r="I39" s="651"/>
      <c r="J39" s="651"/>
      <c r="K39" s="651"/>
      <c r="L39" s="652"/>
      <c r="M39" s="303"/>
      <c r="N39" s="297"/>
      <c r="O39" s="157" t="s">
        <v>79</v>
      </c>
    </row>
    <row r="40" spans="1:16" ht="61.2" customHeight="1" thickBot="1">
      <c r="A40" s="296" t="s">
        <v>80</v>
      </c>
      <c r="B40" s="647" t="str">
        <f t="shared" si="1"/>
        <v>★</v>
      </c>
      <c r="C40" s="648"/>
      <c r="D40" s="649"/>
      <c r="E40" s="76">
        <v>5.04</v>
      </c>
      <c r="F40" s="76">
        <v>4.88</v>
      </c>
      <c r="G40" s="168">
        <f t="shared" si="0"/>
        <v>-0.16000000000000014</v>
      </c>
      <c r="H40" s="650"/>
      <c r="I40" s="651"/>
      <c r="J40" s="651"/>
      <c r="K40" s="651"/>
      <c r="L40" s="652"/>
      <c r="M40" s="294"/>
      <c r="N40" s="295"/>
      <c r="O40" s="157" t="s">
        <v>80</v>
      </c>
    </row>
    <row r="41" spans="1:16" ht="61.2" customHeight="1" thickBot="1">
      <c r="A41" s="296" t="s">
        <v>81</v>
      </c>
      <c r="B41" s="647" t="str">
        <f t="shared" si="1"/>
        <v>★</v>
      </c>
      <c r="C41" s="648"/>
      <c r="D41" s="649"/>
      <c r="E41" s="192">
        <v>2.58</v>
      </c>
      <c r="F41" s="192">
        <v>2.46</v>
      </c>
      <c r="G41" s="168">
        <f t="shared" si="0"/>
        <v>-0.12000000000000011</v>
      </c>
      <c r="H41" s="200"/>
      <c r="I41" s="207"/>
      <c r="J41" s="207"/>
      <c r="K41" s="209"/>
      <c r="L41" s="209"/>
      <c r="M41" s="294"/>
      <c r="N41" s="295"/>
      <c r="O41" s="157" t="s">
        <v>81</v>
      </c>
    </row>
    <row r="42" spans="1:16" ht="61.2" customHeight="1" thickBot="1">
      <c r="A42" s="296" t="s">
        <v>82</v>
      </c>
      <c r="B42" s="647" t="str">
        <f t="shared" si="1"/>
        <v>★</v>
      </c>
      <c r="C42" s="648"/>
      <c r="D42" s="649"/>
      <c r="E42" s="192">
        <v>1.66</v>
      </c>
      <c r="F42" s="192">
        <v>1.52</v>
      </c>
      <c r="G42" s="168">
        <f t="shared" si="0"/>
        <v>-0.1399999999999999</v>
      </c>
      <c r="H42" s="650"/>
      <c r="I42" s="651"/>
      <c r="J42" s="651"/>
      <c r="K42" s="651"/>
      <c r="L42" s="652"/>
      <c r="M42" s="303"/>
      <c r="N42" s="295"/>
      <c r="O42" s="157" t="s">
        <v>82</v>
      </c>
      <c r="P42" s="37" t="s">
        <v>41</v>
      </c>
    </row>
    <row r="43" spans="1:16" ht="61.2" customHeight="1" thickBot="1">
      <c r="A43" s="296" t="s">
        <v>83</v>
      </c>
      <c r="B43" s="647" t="str">
        <f t="shared" si="1"/>
        <v>★</v>
      </c>
      <c r="C43" s="648"/>
      <c r="D43" s="649"/>
      <c r="E43" s="192">
        <v>2.34</v>
      </c>
      <c r="F43" s="192">
        <v>2.13</v>
      </c>
      <c r="G43" s="168">
        <f t="shared" si="0"/>
        <v>-0.20999999999999996</v>
      </c>
      <c r="H43" s="650"/>
      <c r="I43" s="651"/>
      <c r="J43" s="651"/>
      <c r="K43" s="651"/>
      <c r="L43" s="652"/>
      <c r="M43" s="303"/>
      <c r="N43" s="295"/>
      <c r="O43" s="157" t="s">
        <v>83</v>
      </c>
    </row>
    <row r="44" spans="1:16" ht="61.2" customHeight="1" thickBot="1">
      <c r="A44" s="305" t="s">
        <v>194</v>
      </c>
      <c r="B44" s="647" t="str">
        <f t="shared" ref="B44:B45" si="3">IF(G44&gt;5,"☆☆☆☆",IF(AND(G44&gt;=2.39,G44&lt;5),"☆☆☆",IF(AND(G44&gt;=1.39,G44&lt;2.4),"☆☆",IF(AND(G44&gt;0,G44&lt;1.4),"☆",IF(AND(G44&gt;=-1.39,G44&lt;0),"★",IF(AND(G44&gt;=-2.39,G44&lt;-1.4),"★★",IF(AND(G44&gt;=-3.39,G44&lt;-2.4),"★★★")))))))</f>
        <v>☆</v>
      </c>
      <c r="C44" s="648"/>
      <c r="D44" s="649"/>
      <c r="E44" s="192">
        <v>2.0299999999999998</v>
      </c>
      <c r="F44" s="192">
        <v>2.25</v>
      </c>
      <c r="G44" s="168">
        <f t="shared" si="0"/>
        <v>0.2200000000000002</v>
      </c>
      <c r="H44" s="673"/>
      <c r="I44" s="674"/>
      <c r="J44" s="674"/>
      <c r="K44" s="674"/>
      <c r="L44" s="674"/>
      <c r="M44" s="303"/>
      <c r="N44" s="295"/>
      <c r="O44" s="37" t="s">
        <v>194</v>
      </c>
    </row>
    <row r="45" spans="1:16" ht="61.2" customHeight="1" thickBot="1">
      <c r="A45" s="296" t="s">
        <v>84</v>
      </c>
      <c r="B45" s="647" t="str">
        <f t="shared" si="3"/>
        <v>☆</v>
      </c>
      <c r="C45" s="648"/>
      <c r="D45" s="649"/>
      <c r="E45" s="192">
        <v>2.4</v>
      </c>
      <c r="F45" s="192">
        <v>2.48</v>
      </c>
      <c r="G45" s="168">
        <f t="shared" si="0"/>
        <v>8.0000000000000071E-2</v>
      </c>
      <c r="H45" s="675"/>
      <c r="I45" s="676"/>
      <c r="J45" s="676"/>
      <c r="K45" s="676"/>
      <c r="L45" s="677"/>
      <c r="M45" s="294"/>
      <c r="N45" s="299"/>
      <c r="O45" s="157" t="s">
        <v>84</v>
      </c>
    </row>
    <row r="46" spans="1:16" ht="61.2" customHeight="1" thickBot="1">
      <c r="A46" s="296" t="s">
        <v>85</v>
      </c>
      <c r="B46" s="647" t="str">
        <f t="shared" si="1"/>
        <v>☆</v>
      </c>
      <c r="C46" s="648"/>
      <c r="D46" s="649"/>
      <c r="E46" s="76">
        <v>3.6</v>
      </c>
      <c r="F46" s="76">
        <v>3.87</v>
      </c>
      <c r="G46" s="168">
        <f t="shared" si="0"/>
        <v>0.27</v>
      </c>
      <c r="H46" s="650"/>
      <c r="I46" s="651"/>
      <c r="J46" s="651"/>
      <c r="K46" s="651"/>
      <c r="L46" s="652"/>
      <c r="M46" s="294"/>
      <c r="N46" s="295"/>
      <c r="O46" s="157" t="s">
        <v>85</v>
      </c>
    </row>
    <row r="47" spans="1:16" ht="61.2" customHeight="1" thickBot="1">
      <c r="A47" s="296" t="s">
        <v>86</v>
      </c>
      <c r="B47" s="647" t="str">
        <f t="shared" si="1"/>
        <v>☆</v>
      </c>
      <c r="C47" s="648"/>
      <c r="D47" s="649"/>
      <c r="E47" s="192">
        <v>1.72</v>
      </c>
      <c r="F47" s="192">
        <v>2.14</v>
      </c>
      <c r="G47" s="168">
        <f t="shared" si="0"/>
        <v>0.42000000000000015</v>
      </c>
      <c r="H47" s="650"/>
      <c r="I47" s="651"/>
      <c r="J47" s="651"/>
      <c r="K47" s="651"/>
      <c r="L47" s="652"/>
      <c r="M47" s="294"/>
      <c r="N47" s="295"/>
      <c r="O47" s="157" t="s">
        <v>86</v>
      </c>
    </row>
    <row r="48" spans="1:16" ht="61.2" customHeight="1" thickBot="1">
      <c r="A48" s="296" t="s">
        <v>87</v>
      </c>
      <c r="B48" s="647" t="str">
        <f t="shared" si="1"/>
        <v>☆</v>
      </c>
      <c r="C48" s="648"/>
      <c r="D48" s="649"/>
      <c r="E48" s="192">
        <v>1.88</v>
      </c>
      <c r="F48" s="192">
        <v>2.21</v>
      </c>
      <c r="G48" s="168">
        <f t="shared" si="0"/>
        <v>0.33000000000000007</v>
      </c>
      <c r="H48" s="678"/>
      <c r="I48" s="679"/>
      <c r="J48" s="679"/>
      <c r="K48" s="679"/>
      <c r="L48" s="680"/>
      <c r="M48" s="294"/>
      <c r="N48" s="295"/>
      <c r="O48" s="157" t="s">
        <v>87</v>
      </c>
    </row>
    <row r="49" spans="1:15" ht="61.2" customHeight="1" thickBot="1">
      <c r="A49" s="296" t="s">
        <v>88</v>
      </c>
      <c r="B49" s="647" t="str">
        <f t="shared" si="1"/>
        <v>☆</v>
      </c>
      <c r="C49" s="648"/>
      <c r="D49" s="649"/>
      <c r="E49" s="76">
        <v>3.1</v>
      </c>
      <c r="F49" s="76">
        <v>3.37</v>
      </c>
      <c r="G49" s="168">
        <f t="shared" si="0"/>
        <v>0.27</v>
      </c>
      <c r="H49" s="650"/>
      <c r="I49" s="651"/>
      <c r="J49" s="651"/>
      <c r="K49" s="651"/>
      <c r="L49" s="652"/>
      <c r="M49" s="294"/>
      <c r="N49" s="295"/>
      <c r="O49" s="157" t="s">
        <v>88</v>
      </c>
    </row>
    <row r="50" spans="1:15" ht="61.2" customHeight="1" thickBot="1">
      <c r="A50" s="296" t="s">
        <v>89</v>
      </c>
      <c r="B50" s="647" t="str">
        <f t="shared" si="1"/>
        <v>☆</v>
      </c>
      <c r="C50" s="648"/>
      <c r="D50" s="649"/>
      <c r="E50" s="76">
        <v>3.4</v>
      </c>
      <c r="F50" s="76">
        <v>3.97</v>
      </c>
      <c r="G50" s="168">
        <f t="shared" si="0"/>
        <v>0.57000000000000028</v>
      </c>
      <c r="H50" s="678"/>
      <c r="I50" s="679"/>
      <c r="J50" s="679"/>
      <c r="K50" s="679"/>
      <c r="L50" s="680"/>
      <c r="M50" s="294"/>
      <c r="N50" s="306"/>
      <c r="O50" s="157" t="s">
        <v>89</v>
      </c>
    </row>
    <row r="51" spans="1:15" ht="61.2" customHeight="1" thickBot="1">
      <c r="A51" s="296" t="s">
        <v>90</v>
      </c>
      <c r="B51" s="647" t="str">
        <f t="shared" si="1"/>
        <v>★★</v>
      </c>
      <c r="C51" s="648"/>
      <c r="D51" s="649"/>
      <c r="E51" s="76">
        <v>4.38</v>
      </c>
      <c r="F51" s="192">
        <v>2.94</v>
      </c>
      <c r="G51" s="168">
        <f t="shared" si="0"/>
        <v>-1.44</v>
      </c>
      <c r="H51" s="650"/>
      <c r="I51" s="651"/>
      <c r="J51" s="651"/>
      <c r="K51" s="651"/>
      <c r="L51" s="652"/>
      <c r="M51" s="294"/>
      <c r="N51" s="295"/>
      <c r="O51" s="157" t="s">
        <v>90</v>
      </c>
    </row>
    <row r="52" spans="1:15" ht="61.2" customHeight="1" thickBot="1">
      <c r="A52" s="296" t="s">
        <v>91</v>
      </c>
      <c r="B52" s="647" t="str">
        <f t="shared" si="1"/>
        <v>☆</v>
      </c>
      <c r="C52" s="648"/>
      <c r="D52" s="649"/>
      <c r="E52" s="192">
        <v>1.83</v>
      </c>
      <c r="F52" s="192">
        <v>2.41</v>
      </c>
      <c r="G52" s="168">
        <f t="shared" si="0"/>
        <v>0.58000000000000007</v>
      </c>
      <c r="H52" s="650"/>
      <c r="I52" s="651"/>
      <c r="J52" s="651"/>
      <c r="K52" s="651"/>
      <c r="L52" s="652"/>
      <c r="M52" s="294"/>
      <c r="N52" s="295"/>
      <c r="O52" s="157" t="s">
        <v>91</v>
      </c>
    </row>
    <row r="53" spans="1:15" ht="61.2" customHeight="1" thickBot="1">
      <c r="A53" s="296" t="s">
        <v>92</v>
      </c>
      <c r="B53" s="647" t="str">
        <f t="shared" si="1"/>
        <v>☆</v>
      </c>
      <c r="C53" s="648"/>
      <c r="D53" s="649"/>
      <c r="E53" s="76">
        <v>3.89</v>
      </c>
      <c r="F53" s="76">
        <v>4.1100000000000003</v>
      </c>
      <c r="G53" s="168">
        <f t="shared" si="0"/>
        <v>0.2200000000000002</v>
      </c>
      <c r="H53" s="650"/>
      <c r="I53" s="651"/>
      <c r="J53" s="651"/>
      <c r="K53" s="651"/>
      <c r="L53" s="652"/>
      <c r="M53" s="271"/>
      <c r="N53" s="295"/>
      <c r="O53" s="157" t="s">
        <v>92</v>
      </c>
    </row>
    <row r="54" spans="1:15" ht="61.2" customHeight="1" thickBot="1">
      <c r="A54" s="296" t="s">
        <v>93</v>
      </c>
      <c r="B54" s="647" t="str">
        <f t="shared" si="1"/>
        <v>☆</v>
      </c>
      <c r="C54" s="648"/>
      <c r="D54" s="649"/>
      <c r="E54" s="76">
        <v>3.09</v>
      </c>
      <c r="F54" s="76">
        <v>3.39</v>
      </c>
      <c r="G54" s="168">
        <f t="shared" si="0"/>
        <v>0.30000000000000027</v>
      </c>
      <c r="H54" s="650"/>
      <c r="I54" s="651"/>
      <c r="J54" s="651"/>
      <c r="K54" s="651"/>
      <c r="L54" s="652"/>
      <c r="M54" s="294"/>
      <c r="N54" s="295"/>
      <c r="O54" s="157" t="s">
        <v>93</v>
      </c>
    </row>
    <row r="55" spans="1:15" ht="61.2" customHeight="1" thickBot="1">
      <c r="A55" s="296" t="s">
        <v>94</v>
      </c>
      <c r="B55" s="647" t="str">
        <f t="shared" si="1"/>
        <v>☆</v>
      </c>
      <c r="C55" s="648"/>
      <c r="D55" s="649"/>
      <c r="E55" s="192">
        <v>1.98</v>
      </c>
      <c r="F55" s="192">
        <v>2.54</v>
      </c>
      <c r="G55" s="168">
        <f t="shared" si="0"/>
        <v>0.56000000000000005</v>
      </c>
      <c r="H55" s="650"/>
      <c r="I55" s="651"/>
      <c r="J55" s="651"/>
      <c r="K55" s="651"/>
      <c r="L55" s="652"/>
      <c r="M55" s="294"/>
      <c r="N55" s="295"/>
      <c r="O55" s="157" t="s">
        <v>94</v>
      </c>
    </row>
    <row r="56" spans="1:15" ht="61.2" customHeight="1" thickBot="1">
      <c r="A56" s="296" t="s">
        <v>95</v>
      </c>
      <c r="B56" s="647" t="str">
        <f t="shared" si="1"/>
        <v>★</v>
      </c>
      <c r="C56" s="648"/>
      <c r="D56" s="649"/>
      <c r="E56" s="76">
        <v>3</v>
      </c>
      <c r="F56" s="192">
        <v>2.74</v>
      </c>
      <c r="G56" s="168">
        <f t="shared" si="0"/>
        <v>-0.25999999999999979</v>
      </c>
      <c r="H56" s="650" t="s">
        <v>41</v>
      </c>
      <c r="I56" s="651"/>
      <c r="J56" s="651"/>
      <c r="K56" s="651"/>
      <c r="L56" s="652"/>
      <c r="M56" s="294"/>
      <c r="N56" s="295"/>
      <c r="O56" s="157" t="s">
        <v>95</v>
      </c>
    </row>
    <row r="57" spans="1:15" ht="61.2" customHeight="1" thickBot="1">
      <c r="A57" s="296" t="s">
        <v>96</v>
      </c>
      <c r="B57" s="647" t="str">
        <f t="shared" si="1"/>
        <v>★</v>
      </c>
      <c r="C57" s="648"/>
      <c r="D57" s="649"/>
      <c r="E57" s="76">
        <v>3.19</v>
      </c>
      <c r="F57" s="192">
        <v>2.79</v>
      </c>
      <c r="G57" s="168">
        <f t="shared" si="0"/>
        <v>-0.39999999999999991</v>
      </c>
      <c r="H57" s="678"/>
      <c r="I57" s="679"/>
      <c r="J57" s="679"/>
      <c r="K57" s="679"/>
      <c r="L57" s="680"/>
      <c r="M57" s="294"/>
      <c r="N57" s="295"/>
      <c r="O57" s="157" t="s">
        <v>96</v>
      </c>
    </row>
    <row r="58" spans="1:15" ht="61.2" customHeight="1" thickBot="1">
      <c r="A58" s="296" t="s">
        <v>97</v>
      </c>
      <c r="B58" s="647" t="str">
        <f t="shared" si="1"/>
        <v>★</v>
      </c>
      <c r="C58" s="648"/>
      <c r="D58" s="649"/>
      <c r="E58" s="76">
        <v>5.17</v>
      </c>
      <c r="F58" s="76">
        <v>4.82</v>
      </c>
      <c r="G58" s="168">
        <f t="shared" si="0"/>
        <v>-0.34999999999999964</v>
      </c>
      <c r="H58" s="650"/>
      <c r="I58" s="651"/>
      <c r="J58" s="651"/>
      <c r="K58" s="651"/>
      <c r="L58" s="652"/>
      <c r="M58" s="294"/>
      <c r="N58" s="295"/>
      <c r="O58" s="157" t="s">
        <v>97</v>
      </c>
    </row>
    <row r="59" spans="1:15" ht="61.2" customHeight="1" thickBot="1">
      <c r="A59" s="296" t="s">
        <v>98</v>
      </c>
      <c r="B59" s="647" t="str">
        <f t="shared" si="1"/>
        <v>★</v>
      </c>
      <c r="C59" s="648"/>
      <c r="D59" s="649"/>
      <c r="E59" s="76">
        <v>3.89</v>
      </c>
      <c r="F59" s="76">
        <v>3.46</v>
      </c>
      <c r="G59" s="168">
        <f t="shared" si="0"/>
        <v>-0.43000000000000016</v>
      </c>
      <c r="H59" s="650"/>
      <c r="I59" s="651"/>
      <c r="J59" s="651"/>
      <c r="K59" s="651"/>
      <c r="L59" s="652"/>
      <c r="M59" s="294"/>
      <c r="N59" s="295"/>
      <c r="O59" s="157" t="s">
        <v>98</v>
      </c>
    </row>
    <row r="60" spans="1:15" ht="61.2" customHeight="1" thickBot="1">
      <c r="A60" s="296" t="s">
        <v>99</v>
      </c>
      <c r="B60" s="647" t="str">
        <f t="shared" si="1"/>
        <v>☆</v>
      </c>
      <c r="C60" s="648"/>
      <c r="D60" s="649"/>
      <c r="E60" s="76">
        <v>3.33</v>
      </c>
      <c r="F60" s="76">
        <v>3.42</v>
      </c>
      <c r="G60" s="168">
        <f t="shared" si="0"/>
        <v>8.9999999999999858E-2</v>
      </c>
      <c r="H60" s="650"/>
      <c r="I60" s="651"/>
      <c r="J60" s="651"/>
      <c r="K60" s="651"/>
      <c r="L60" s="652"/>
      <c r="M60" s="294"/>
      <c r="N60" s="295"/>
      <c r="O60" s="157" t="s">
        <v>99</v>
      </c>
    </row>
    <row r="61" spans="1:15" ht="61.2" customHeight="1" thickBot="1">
      <c r="A61" s="296" t="s">
        <v>100</v>
      </c>
      <c r="B61" s="647" t="str">
        <f t="shared" si="1"/>
        <v>★</v>
      </c>
      <c r="C61" s="648"/>
      <c r="D61" s="649"/>
      <c r="E61" s="192">
        <v>1.72</v>
      </c>
      <c r="F61" s="192">
        <v>1.64</v>
      </c>
      <c r="G61" s="168">
        <f t="shared" si="0"/>
        <v>-8.0000000000000071E-2</v>
      </c>
      <c r="H61" s="650"/>
      <c r="I61" s="651"/>
      <c r="J61" s="651"/>
      <c r="K61" s="651"/>
      <c r="L61" s="652"/>
      <c r="M61" s="294"/>
      <c r="N61" s="295"/>
      <c r="O61" s="157" t="s">
        <v>100</v>
      </c>
    </row>
    <row r="62" spans="1:15" ht="61.2" customHeight="1" thickBot="1">
      <c r="A62" s="296" t="s">
        <v>101</v>
      </c>
      <c r="B62" s="647" t="str">
        <f t="shared" si="1"/>
        <v>★</v>
      </c>
      <c r="C62" s="648"/>
      <c r="D62" s="649"/>
      <c r="E62" s="76">
        <v>3.83</v>
      </c>
      <c r="F62" s="76">
        <v>3.61</v>
      </c>
      <c r="G62" s="168">
        <f t="shared" si="0"/>
        <v>-0.2200000000000002</v>
      </c>
      <c r="H62" s="650" t="s">
        <v>219</v>
      </c>
      <c r="I62" s="651"/>
      <c r="J62" s="651"/>
      <c r="K62" s="651"/>
      <c r="L62" s="652"/>
      <c r="M62" s="546" t="s">
        <v>218</v>
      </c>
      <c r="N62" s="295">
        <v>45596</v>
      </c>
      <c r="O62" s="157" t="s">
        <v>101</v>
      </c>
    </row>
    <row r="63" spans="1:15" ht="61.2" customHeight="1" thickBot="1">
      <c r="A63" s="296" t="s">
        <v>102</v>
      </c>
      <c r="B63" s="647" t="str">
        <f t="shared" si="1"/>
        <v>★</v>
      </c>
      <c r="C63" s="648"/>
      <c r="D63" s="649"/>
      <c r="E63" s="192">
        <v>2.17</v>
      </c>
      <c r="F63" s="192">
        <v>1.57</v>
      </c>
      <c r="G63" s="168">
        <f t="shared" si="0"/>
        <v>-0.59999999999999987</v>
      </c>
      <c r="H63" s="650"/>
      <c r="I63" s="651"/>
      <c r="J63" s="651"/>
      <c r="K63" s="651"/>
      <c r="L63" s="652"/>
      <c r="M63" s="255"/>
      <c r="N63" s="295"/>
      <c r="O63" s="157" t="s">
        <v>102</v>
      </c>
    </row>
    <row r="64" spans="1:15" ht="61.2" customHeight="1" thickBot="1">
      <c r="A64" s="296" t="s">
        <v>103</v>
      </c>
      <c r="B64" s="647" t="str">
        <f t="shared" ref="B64:B65" si="4">IF(G64&gt;5,"☆☆☆☆",IF(AND(G64&gt;=2.39,G64&lt;5),"☆☆☆",IF(AND(G64&gt;=1.39,G64&lt;2.4),"☆☆",IF(AND(G64&gt;0,G64&lt;1.4),"☆",IF(AND(G64&gt;=-1.39,G64&lt;0),"★",IF(AND(G64&gt;=-2.39,G64&lt;-1.4),"★★",IF(AND(G64&gt;=-3.39,G64&lt;-2.4),"★★★")))))))</f>
        <v>☆</v>
      </c>
      <c r="C64" s="648"/>
      <c r="D64" s="649"/>
      <c r="E64" s="192">
        <v>1.23</v>
      </c>
      <c r="F64" s="192">
        <v>1.68</v>
      </c>
      <c r="G64" s="168">
        <f t="shared" si="0"/>
        <v>0.44999999999999996</v>
      </c>
      <c r="H64" s="721"/>
      <c r="I64" s="722"/>
      <c r="J64" s="722"/>
      <c r="K64" s="722"/>
      <c r="L64" s="723"/>
      <c r="M64" s="294"/>
      <c r="N64" s="295"/>
      <c r="O64" s="157" t="s">
        <v>103</v>
      </c>
    </row>
    <row r="65" spans="1:18" ht="61.2" customHeight="1" thickBot="1">
      <c r="A65" s="296" t="s">
        <v>104</v>
      </c>
      <c r="B65" s="647" t="str">
        <f t="shared" si="4"/>
        <v>☆</v>
      </c>
      <c r="C65" s="648"/>
      <c r="D65" s="649"/>
      <c r="E65" s="76">
        <v>4.9000000000000004</v>
      </c>
      <c r="F65" s="76">
        <v>5.0599999999999996</v>
      </c>
      <c r="G65" s="168">
        <f t="shared" si="0"/>
        <v>0.15999999999999925</v>
      </c>
      <c r="H65" s="678"/>
      <c r="I65" s="679"/>
      <c r="J65" s="679"/>
      <c r="K65" s="679"/>
      <c r="L65" s="680"/>
      <c r="M65" s="463"/>
      <c r="N65" s="295"/>
      <c r="O65" s="157" t="s">
        <v>104</v>
      </c>
    </row>
    <row r="66" spans="1:18" ht="61.2" customHeight="1" thickBot="1">
      <c r="A66" s="296" t="s">
        <v>105</v>
      </c>
      <c r="B66" s="647" t="str">
        <f t="shared" si="1"/>
        <v>☆</v>
      </c>
      <c r="C66" s="648"/>
      <c r="D66" s="649"/>
      <c r="E66" s="232">
        <v>8.42</v>
      </c>
      <c r="F66" s="232">
        <v>8.61</v>
      </c>
      <c r="G66" s="168">
        <f t="shared" si="0"/>
        <v>0.1899999999999995</v>
      </c>
      <c r="H66" s="678"/>
      <c r="I66" s="679"/>
      <c r="J66" s="679"/>
      <c r="K66" s="679"/>
      <c r="L66" s="680"/>
      <c r="M66" s="473"/>
      <c r="N66" s="306"/>
      <c r="O66" s="157" t="s">
        <v>105</v>
      </c>
    </row>
    <row r="67" spans="1:18" ht="61.2" customHeight="1" thickBot="1">
      <c r="A67" s="296" t="s">
        <v>106</v>
      </c>
      <c r="B67" s="647" t="str">
        <f t="shared" ref="B67" si="5">IF(G67&gt;5,"☆☆☆☆",IF(AND(G67&gt;=2.39,G67&lt;5),"☆☆☆",IF(AND(G67&gt;=1.39,G67&lt;2.4),"☆☆",IF(AND(G67&gt;0,G67&lt;1.4),"☆",IF(AND(G67&gt;=-1.39,G67&lt;0),"★",IF(AND(G67&gt;=-2.39,G67&lt;-1.4),"★★",IF(AND(G67&gt;=-3.39,G67&lt;-2.4),"★★★")))))))</f>
        <v>★</v>
      </c>
      <c r="C67" s="648"/>
      <c r="D67" s="649"/>
      <c r="E67" s="76">
        <v>5.75</v>
      </c>
      <c r="F67" s="76">
        <v>5.61</v>
      </c>
      <c r="G67" s="168">
        <f t="shared" si="0"/>
        <v>-0.13999999999999968</v>
      </c>
      <c r="H67" s="650"/>
      <c r="I67" s="651"/>
      <c r="J67" s="651"/>
      <c r="K67" s="651"/>
      <c r="L67" s="652"/>
      <c r="M67" s="294"/>
      <c r="N67" s="295"/>
      <c r="O67" s="157" t="s">
        <v>106</v>
      </c>
    </row>
    <row r="68" spans="1:18" ht="61.2" customHeight="1" thickBot="1">
      <c r="A68" s="304" t="s">
        <v>107</v>
      </c>
      <c r="B68" s="647" t="str">
        <f t="shared" si="1"/>
        <v>☆</v>
      </c>
      <c r="C68" s="648"/>
      <c r="D68" s="649"/>
      <c r="E68" s="76">
        <v>3.14</v>
      </c>
      <c r="F68" s="76">
        <v>3.45</v>
      </c>
      <c r="G68" s="168">
        <f t="shared" si="0"/>
        <v>0.31000000000000005</v>
      </c>
      <c r="H68" s="650"/>
      <c r="I68" s="651"/>
      <c r="J68" s="651"/>
      <c r="K68" s="651"/>
      <c r="L68" s="652"/>
      <c r="M68" s="294"/>
      <c r="N68" s="295"/>
      <c r="O68" s="157" t="s">
        <v>107</v>
      </c>
    </row>
    <row r="69" spans="1:18" ht="61.2" customHeight="1" thickBot="1">
      <c r="A69" s="298" t="s">
        <v>108</v>
      </c>
      <c r="B69" s="647" t="str">
        <f t="shared" ref="B69:B70" si="6">IF(G69&gt;5,"☆☆☆☆",IF(AND(G69&gt;=2.39,G69&lt;5),"☆☆☆",IF(AND(G69&gt;=1.39,G69&lt;2.4),"☆☆",IF(AND(G69&gt;0,G69&lt;1.4),"☆",IF(AND(G69&gt;=-1.39,G69&lt;0),"★",IF(AND(G69&gt;=-2.39,G69&lt;-1.4),"★★",IF(AND(G69&gt;=-3.39,G69&lt;-2.4),"★★★")))))))</f>
        <v>★</v>
      </c>
      <c r="C69" s="648"/>
      <c r="D69" s="649"/>
      <c r="E69" s="238">
        <v>1.56</v>
      </c>
      <c r="F69" s="238">
        <v>1.28</v>
      </c>
      <c r="G69" s="168">
        <f t="shared" si="0"/>
        <v>-0.28000000000000003</v>
      </c>
      <c r="H69" s="678" t="s">
        <v>41</v>
      </c>
      <c r="I69" s="679"/>
      <c r="J69" s="679"/>
      <c r="K69" s="679"/>
      <c r="L69" s="680"/>
      <c r="M69" s="294"/>
      <c r="N69" s="295"/>
      <c r="O69" s="157" t="s">
        <v>108</v>
      </c>
    </row>
    <row r="70" spans="1:18" ht="61.2" customHeight="1" thickBot="1">
      <c r="A70" s="307" t="s">
        <v>109</v>
      </c>
      <c r="B70" s="647" t="str">
        <f t="shared" si="6"/>
        <v>☆</v>
      </c>
      <c r="C70" s="648"/>
      <c r="D70" s="649"/>
      <c r="E70" s="470">
        <v>2.66</v>
      </c>
      <c r="F70" s="470">
        <v>2.78</v>
      </c>
      <c r="G70" s="168">
        <f t="shared" si="0"/>
        <v>0.11999999999999966</v>
      </c>
      <c r="H70" s="650"/>
      <c r="I70" s="651"/>
      <c r="J70" s="651"/>
      <c r="K70" s="651"/>
      <c r="L70" s="652"/>
      <c r="M70" s="308"/>
      <c r="N70" s="295"/>
      <c r="O70" s="157"/>
    </row>
    <row r="71" spans="1:18" ht="42.75" customHeight="1" thickBot="1">
      <c r="A71" s="128"/>
      <c r="B71" s="128"/>
      <c r="C71" s="128"/>
      <c r="D71" s="128"/>
      <c r="E71" s="711"/>
      <c r="F71" s="711"/>
      <c r="G71" s="711"/>
      <c r="H71" s="711"/>
      <c r="I71" s="711"/>
      <c r="J71" s="711"/>
      <c r="K71" s="711"/>
      <c r="L71" s="711"/>
      <c r="M71" s="38">
        <f>COUNTIF(E24:E70,"&gt;=10")</f>
        <v>0</v>
      </c>
      <c r="N71" s="38">
        <f>COUNTIF(F24:F70,"&gt;=10")</f>
        <v>0</v>
      </c>
      <c r="O71" s="38" t="s">
        <v>3</v>
      </c>
    </row>
    <row r="72" spans="1:18" ht="36.75" customHeight="1" thickBot="1">
      <c r="A72" s="309" t="s">
        <v>17</v>
      </c>
      <c r="B72" s="310"/>
      <c r="C72" s="311"/>
      <c r="D72" s="311"/>
      <c r="E72" s="712" t="s">
        <v>110</v>
      </c>
      <c r="F72" s="712"/>
      <c r="G72" s="712"/>
      <c r="H72" s="713" t="s">
        <v>111</v>
      </c>
      <c r="I72" s="714"/>
      <c r="J72" s="310"/>
      <c r="K72" s="312"/>
      <c r="L72" s="312"/>
      <c r="M72" s="313"/>
      <c r="N72" s="314"/>
    </row>
    <row r="73" spans="1:18" ht="36.75" customHeight="1" thickBot="1">
      <c r="A73" s="50"/>
      <c r="B73" s="129"/>
      <c r="C73" s="717" t="s">
        <v>112</v>
      </c>
      <c r="D73" s="718"/>
      <c r="E73" s="718"/>
      <c r="F73" s="719"/>
      <c r="G73" s="315">
        <f>+F70</f>
        <v>2.78</v>
      </c>
      <c r="H73" s="316" t="s">
        <v>113</v>
      </c>
      <c r="I73" s="715">
        <f>+G70</f>
        <v>0.11999999999999966</v>
      </c>
      <c r="J73" s="716"/>
      <c r="K73" s="130"/>
      <c r="L73" s="130"/>
      <c r="M73" s="131"/>
      <c r="N73" s="51"/>
    </row>
    <row r="74" spans="1:18" ht="36.75" customHeight="1" thickBot="1">
      <c r="A74" s="50"/>
      <c r="B74" s="129"/>
      <c r="C74" s="681" t="s">
        <v>114</v>
      </c>
      <c r="D74" s="682"/>
      <c r="E74" s="682"/>
      <c r="F74" s="683"/>
      <c r="G74" s="317">
        <f>+F35</f>
        <v>2.81</v>
      </c>
      <c r="H74" s="318" t="s">
        <v>115</v>
      </c>
      <c r="I74" s="684">
        <f>+G35</f>
        <v>6.0000000000000053E-2</v>
      </c>
      <c r="J74" s="685"/>
      <c r="K74" s="130"/>
      <c r="L74" s="130"/>
      <c r="M74" s="131"/>
      <c r="N74" s="51"/>
      <c r="R74" s="319" t="s">
        <v>17</v>
      </c>
    </row>
    <row r="75" spans="1:18" ht="36.75" customHeight="1" thickBot="1">
      <c r="A75" s="50"/>
      <c r="B75" s="129"/>
      <c r="C75" s="686" t="s">
        <v>116</v>
      </c>
      <c r="D75" s="687"/>
      <c r="E75" s="687"/>
      <c r="F75" s="320" t="str">
        <f>VLOOKUP(G75,F:P,10,0)</f>
        <v>大分県</v>
      </c>
      <c r="G75" s="321">
        <f>MAX(F23:F69)</f>
        <v>8.61</v>
      </c>
      <c r="H75" s="688" t="s">
        <v>117</v>
      </c>
      <c r="I75" s="689"/>
      <c r="J75" s="689"/>
      <c r="K75" s="322">
        <f>+N71</f>
        <v>0</v>
      </c>
      <c r="L75" s="323" t="s">
        <v>118</v>
      </c>
      <c r="M75" s="324">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90">
        <v>1</v>
      </c>
      <c r="B79" s="693" t="s">
        <v>119</v>
      </c>
      <c r="C79" s="694"/>
      <c r="D79" s="694"/>
      <c r="E79" s="694"/>
      <c r="F79" s="695"/>
      <c r="G79" s="702" t="s">
        <v>120</v>
      </c>
      <c r="H79" s="703"/>
      <c r="I79" s="703"/>
      <c r="J79" s="703"/>
      <c r="K79" s="703"/>
      <c r="L79" s="703"/>
      <c r="M79" s="703"/>
      <c r="N79" s="704"/>
    </row>
    <row r="80" spans="1:18" ht="24.75" customHeight="1">
      <c r="A80" s="691"/>
      <c r="B80" s="696"/>
      <c r="C80" s="697"/>
      <c r="D80" s="697"/>
      <c r="E80" s="697"/>
      <c r="F80" s="698"/>
      <c r="G80" s="705"/>
      <c r="H80" s="706"/>
      <c r="I80" s="706"/>
      <c r="J80" s="706"/>
      <c r="K80" s="706"/>
      <c r="L80" s="706"/>
      <c r="M80" s="706"/>
      <c r="N80" s="707"/>
      <c r="O80" s="137" t="s">
        <v>3</v>
      </c>
      <c r="P80" s="137"/>
    </row>
    <row r="81" spans="1:16" ht="24.75" customHeight="1">
      <c r="A81" s="691"/>
      <c r="B81" s="696"/>
      <c r="C81" s="697"/>
      <c r="D81" s="697"/>
      <c r="E81" s="697"/>
      <c r="F81" s="698"/>
      <c r="G81" s="705"/>
      <c r="H81" s="706"/>
      <c r="I81" s="706"/>
      <c r="J81" s="706"/>
      <c r="K81" s="706"/>
      <c r="L81" s="706"/>
      <c r="M81" s="706"/>
      <c r="N81" s="707"/>
      <c r="O81" s="137" t="s">
        <v>17</v>
      </c>
      <c r="P81" s="137" t="s">
        <v>121</v>
      </c>
    </row>
    <row r="82" spans="1:16" ht="24.75" customHeight="1">
      <c r="A82" s="691"/>
      <c r="B82" s="696"/>
      <c r="C82" s="697"/>
      <c r="D82" s="697"/>
      <c r="E82" s="697"/>
      <c r="F82" s="698"/>
      <c r="G82" s="705"/>
      <c r="H82" s="706"/>
      <c r="I82" s="706"/>
      <c r="J82" s="706"/>
      <c r="K82" s="706"/>
      <c r="L82" s="706"/>
      <c r="M82" s="706"/>
      <c r="N82" s="707"/>
      <c r="O82" s="138"/>
      <c r="P82" s="137"/>
    </row>
    <row r="83" spans="1:16" ht="46.2" customHeight="1" thickBot="1">
      <c r="A83" s="692"/>
      <c r="B83" s="699"/>
      <c r="C83" s="700"/>
      <c r="D83" s="700"/>
      <c r="E83" s="700"/>
      <c r="F83" s="701"/>
      <c r="G83" s="708"/>
      <c r="H83" s="709"/>
      <c r="I83" s="709"/>
      <c r="J83" s="709"/>
      <c r="K83" s="709"/>
      <c r="L83" s="709"/>
      <c r="M83" s="709"/>
      <c r="N83" s="710"/>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3"/>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DE32F-A167-4A9F-A057-3849612E9E80}">
  <dimension ref="A1:V68"/>
  <sheetViews>
    <sheetView workbookViewId="0">
      <selection activeCell="Q13" sqref="Q13"/>
    </sheetView>
  </sheetViews>
  <sheetFormatPr defaultRowHeight="13.2"/>
  <cols>
    <col min="2" max="2" width="36.109375" customWidth="1"/>
  </cols>
  <sheetData>
    <row r="1" spans="1:22" ht="13.8" thickBot="1">
      <c r="A1" s="601"/>
      <c r="B1" s="601"/>
      <c r="C1" s="601"/>
      <c r="D1" s="601"/>
      <c r="E1" s="601"/>
      <c r="F1" s="601"/>
      <c r="G1" s="601"/>
      <c r="H1" s="601"/>
      <c r="I1" s="601"/>
      <c r="J1" s="601"/>
      <c r="K1" s="601"/>
      <c r="L1" s="601"/>
      <c r="M1" s="601"/>
      <c r="N1" s="601"/>
      <c r="O1" s="601"/>
      <c r="P1" s="601"/>
      <c r="Q1" s="601"/>
      <c r="R1" s="601"/>
      <c r="S1" s="601"/>
      <c r="T1" s="601"/>
      <c r="U1" s="601"/>
      <c r="V1" s="601"/>
    </row>
    <row r="2" spans="1:22" ht="24" thickBot="1">
      <c r="A2" s="601"/>
      <c r="B2" s="726" t="s">
        <v>452</v>
      </c>
      <c r="C2" s="727"/>
      <c r="D2" s="602" t="s">
        <v>451</v>
      </c>
      <c r="E2" s="601"/>
      <c r="F2" s="601"/>
      <c r="G2" s="601"/>
      <c r="H2" s="601"/>
      <c r="I2" s="601"/>
      <c r="J2" s="601"/>
      <c r="K2" s="601"/>
      <c r="L2" s="601"/>
      <c r="M2" s="601"/>
      <c r="N2" s="601"/>
      <c r="O2" s="601"/>
      <c r="P2" s="601"/>
      <c r="Q2" s="601"/>
      <c r="R2" s="601"/>
      <c r="S2" s="601"/>
      <c r="T2" s="601"/>
      <c r="U2" s="601"/>
      <c r="V2" s="601"/>
    </row>
    <row r="3" spans="1:22" ht="81.75" customHeight="1" thickBot="1">
      <c r="A3" s="601"/>
      <c r="B3" s="728" t="s">
        <v>450</v>
      </c>
      <c r="C3" s="729"/>
      <c r="D3" s="729"/>
      <c r="E3" s="729"/>
      <c r="F3" s="730"/>
      <c r="G3" s="730"/>
      <c r="H3" s="730"/>
      <c r="I3" s="730"/>
      <c r="J3" s="731"/>
      <c r="K3" s="601"/>
      <c r="L3" s="601"/>
      <c r="M3" s="601"/>
      <c r="N3" s="601"/>
      <c r="O3" s="601"/>
      <c r="P3" s="601"/>
      <c r="Q3" s="601"/>
      <c r="R3" s="601"/>
      <c r="S3" s="601"/>
      <c r="T3" s="601"/>
      <c r="U3" s="601"/>
      <c r="V3" s="601"/>
    </row>
    <row r="4" spans="1:22" ht="13.8" thickBot="1">
      <c r="A4" s="601"/>
      <c r="B4" s="732"/>
      <c r="C4" s="733"/>
      <c r="D4" s="733"/>
      <c r="E4" s="733"/>
      <c r="F4" s="733"/>
      <c r="G4" s="733"/>
      <c r="H4" s="733"/>
      <c r="I4" s="733"/>
      <c r="J4" s="733"/>
      <c r="K4" s="601"/>
      <c r="L4" s="601"/>
      <c r="M4" s="601"/>
      <c r="N4" s="601"/>
      <c r="O4" s="601"/>
      <c r="P4" s="601"/>
      <c r="Q4" s="601"/>
      <c r="R4" s="601"/>
      <c r="S4" s="601"/>
      <c r="T4" s="601"/>
      <c r="U4" s="601"/>
      <c r="V4" s="601"/>
    </row>
    <row r="5" spans="1:22" ht="13.5" customHeight="1">
      <c r="B5" s="734" t="s">
        <v>449</v>
      </c>
      <c r="C5" s="735"/>
      <c r="D5" s="735"/>
      <c r="E5" s="735"/>
      <c r="F5" s="735"/>
      <c r="G5" s="735"/>
      <c r="H5" s="735"/>
      <c r="I5" s="735"/>
      <c r="J5" s="736"/>
    </row>
    <row r="6" spans="1:22">
      <c r="B6" s="737"/>
      <c r="C6" s="738"/>
      <c r="D6" s="738"/>
      <c r="E6" s="738"/>
      <c r="F6" s="738"/>
      <c r="G6" s="738"/>
      <c r="H6" s="738"/>
      <c r="I6" s="738"/>
      <c r="J6" s="739"/>
    </row>
    <row r="7" spans="1:22">
      <c r="B7" s="737"/>
      <c r="C7" s="738"/>
      <c r="D7" s="738"/>
      <c r="E7" s="738"/>
      <c r="F7" s="738"/>
      <c r="G7" s="738"/>
      <c r="H7" s="738"/>
      <c r="I7" s="738"/>
      <c r="J7" s="739"/>
    </row>
    <row r="8" spans="1:22">
      <c r="B8" s="737"/>
      <c r="C8" s="738"/>
      <c r="D8" s="738"/>
      <c r="E8" s="738"/>
      <c r="F8" s="738"/>
      <c r="G8" s="738"/>
      <c r="H8" s="738"/>
      <c r="I8" s="738"/>
      <c r="J8" s="739"/>
    </row>
    <row r="9" spans="1:22" ht="13.5" customHeight="1">
      <c r="B9" s="740" t="s">
        <v>453</v>
      </c>
      <c r="C9" s="741"/>
      <c r="D9" s="741"/>
      <c r="E9" s="741"/>
      <c r="F9" s="741"/>
      <c r="G9" s="741"/>
      <c r="H9" s="741"/>
      <c r="I9" s="741"/>
      <c r="J9" s="742"/>
    </row>
    <row r="10" spans="1:22">
      <c r="B10" s="743"/>
      <c r="C10" s="741"/>
      <c r="D10" s="741"/>
      <c r="E10" s="741"/>
      <c r="F10" s="741"/>
      <c r="G10" s="741"/>
      <c r="H10" s="741"/>
      <c r="I10" s="741"/>
      <c r="J10" s="742"/>
    </row>
    <row r="11" spans="1:22">
      <c r="B11" s="743"/>
      <c r="C11" s="741"/>
      <c r="D11" s="741"/>
      <c r="E11" s="741"/>
      <c r="F11" s="741"/>
      <c r="G11" s="741"/>
      <c r="H11" s="741"/>
      <c r="I11" s="741"/>
      <c r="J11" s="742"/>
    </row>
    <row r="12" spans="1:22">
      <c r="B12" s="743"/>
      <c r="C12" s="741"/>
      <c r="D12" s="741"/>
      <c r="E12" s="741"/>
      <c r="F12" s="741"/>
      <c r="G12" s="741"/>
      <c r="H12" s="741"/>
      <c r="I12" s="741"/>
      <c r="J12" s="742"/>
    </row>
    <row r="13" spans="1:22">
      <c r="B13" s="743"/>
      <c r="C13" s="741"/>
      <c r="D13" s="741"/>
      <c r="E13" s="741"/>
      <c r="F13" s="741"/>
      <c r="G13" s="741"/>
      <c r="H13" s="741"/>
      <c r="I13" s="741"/>
      <c r="J13" s="742"/>
    </row>
    <row r="14" spans="1:22">
      <c r="B14" s="743"/>
      <c r="C14" s="741"/>
      <c r="D14" s="741"/>
      <c r="E14" s="741"/>
      <c r="F14" s="741"/>
      <c r="G14" s="741"/>
      <c r="H14" s="741"/>
      <c r="I14" s="741"/>
      <c r="J14" s="742"/>
    </row>
    <row r="15" spans="1:22">
      <c r="B15" s="743"/>
      <c r="C15" s="741"/>
      <c r="D15" s="741"/>
      <c r="E15" s="741"/>
      <c r="F15" s="741"/>
      <c r="G15" s="741"/>
      <c r="H15" s="741"/>
      <c r="I15" s="741"/>
      <c r="J15" s="742"/>
    </row>
    <row r="16" spans="1:22" ht="13.8" thickBot="1">
      <c r="B16" s="744"/>
      <c r="C16" s="745"/>
      <c r="D16" s="745"/>
      <c r="E16" s="745"/>
      <c r="F16" s="745"/>
      <c r="G16" s="745"/>
      <c r="H16" s="745"/>
      <c r="I16" s="745"/>
      <c r="J16" s="746"/>
    </row>
    <row r="18" spans="2:10" ht="67.5" customHeight="1">
      <c r="B18" s="747" t="s">
        <v>448</v>
      </c>
      <c r="C18" s="747"/>
      <c r="D18" s="747"/>
      <c r="E18" s="747"/>
      <c r="F18" s="747"/>
      <c r="G18" s="747"/>
      <c r="H18" s="747"/>
      <c r="I18" s="747"/>
      <c r="J18" s="747"/>
    </row>
    <row r="21" spans="2:10" ht="18" customHeight="1">
      <c r="B21" t="s">
        <v>447</v>
      </c>
    </row>
    <row r="22" spans="2:10" ht="18" customHeight="1">
      <c r="B22" t="s">
        <v>446</v>
      </c>
    </row>
    <row r="23" spans="2:10" ht="18" customHeight="1">
      <c r="B23" s="600" t="s">
        <v>445</v>
      </c>
      <c r="C23" s="600"/>
      <c r="D23" s="600"/>
      <c r="E23" s="600"/>
      <c r="F23" s="600"/>
      <c r="G23" s="600"/>
    </row>
    <row r="59" spans="2:7" ht="32.4">
      <c r="B59" s="599" t="s">
        <v>444</v>
      </c>
      <c r="C59" s="724" t="s">
        <v>443</v>
      </c>
      <c r="D59" s="725"/>
      <c r="E59" s="725"/>
      <c r="F59" s="725"/>
      <c r="G59" s="725"/>
    </row>
    <row r="60" spans="2:7">
      <c r="B60" s="598" t="s">
        <v>442</v>
      </c>
      <c r="C60" t="s">
        <v>441</v>
      </c>
    </row>
    <row r="68" spans="2:2">
      <c r="B68" s="598"/>
    </row>
  </sheetData>
  <mergeCells count="7">
    <mergeCell ref="C59:G59"/>
    <mergeCell ref="B2:C2"/>
    <mergeCell ref="B3:J3"/>
    <mergeCell ref="B4:J4"/>
    <mergeCell ref="B5:J8"/>
    <mergeCell ref="B9:J16"/>
    <mergeCell ref="B18:J18"/>
  </mergeCells>
  <phoneticPr fontId="83"/>
  <hyperlinks>
    <hyperlink ref="B60" r:id="rId1" display="https://www.mhlw.go.jp/content/11131500/000345948.pdf" xr:uid="{CE3FEDD0-FFF9-42FE-AB4E-72A94E18B524}"/>
    <hyperlink ref="B68" r:id="rId2" display="https://www.mhlw.go.jp/content/11131500/000345948.pdf" xr:uid="{981C528A-9284-4CED-9BFA-31BF77FBE832}"/>
  </hyperlinks>
  <pageMargins left="0.7" right="0.7" top="0.75" bottom="0.75" header="0.3" footer="0.3"/>
  <pageSetup paperSize="9"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0"/>
  <sheetViews>
    <sheetView showGridLines="0" view="pageBreakPreview" zoomScale="82" zoomScaleNormal="100" zoomScaleSheetLayoutView="82" workbookViewId="0">
      <selection activeCell="D60" sqref="D60"/>
    </sheetView>
  </sheetViews>
  <sheetFormatPr defaultColWidth="9" defaultRowHeight="31.2" customHeight="1"/>
  <cols>
    <col min="1" max="1" width="165.3320312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25" t="s">
        <v>271</v>
      </c>
      <c r="B1" s="288" t="s">
        <v>122</v>
      </c>
      <c r="C1" s="99" t="s">
        <v>123</v>
      </c>
      <c r="D1" s="289" t="s">
        <v>124</v>
      </c>
    </row>
    <row r="2" spans="1:4" s="28" customFormat="1" ht="43.8" customHeight="1">
      <c r="A2" s="534" t="s">
        <v>226</v>
      </c>
      <c r="B2" s="533"/>
      <c r="C2" s="536"/>
      <c r="D2" s="539"/>
    </row>
    <row r="3" spans="1:4" s="28" customFormat="1" ht="78" customHeight="1">
      <c r="A3" s="542" t="s">
        <v>228</v>
      </c>
      <c r="B3" s="544" t="s">
        <v>227</v>
      </c>
      <c r="C3" s="537" t="s">
        <v>229</v>
      </c>
      <c r="D3" s="540">
        <v>45604</v>
      </c>
    </row>
    <row r="4" spans="1:4" s="28" customFormat="1" ht="30" customHeight="1" thickBot="1">
      <c r="A4" s="543" t="s">
        <v>230</v>
      </c>
      <c r="B4" s="533"/>
      <c r="C4" s="538"/>
      <c r="D4" s="541"/>
    </row>
    <row r="5" spans="1:4" s="28" customFormat="1" ht="45.6" customHeight="1">
      <c r="A5" s="257" t="s">
        <v>231</v>
      </c>
      <c r="B5" s="241"/>
      <c r="C5" s="227"/>
      <c r="D5" s="535"/>
    </row>
    <row r="6" spans="1:4" s="28" customFormat="1" ht="147.6" customHeight="1">
      <c r="A6" s="429" t="s">
        <v>233</v>
      </c>
      <c r="B6" s="277" t="s">
        <v>232</v>
      </c>
      <c r="C6" s="457" t="s">
        <v>234</v>
      </c>
      <c r="D6" s="245">
        <v>45603</v>
      </c>
    </row>
    <row r="7" spans="1:4" s="28" customFormat="1" ht="31.2" customHeight="1" thickBot="1">
      <c r="A7" s="282" t="s">
        <v>235</v>
      </c>
      <c r="B7" s="240"/>
      <c r="C7" s="227"/>
      <c r="D7" s="171"/>
    </row>
    <row r="8" spans="1:4" s="28" customFormat="1" ht="51" customHeight="1" thickTop="1">
      <c r="A8" s="439" t="s">
        <v>236</v>
      </c>
      <c r="B8" s="526"/>
      <c r="C8" s="524"/>
      <c r="D8" s="172"/>
    </row>
    <row r="9" spans="1:4" s="28" customFormat="1" ht="100.2" customHeight="1">
      <c r="A9" s="429" t="s">
        <v>238</v>
      </c>
      <c r="B9" s="528" t="s">
        <v>237</v>
      </c>
      <c r="C9" s="525" t="s">
        <v>239</v>
      </c>
      <c r="D9" s="245">
        <v>45604</v>
      </c>
    </row>
    <row r="10" spans="1:4" s="28" customFormat="1" ht="41.4" customHeight="1" thickBot="1">
      <c r="A10" s="282" t="s">
        <v>240</v>
      </c>
      <c r="B10" s="527"/>
      <c r="C10" s="523"/>
      <c r="D10" s="171"/>
    </row>
    <row r="11" spans="1:4" s="28" customFormat="1" ht="45.6" customHeight="1" thickTop="1">
      <c r="A11" s="508" t="s">
        <v>241</v>
      </c>
      <c r="B11" s="241"/>
      <c r="C11" s="226"/>
      <c r="D11" s="172"/>
    </row>
    <row r="12" spans="1:4" s="28" customFormat="1" ht="120.6" customHeight="1">
      <c r="A12" s="429" t="s">
        <v>243</v>
      </c>
      <c r="B12" s="447" t="s">
        <v>242</v>
      </c>
      <c r="C12" s="457" t="s">
        <v>245</v>
      </c>
      <c r="D12" s="245">
        <v>45604</v>
      </c>
    </row>
    <row r="13" spans="1:4" s="28" customFormat="1" ht="35.4" customHeight="1" thickBot="1">
      <c r="A13" s="282" t="s">
        <v>244</v>
      </c>
      <c r="B13" s="240"/>
      <c r="C13" s="227"/>
      <c r="D13" s="171"/>
    </row>
    <row r="14" spans="1:4" s="28" customFormat="1" ht="42" customHeight="1" thickTop="1">
      <c r="A14" s="257" t="s">
        <v>246</v>
      </c>
      <c r="B14" s="241"/>
      <c r="C14" s="226"/>
      <c r="D14" s="172"/>
    </row>
    <row r="15" spans="1:4" s="28" customFormat="1" ht="126.6" customHeight="1">
      <c r="A15" s="429" t="s">
        <v>248</v>
      </c>
      <c r="B15" s="447" t="s">
        <v>250</v>
      </c>
      <c r="C15" s="457" t="s">
        <v>249</v>
      </c>
      <c r="D15" s="245">
        <v>45604</v>
      </c>
    </row>
    <row r="16" spans="1:4" s="28" customFormat="1" ht="39" customHeight="1" thickBot="1">
      <c r="A16" s="282" t="s">
        <v>247</v>
      </c>
      <c r="B16" s="240"/>
      <c r="C16" s="227"/>
      <c r="D16" s="171"/>
    </row>
    <row r="17" spans="1:19" s="28" customFormat="1" ht="44.4" customHeight="1" thickTop="1">
      <c r="A17" s="257" t="s">
        <v>251</v>
      </c>
      <c r="B17" s="241"/>
      <c r="C17" s="226"/>
      <c r="D17" s="172"/>
    </row>
    <row r="18" spans="1:19" s="28" customFormat="1" ht="85.2" customHeight="1">
      <c r="A18" s="429" t="s">
        <v>252</v>
      </c>
      <c r="B18" s="447" t="s">
        <v>254</v>
      </c>
      <c r="C18" s="457" t="s">
        <v>253</v>
      </c>
      <c r="D18" s="245">
        <v>45601</v>
      </c>
    </row>
    <row r="19" spans="1:19" s="28" customFormat="1" ht="31.2" customHeight="1" thickBot="1">
      <c r="A19" s="529" t="s">
        <v>255</v>
      </c>
      <c r="B19" s="530"/>
      <c r="C19" s="531"/>
      <c r="D19" s="171"/>
    </row>
    <row r="20" spans="1:19" s="28" customFormat="1" ht="40.950000000000003" customHeight="1">
      <c r="A20" s="458" t="s">
        <v>256</v>
      </c>
      <c r="B20" s="237" t="s">
        <v>261</v>
      </c>
      <c r="C20" s="756" t="s">
        <v>259</v>
      </c>
      <c r="D20" s="754">
        <v>45601</v>
      </c>
      <c r="S20" s="244"/>
    </row>
    <row r="21" spans="1:19" s="28" customFormat="1" ht="231.6" customHeight="1">
      <c r="A21" s="448" t="s">
        <v>257</v>
      </c>
      <c r="B21" s="278" t="s">
        <v>260</v>
      </c>
      <c r="C21" s="756"/>
      <c r="D21" s="754"/>
      <c r="S21" s="244"/>
    </row>
    <row r="22" spans="1:19" s="28" customFormat="1" ht="30.6" customHeight="1" thickBot="1">
      <c r="A22" s="283" t="s">
        <v>258</v>
      </c>
      <c r="B22" s="98"/>
      <c r="C22" s="757"/>
      <c r="D22" s="755"/>
    </row>
    <row r="23" spans="1:19" s="28" customFormat="1" ht="40.950000000000003" customHeight="1" thickTop="1">
      <c r="A23" s="326" t="s">
        <v>262</v>
      </c>
      <c r="B23" s="758" t="s">
        <v>263</v>
      </c>
      <c r="C23" s="763" t="s">
        <v>266</v>
      </c>
      <c r="D23" s="172"/>
    </row>
    <row r="24" spans="1:19" s="28" customFormat="1" ht="121.8" customHeight="1">
      <c r="A24" s="284" t="s">
        <v>264</v>
      </c>
      <c r="B24" s="759"/>
      <c r="C24" s="764"/>
      <c r="D24" s="245">
        <v>45601</v>
      </c>
    </row>
    <row r="25" spans="1:19" s="28" customFormat="1" ht="31.2" customHeight="1" thickBot="1">
      <c r="A25" s="285" t="s">
        <v>265</v>
      </c>
      <c r="B25" s="760"/>
      <c r="C25" s="765"/>
      <c r="D25" s="171"/>
    </row>
    <row r="26" spans="1:19" s="28" customFormat="1" ht="40.799999999999997" customHeight="1" thickTop="1">
      <c r="A26" s="326" t="s">
        <v>267</v>
      </c>
      <c r="B26" s="752" t="s">
        <v>237</v>
      </c>
      <c r="C26" s="750" t="s">
        <v>269</v>
      </c>
      <c r="D26" s="748">
        <v>45599</v>
      </c>
    </row>
    <row r="27" spans="1:19" s="94" customFormat="1" ht="63.6" customHeight="1">
      <c r="A27" s="545" t="s">
        <v>268</v>
      </c>
      <c r="B27" s="753"/>
      <c r="C27" s="751"/>
      <c r="D27" s="749"/>
    </row>
    <row r="28" spans="1:19" s="28" customFormat="1" ht="31.2" customHeight="1" thickBot="1">
      <c r="A28" s="488" t="s">
        <v>270</v>
      </c>
      <c r="B28" s="485"/>
      <c r="C28" s="486"/>
      <c r="D28" s="487"/>
    </row>
    <row r="29" spans="1:19" s="28" customFormat="1" ht="43.95" customHeight="1" thickTop="1">
      <c r="A29" s="326" t="s">
        <v>352</v>
      </c>
      <c r="B29" s="752" t="s">
        <v>355</v>
      </c>
      <c r="C29" s="750" t="s">
        <v>356</v>
      </c>
      <c r="D29" s="748">
        <v>45604</v>
      </c>
    </row>
    <row r="30" spans="1:19" s="28" customFormat="1" ht="102.6" customHeight="1">
      <c r="A30" s="484" t="s">
        <v>353</v>
      </c>
      <c r="B30" s="753"/>
      <c r="C30" s="751"/>
      <c r="D30" s="749"/>
    </row>
    <row r="31" spans="1:19" s="28" customFormat="1" ht="31.2" hidden="1" customHeight="1" thickBot="1">
      <c r="A31" s="173"/>
      <c r="B31" s="753"/>
      <c r="C31" s="751"/>
      <c r="D31" s="749"/>
    </row>
    <row r="32" spans="1:19" s="28" customFormat="1" ht="31.2" customHeight="1" thickBot="1">
      <c r="A32" s="488" t="s">
        <v>354</v>
      </c>
      <c r="B32" s="485"/>
      <c r="C32" s="486"/>
      <c r="D32" s="487"/>
    </row>
    <row r="33" spans="1:4" s="28" customFormat="1" ht="40.950000000000003" customHeight="1" thickTop="1">
      <c r="A33" s="327" t="s">
        <v>396</v>
      </c>
      <c r="B33" s="170"/>
      <c r="C33" s="761" t="s">
        <v>399</v>
      </c>
      <c r="D33" s="172"/>
    </row>
    <row r="34" spans="1:4" s="28" customFormat="1" ht="79.8" customHeight="1">
      <c r="A34" s="281" t="s">
        <v>397</v>
      </c>
      <c r="B34" s="237" t="s">
        <v>398</v>
      </c>
      <c r="C34" s="764"/>
      <c r="D34" s="245">
        <v>45605</v>
      </c>
    </row>
    <row r="35" spans="1:4" s="28" customFormat="1" ht="31.2" customHeight="1" thickBot="1">
      <c r="A35" s="283" t="s">
        <v>469</v>
      </c>
      <c r="B35" s="169"/>
      <c r="C35" s="765"/>
      <c r="D35" s="171"/>
    </row>
    <row r="36" spans="1:4" ht="47.4" customHeight="1" thickTop="1">
      <c r="A36" s="328" t="s">
        <v>400</v>
      </c>
      <c r="B36" s="170"/>
      <c r="C36" s="761" t="s">
        <v>403</v>
      </c>
      <c r="D36" s="172"/>
    </row>
    <row r="37" spans="1:4" ht="338.4" customHeight="1">
      <c r="A37" s="275" t="s">
        <v>401</v>
      </c>
      <c r="B37" s="268" t="s">
        <v>402</v>
      </c>
      <c r="C37" s="762"/>
      <c r="D37" s="245">
        <v>45605</v>
      </c>
    </row>
    <row r="38" spans="1:4" ht="37.200000000000003" customHeight="1" thickBot="1">
      <c r="A38" s="287" t="s">
        <v>404</v>
      </c>
      <c r="B38" s="259"/>
      <c r="C38" s="258"/>
      <c r="D38" s="171"/>
    </row>
    <row r="39" spans="1:4" ht="42" customHeight="1" thickTop="1">
      <c r="A39" s="328" t="s">
        <v>406</v>
      </c>
      <c r="B39" s="170"/>
      <c r="C39" s="761" t="s">
        <v>407</v>
      </c>
      <c r="D39" s="172"/>
    </row>
    <row r="40" spans="1:4" ht="403.2" customHeight="1">
      <c r="A40" s="286" t="s">
        <v>408</v>
      </c>
      <c r="B40" s="268" t="s">
        <v>409</v>
      </c>
      <c r="C40" s="762"/>
      <c r="D40" s="245">
        <v>45602</v>
      </c>
    </row>
    <row r="41" spans="1:4" ht="36.6" customHeight="1" thickBot="1">
      <c r="A41" s="287"/>
      <c r="B41" s="259"/>
      <c r="C41" s="258"/>
      <c r="D41" s="171"/>
    </row>
    <row r="42" spans="1:4" ht="45" hidden="1" customHeight="1" thickTop="1">
      <c r="A42" s="328"/>
      <c r="B42" s="170"/>
      <c r="C42" s="761"/>
      <c r="D42" s="172"/>
    </row>
    <row r="43" spans="1:4" ht="81" hidden="1" customHeight="1">
      <c r="A43" s="286"/>
      <c r="B43" s="268"/>
      <c r="C43" s="762"/>
      <c r="D43" s="245"/>
    </row>
    <row r="44" spans="1:4" ht="31.2" hidden="1" customHeight="1" thickBot="1">
      <c r="A44" s="287"/>
      <c r="B44" s="259"/>
      <c r="C44" s="258"/>
      <c r="D44" s="171"/>
    </row>
    <row r="45" spans="1:4" ht="44.4" hidden="1" customHeight="1" thickTop="1">
      <c r="A45" s="328"/>
      <c r="B45" s="170"/>
      <c r="C45" s="761"/>
      <c r="D45" s="172"/>
    </row>
    <row r="46" spans="1:4" ht="79.2" hidden="1" customHeight="1">
      <c r="A46" s="286"/>
      <c r="B46" s="268"/>
      <c r="C46" s="762"/>
      <c r="D46" s="245"/>
    </row>
    <row r="47" spans="1:4" ht="31.2" hidden="1" customHeight="1" thickBot="1">
      <c r="A47" s="287"/>
      <c r="B47" s="259"/>
      <c r="C47" s="258"/>
      <c r="D47" s="171"/>
    </row>
    <row r="48" spans="1:4" ht="40.200000000000003" hidden="1" customHeight="1" thickTop="1">
      <c r="A48" s="328"/>
      <c r="B48" s="170"/>
      <c r="C48" s="761"/>
      <c r="D48" s="172"/>
    </row>
    <row r="49" spans="1:4" ht="152.4" hidden="1" customHeight="1">
      <c r="A49" s="286"/>
      <c r="B49" s="268"/>
      <c r="C49" s="762"/>
      <c r="D49" s="245"/>
    </row>
    <row r="50" spans="1:4" ht="31.2" hidden="1" customHeight="1" thickBot="1">
      <c r="A50" s="287"/>
      <c r="B50" s="259"/>
      <c r="C50" s="258"/>
      <c r="D50" s="171"/>
    </row>
    <row r="51" spans="1:4" ht="36.6" customHeight="1" thickTop="1">
      <c r="A51" s="328" t="s">
        <v>410</v>
      </c>
      <c r="B51" s="170"/>
      <c r="C51" s="761" t="s">
        <v>411</v>
      </c>
      <c r="D51" s="172"/>
    </row>
    <row r="52" spans="1:4" ht="74.400000000000006" customHeight="1">
      <c r="A52" s="286" t="s">
        <v>412</v>
      </c>
      <c r="B52" s="254" t="s">
        <v>413</v>
      </c>
      <c r="C52" s="762"/>
      <c r="D52" s="245">
        <v>45602</v>
      </c>
    </row>
    <row r="53" spans="1:4" ht="36.6" customHeight="1" thickBot="1">
      <c r="A53" s="287" t="s">
        <v>414</v>
      </c>
      <c r="B53" s="259"/>
      <c r="C53" s="258"/>
      <c r="D53" s="171"/>
    </row>
    <row r="54" spans="1:4" ht="48.6" customHeight="1" thickTop="1">
      <c r="A54" s="328" t="s">
        <v>415</v>
      </c>
      <c r="B54" s="170"/>
      <c r="C54" s="761" t="s">
        <v>416</v>
      </c>
      <c r="D54" s="172"/>
    </row>
    <row r="55" spans="1:4" ht="400.2" customHeight="1">
      <c r="A55" s="426" t="s">
        <v>417</v>
      </c>
      <c r="B55" s="254" t="s">
        <v>470</v>
      </c>
      <c r="C55" s="762"/>
      <c r="D55" s="245">
        <v>45603</v>
      </c>
    </row>
    <row r="56" spans="1:4" ht="31.2" customHeight="1" thickBot="1">
      <c r="A56" s="287" t="s">
        <v>418</v>
      </c>
      <c r="B56" s="259"/>
      <c r="C56" s="258"/>
      <c r="D56" s="171"/>
    </row>
    <row r="57" spans="1:4" ht="36" hidden="1" customHeight="1" thickTop="1">
      <c r="A57" s="440"/>
      <c r="B57" s="170"/>
      <c r="C57" s="761"/>
      <c r="D57" s="172"/>
    </row>
    <row r="58" spans="1:4" ht="161.4" hidden="1" customHeight="1">
      <c r="A58" s="426"/>
      <c r="B58" s="254"/>
      <c r="C58" s="762"/>
      <c r="D58" s="245"/>
    </row>
    <row r="59" spans="1:4" ht="31.2" hidden="1" customHeight="1" thickBot="1">
      <c r="A59" s="287"/>
      <c r="B59" s="259"/>
      <c r="C59" s="258"/>
      <c r="D59" s="171"/>
    </row>
    <row r="60" spans="1:4" ht="31.2" customHeight="1" thickTop="1"/>
  </sheetData>
  <mergeCells count="19">
    <mergeCell ref="C57:C58"/>
    <mergeCell ref="C54:C55"/>
    <mergeCell ref="C23:C25"/>
    <mergeCell ref="C33:C35"/>
    <mergeCell ref="C51:C52"/>
    <mergeCell ref="C45:C46"/>
    <mergeCell ref="C42:C43"/>
    <mergeCell ref="C48:C49"/>
    <mergeCell ref="C36:C37"/>
    <mergeCell ref="C39:C40"/>
    <mergeCell ref="C26:C27"/>
    <mergeCell ref="D29:D31"/>
    <mergeCell ref="C29:C31"/>
    <mergeCell ref="B29:B31"/>
    <mergeCell ref="D20:D22"/>
    <mergeCell ref="C20:C22"/>
    <mergeCell ref="B23:B25"/>
    <mergeCell ref="B26:B27"/>
    <mergeCell ref="D26:D27"/>
  </mergeCells>
  <phoneticPr fontId="15"/>
  <hyperlinks>
    <hyperlink ref="A4" r:id="rId1" xr:uid="{47AD747E-4E7E-4F08-83C9-7C5E54CB5EF4}"/>
    <hyperlink ref="A7" r:id="rId2" xr:uid="{4E79FBF3-4989-448C-AEBB-C011B598E1C3}"/>
    <hyperlink ref="A10" r:id="rId3" xr:uid="{A85F61E9-3024-4A57-8335-43E73D35FD9B}"/>
    <hyperlink ref="A13" r:id="rId4" xr:uid="{E881D042-3ACF-48D9-9F0F-02499175C202}"/>
    <hyperlink ref="A16" r:id="rId5" xr:uid="{67CF7D51-2DA6-46FB-8D1D-A85BD2722A88}"/>
    <hyperlink ref="A19" r:id="rId6" xr:uid="{74B6501B-29AC-4497-A900-6C4C5D092232}"/>
    <hyperlink ref="A22" r:id="rId7" xr:uid="{71EBA7C0-37E6-4EC8-8647-CABC0D9A439C}"/>
    <hyperlink ref="A25" r:id="rId8" xr:uid="{02580E37-D915-4E1C-B852-38C103777743}"/>
    <hyperlink ref="A28" r:id="rId9" xr:uid="{B41DCB74-6684-4F87-B568-D0ABC3B93DC6}"/>
    <hyperlink ref="A32" r:id="rId10" xr:uid="{CAF6B873-90E0-47B3-9D72-5AAA5E453231}"/>
    <hyperlink ref="A38" r:id="rId11" xr:uid="{5145F9A3-AE2E-4C86-B8D3-996E2F1F9845}"/>
    <hyperlink ref="A53" r:id="rId12" xr:uid="{6B4D97BD-F270-46CE-89BA-436DEB118BF4}"/>
    <hyperlink ref="A56" r:id="rId13" xr:uid="{69765E51-C8D6-4B4E-8E78-BF353B7623FE}"/>
  </hyperlinks>
  <pageMargins left="0" right="0" top="0.19685039370078741" bottom="0.39370078740157483" header="0" footer="0.19685039370078741"/>
  <pageSetup paperSize="8" scale="21" orientation="portrait" horizontalDpi="300" verticalDpi="300" r:id="rId14"/>
  <headerFooter alignWithMargins="0"/>
  <rowBreaks count="3" manualBreakCount="3">
    <brk id="22" max="3" man="1"/>
    <brk id="28" max="3" man="1"/>
    <brk id="5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34"/>
  <sheetViews>
    <sheetView defaultGridColor="0" view="pageBreakPreview" colorId="56" zoomScale="86" zoomScaleNormal="66" zoomScaleSheetLayoutView="86" workbookViewId="0">
      <selection sqref="A1:A1048576"/>
    </sheetView>
  </sheetViews>
  <sheetFormatPr defaultColWidth="9" defaultRowHeight="40.200000000000003" customHeight="1"/>
  <cols>
    <col min="1" max="1" width="198.109375" style="167" customWidth="1"/>
    <col min="2" max="2" width="18" style="81" customWidth="1"/>
    <col min="3" max="3" width="20.109375" style="82" customWidth="1"/>
    <col min="4" max="16384" width="9" style="24"/>
  </cols>
  <sheetData>
    <row r="1" spans="1:23" ht="40.200000000000003" customHeight="1" thickBot="1">
      <c r="A1" s="341" t="s">
        <v>273</v>
      </c>
      <c r="B1" s="342" t="s">
        <v>141</v>
      </c>
      <c r="C1" s="343" t="s">
        <v>124</v>
      </c>
    </row>
    <row r="2" spans="1:23" ht="53.4" customHeight="1">
      <c r="A2" s="471" t="s">
        <v>382</v>
      </c>
      <c r="B2" s="241"/>
      <c r="C2" s="226"/>
    </row>
    <row r="3" spans="1:23" ht="223.8" customHeight="1">
      <c r="A3" s="426" t="s">
        <v>383</v>
      </c>
      <c r="B3" s="239" t="s">
        <v>376</v>
      </c>
      <c r="C3" s="227">
        <v>45602</v>
      </c>
    </row>
    <row r="4" spans="1:23" ht="31.95" customHeight="1" thickBot="1">
      <c r="A4" s="269" t="s">
        <v>384</v>
      </c>
      <c r="B4" s="239"/>
      <c r="C4" s="227"/>
    </row>
    <row r="5" spans="1:23" ht="55.2" customHeight="1" thickTop="1">
      <c r="A5" s="474" t="s">
        <v>391</v>
      </c>
      <c r="B5" s="170"/>
      <c r="C5" s="226"/>
    </row>
    <row r="6" spans="1:23" ht="211.2" customHeight="1">
      <c r="A6" s="475" t="s">
        <v>364</v>
      </c>
      <c r="B6" s="268" t="s">
        <v>394</v>
      </c>
      <c r="C6" s="227">
        <v>45605</v>
      </c>
    </row>
    <row r="7" spans="1:23" ht="35.4" customHeight="1" thickBot="1">
      <c r="A7" s="287" t="s">
        <v>363</v>
      </c>
      <c r="B7" s="259"/>
      <c r="C7" s="228"/>
      <c r="W7" s="24">
        <v>0</v>
      </c>
    </row>
    <row r="8" spans="1:23" ht="47.4" customHeight="1" thickTop="1">
      <c r="A8" s="229" t="s">
        <v>460</v>
      </c>
      <c r="B8" s="241"/>
      <c r="C8" s="226"/>
    </row>
    <row r="9" spans="1:23" ht="375" customHeight="1">
      <c r="A9" s="233" t="s">
        <v>371</v>
      </c>
      <c r="B9" s="240" t="s">
        <v>377</v>
      </c>
      <c r="C9" s="227"/>
    </row>
    <row r="10" spans="1:23" ht="43.2" customHeight="1" thickBot="1">
      <c r="A10" s="287"/>
      <c r="B10" s="242"/>
      <c r="C10" s="228"/>
    </row>
    <row r="11" spans="1:23" ht="50.4" customHeight="1" thickTop="1">
      <c r="A11" s="274" t="s">
        <v>461</v>
      </c>
      <c r="B11" s="241"/>
      <c r="C11" s="226"/>
    </row>
    <row r="12" spans="1:23" ht="223.8" customHeight="1">
      <c r="A12" s="233" t="s">
        <v>392</v>
      </c>
      <c r="B12" s="239" t="s">
        <v>393</v>
      </c>
      <c r="C12" s="227">
        <v>45605</v>
      </c>
    </row>
    <row r="13" spans="1:23" ht="32.4" customHeight="1" thickBot="1">
      <c r="A13" s="252" t="s">
        <v>395</v>
      </c>
      <c r="B13" s="240"/>
      <c r="C13" s="227"/>
    </row>
    <row r="14" spans="1:23" ht="40.200000000000003" customHeight="1">
      <c r="A14" s="274" t="s">
        <v>462</v>
      </c>
      <c r="B14" s="241"/>
      <c r="C14" s="226"/>
    </row>
    <row r="15" spans="1:23" ht="75" customHeight="1">
      <c r="A15" s="233" t="s">
        <v>366</v>
      </c>
      <c r="B15" s="240" t="s">
        <v>378</v>
      </c>
      <c r="C15" s="227">
        <v>45604</v>
      </c>
    </row>
    <row r="16" spans="1:23" ht="40.200000000000003" customHeight="1" thickBot="1">
      <c r="A16" s="252" t="s">
        <v>365</v>
      </c>
      <c r="B16" s="240"/>
      <c r="C16" s="227"/>
    </row>
    <row r="17" spans="1:3" ht="40.200000000000003" customHeight="1">
      <c r="A17" s="459" t="s">
        <v>463</v>
      </c>
      <c r="B17" s="241"/>
      <c r="C17" s="226"/>
    </row>
    <row r="18" spans="1:3" ht="76.2" customHeight="1">
      <c r="A18" s="233" t="s">
        <v>368</v>
      </c>
      <c r="B18" s="239" t="s">
        <v>379</v>
      </c>
      <c r="C18" s="227">
        <v>45602</v>
      </c>
    </row>
    <row r="19" spans="1:3" ht="40.200000000000003" customHeight="1" thickBot="1">
      <c r="A19" s="252" t="s">
        <v>367</v>
      </c>
      <c r="B19" s="240"/>
      <c r="C19" s="227"/>
    </row>
    <row r="20" spans="1:3" ht="40.950000000000003" customHeight="1">
      <c r="A20" s="274" t="s">
        <v>464</v>
      </c>
      <c r="B20" s="241"/>
      <c r="C20" s="226"/>
    </row>
    <row r="21" spans="1:3" ht="381" customHeight="1">
      <c r="A21" s="233" t="s">
        <v>370</v>
      </c>
      <c r="B21" s="239" t="s">
        <v>380</v>
      </c>
      <c r="C21" s="227">
        <v>45602</v>
      </c>
    </row>
    <row r="22" spans="1:3" ht="32.4" customHeight="1" thickBot="1">
      <c r="A22" s="252" t="s">
        <v>369</v>
      </c>
      <c r="B22" s="240"/>
      <c r="C22" s="227"/>
    </row>
    <row r="23" spans="1:3" ht="40.950000000000003" customHeight="1">
      <c r="A23" s="274" t="s">
        <v>465</v>
      </c>
      <c r="B23" s="241"/>
      <c r="C23" s="226"/>
    </row>
    <row r="24" spans="1:3" ht="409.6" customHeight="1">
      <c r="A24" s="506" t="s">
        <v>373</v>
      </c>
      <c r="B24" s="240" t="s">
        <v>376</v>
      </c>
      <c r="C24" s="227">
        <v>45600</v>
      </c>
    </row>
    <row r="25" spans="1:3" ht="27.6" customHeight="1" thickBot="1">
      <c r="A25" s="252" t="s">
        <v>372</v>
      </c>
      <c r="B25" s="240"/>
      <c r="C25" s="227"/>
    </row>
    <row r="26" spans="1:3" ht="40.200000000000003" customHeight="1">
      <c r="A26" s="274" t="s">
        <v>466</v>
      </c>
      <c r="B26" s="241"/>
      <c r="C26" s="226"/>
    </row>
    <row r="27" spans="1:3" ht="373.8" customHeight="1">
      <c r="A27" s="233" t="s">
        <v>375</v>
      </c>
      <c r="B27" s="240" t="s">
        <v>381</v>
      </c>
      <c r="C27" s="227">
        <v>45601</v>
      </c>
    </row>
    <row r="28" spans="1:3" ht="35.4" customHeight="1">
      <c r="A28" s="252" t="s">
        <v>374</v>
      </c>
      <c r="B28" s="240"/>
      <c r="C28" s="227"/>
    </row>
    <row r="29" spans="1:3" ht="40.200000000000003" hidden="1" customHeight="1">
      <c r="A29" s="274" t="s">
        <v>467</v>
      </c>
      <c r="B29" s="241"/>
      <c r="C29" s="226"/>
    </row>
    <row r="30" spans="1:3" ht="97.8" hidden="1" customHeight="1">
      <c r="A30" s="233"/>
      <c r="B30" s="240"/>
      <c r="C30" s="227"/>
    </row>
    <row r="31" spans="1:3" ht="40.200000000000003" hidden="1" customHeight="1">
      <c r="A31" s="252" t="s">
        <v>361</v>
      </c>
      <c r="B31" s="240"/>
      <c r="C31" s="227"/>
    </row>
    <row r="32" spans="1:3" ht="40.200000000000003" hidden="1" customHeight="1">
      <c r="A32" s="274" t="s">
        <v>468</v>
      </c>
      <c r="B32" s="241"/>
      <c r="C32" s="226"/>
    </row>
    <row r="33" spans="1:3" ht="304.8" hidden="1" customHeight="1">
      <c r="A33" s="233"/>
      <c r="B33" s="240"/>
      <c r="C33" s="227"/>
    </row>
    <row r="34" spans="1:3" ht="40.200000000000003" hidden="1" customHeight="1">
      <c r="A34" s="252" t="s">
        <v>362</v>
      </c>
      <c r="B34" s="240"/>
      <c r="C34" s="227"/>
    </row>
  </sheetData>
  <phoneticPr fontId="83"/>
  <hyperlinks>
    <hyperlink ref="A7" r:id="rId1" xr:uid="{D246A570-5692-4108-AFB0-E8989490B8E7}"/>
    <hyperlink ref="A16" r:id="rId2" xr:uid="{91678792-007A-4E33-A1CF-97C770BC0E9E}"/>
    <hyperlink ref="A19" r:id="rId3" xr:uid="{249112D6-A393-424C-9660-B9E7FCDFE314}"/>
    <hyperlink ref="A22" r:id="rId4" xr:uid="{0B1BE291-C362-4085-A863-E9B23060755C}"/>
    <hyperlink ref="A25" r:id="rId5" xr:uid="{49E4154D-120D-477E-8490-457DB542E734}"/>
    <hyperlink ref="A28" r:id="rId6" xr:uid="{8547D358-9F56-4550-A399-7C476464DC20}"/>
    <hyperlink ref="A4" r:id="rId7" xr:uid="{ADF182D2-36E9-48E9-BA53-23BE4D295C19}"/>
    <hyperlink ref="A13" r:id="rId8" xr:uid="{22202253-84F1-434A-A856-88DA2D11B24B}"/>
  </hyperlinks>
  <pageMargins left="0.74803149606299213" right="0.74803149606299213" top="0.98425196850393704" bottom="0.98425196850393704" header="0.51181102362204722" footer="0.51181102362204722"/>
  <pageSetup paperSize="9" scale="15" fitToHeight="3" orientation="portrait" r:id="rId9"/>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89" zoomScaleNormal="89" zoomScaleSheetLayoutView="100" workbookViewId="0">
      <selection activeCell="P22" sqref="P22:AC2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769" t="s">
        <v>196</v>
      </c>
      <c r="B1" s="770"/>
      <c r="C1" s="770"/>
      <c r="D1" s="770"/>
      <c r="E1" s="770"/>
      <c r="F1" s="770"/>
      <c r="G1" s="770"/>
      <c r="H1" s="770"/>
      <c r="I1" s="770"/>
      <c r="J1" s="770"/>
      <c r="K1" s="770"/>
      <c r="L1" s="770"/>
      <c r="M1" s="770"/>
      <c r="N1" s="771"/>
      <c r="P1" s="769" t="s">
        <v>142</v>
      </c>
      <c r="Q1" s="770"/>
      <c r="R1" s="770"/>
      <c r="S1" s="770"/>
      <c r="T1" s="770"/>
      <c r="U1" s="770"/>
      <c r="V1" s="770"/>
      <c r="W1" s="770"/>
      <c r="X1" s="770"/>
      <c r="Y1" s="770"/>
      <c r="Z1" s="770"/>
      <c r="AA1" s="770"/>
      <c r="AB1" s="770"/>
      <c r="AC1" s="771"/>
    </row>
    <row r="2" spans="1:31" ht="18" customHeight="1" thickBot="1">
      <c r="A2" s="772" t="s">
        <v>143</v>
      </c>
      <c r="B2" s="773"/>
      <c r="C2" s="773"/>
      <c r="D2" s="773"/>
      <c r="E2" s="773"/>
      <c r="F2" s="773"/>
      <c r="G2" s="773"/>
      <c r="H2" s="773"/>
      <c r="I2" s="773"/>
      <c r="J2" s="773"/>
      <c r="K2" s="773"/>
      <c r="L2" s="773"/>
      <c r="M2" s="773"/>
      <c r="N2" s="774"/>
      <c r="P2" s="775" t="s">
        <v>144</v>
      </c>
      <c r="Q2" s="773"/>
      <c r="R2" s="773"/>
      <c r="S2" s="773"/>
      <c r="T2" s="773"/>
      <c r="U2" s="773"/>
      <c r="V2" s="773"/>
      <c r="W2" s="773"/>
      <c r="X2" s="773"/>
      <c r="Y2" s="773"/>
      <c r="Z2" s="773"/>
      <c r="AA2" s="773"/>
      <c r="AB2" s="773"/>
      <c r="AC2" s="776"/>
    </row>
    <row r="3" spans="1:31" ht="13.8" thickBot="1">
      <c r="A3" s="344" t="s">
        <v>143</v>
      </c>
      <c r="B3" s="345" t="s">
        <v>145</v>
      </c>
      <c r="C3" s="345" t="s">
        <v>146</v>
      </c>
      <c r="D3" s="345" t="s">
        <v>147</v>
      </c>
      <c r="E3" s="345" t="s">
        <v>148</v>
      </c>
      <c r="F3" s="345" t="s">
        <v>149</v>
      </c>
      <c r="G3" s="345" t="s">
        <v>150</v>
      </c>
      <c r="H3" s="345" t="s">
        <v>151</v>
      </c>
      <c r="I3" s="345" t="s">
        <v>152</v>
      </c>
      <c r="J3" s="345" t="s">
        <v>152</v>
      </c>
      <c r="K3" s="346" t="s">
        <v>154</v>
      </c>
      <c r="L3" s="347" t="s">
        <v>155</v>
      </c>
      <c r="M3" s="347" t="s">
        <v>156</v>
      </c>
      <c r="N3" s="348" t="s">
        <v>157</v>
      </c>
      <c r="P3" s="345"/>
      <c r="Q3" s="345" t="s">
        <v>145</v>
      </c>
      <c r="R3" s="345" t="s">
        <v>146</v>
      </c>
      <c r="S3" s="345" t="s">
        <v>147</v>
      </c>
      <c r="T3" s="345" t="s">
        <v>148</v>
      </c>
      <c r="U3" s="345" t="s">
        <v>149</v>
      </c>
      <c r="V3" s="345" t="s">
        <v>150</v>
      </c>
      <c r="W3" s="345" t="s">
        <v>151</v>
      </c>
      <c r="X3" s="345" t="s">
        <v>152</v>
      </c>
      <c r="Y3" s="345" t="s">
        <v>153</v>
      </c>
      <c r="Z3" s="346" t="s">
        <v>154</v>
      </c>
      <c r="AA3" s="347" t="s">
        <v>155</v>
      </c>
      <c r="AB3" s="347" t="s">
        <v>156</v>
      </c>
      <c r="AC3" s="349" t="s">
        <v>158</v>
      </c>
    </row>
    <row r="4" spans="1:31" ht="13.8" thickBot="1">
      <c r="A4" s="189" t="s">
        <v>143</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 t="shared" ref="K4" si="3">AVERAGE(K8:K19)</f>
        <v>365.91666666666669</v>
      </c>
      <c r="L4" s="190">
        <f t="shared" si="0"/>
        <v>224.41666666666666</v>
      </c>
      <c r="M4" s="190">
        <f t="shared" si="0"/>
        <v>136.41666666666666</v>
      </c>
      <c r="N4" s="190">
        <f>AVERAGE(N8:N19)</f>
        <v>3653.75</v>
      </c>
      <c r="O4" s="5"/>
      <c r="P4" s="191" t="str">
        <f>+A4</f>
        <v xml:space="preserve"> </v>
      </c>
      <c r="Q4" s="190">
        <f t="shared" ref="Q4:AC4" si="4">AVERAGE(Q8:Q19)</f>
        <v>8.1666666666666661</v>
      </c>
      <c r="R4" s="190">
        <f t="shared" si="4"/>
        <v>8.75</v>
      </c>
      <c r="S4" s="190">
        <f t="shared" si="4"/>
        <v>13.25</v>
      </c>
      <c r="T4" s="190">
        <f t="shared" ref="T4:Y4" si="5">AVERAGE(T8:T19)</f>
        <v>6.5</v>
      </c>
      <c r="U4" s="190">
        <f t="shared" si="5"/>
        <v>9.1666666666666661</v>
      </c>
      <c r="V4" s="190">
        <f t="shared" si="5"/>
        <v>8.9166666666666661</v>
      </c>
      <c r="W4" s="190">
        <f t="shared" si="5"/>
        <v>8.0833333333333339</v>
      </c>
      <c r="X4" s="190">
        <f t="shared" si="5"/>
        <v>10.833333333333334</v>
      </c>
      <c r="Y4" s="190">
        <f t="shared" si="5"/>
        <v>9.1666666666666661</v>
      </c>
      <c r="Z4" s="190">
        <f t="shared" ref="Z4" si="6">AVERAGE(Z8:Z19)</f>
        <v>18.75</v>
      </c>
      <c r="AA4" s="190">
        <f t="shared" si="4"/>
        <v>11.25</v>
      </c>
      <c r="AB4" s="190">
        <f t="shared" si="4"/>
        <v>11.583333333333334</v>
      </c>
      <c r="AC4" s="190">
        <f t="shared" si="4"/>
        <v>124.41666666666667</v>
      </c>
    </row>
    <row r="5" spans="1:31" ht="19.95" customHeight="1" thickBot="1">
      <c r="A5" s="152" t="s">
        <v>143</v>
      </c>
      <c r="B5" s="152" t="s">
        <v>143</v>
      </c>
      <c r="C5" s="152" t="s">
        <v>143</v>
      </c>
      <c r="D5" s="152" t="s">
        <v>143</v>
      </c>
      <c r="E5" s="152" t="s">
        <v>143</v>
      </c>
      <c r="F5" s="152" t="s">
        <v>143</v>
      </c>
      <c r="G5" s="152" t="s">
        <v>143</v>
      </c>
      <c r="H5" s="152" t="s">
        <v>143</v>
      </c>
      <c r="I5" s="152" t="s">
        <v>143</v>
      </c>
      <c r="J5" s="152" t="s" ph="1">
        <v>261</v>
      </c>
      <c r="K5" s="350" t="s">
        <v>159</v>
      </c>
      <c r="L5" s="152"/>
      <c r="M5" s="152"/>
      <c r="N5" s="139"/>
      <c r="O5" s="65"/>
      <c r="P5" s="351"/>
      <c r="Q5" s="351"/>
      <c r="R5" s="351"/>
      <c r="S5" s="351"/>
      <c r="T5" s="351"/>
      <c r="U5" s="351"/>
      <c r="V5" s="351"/>
      <c r="W5" s="351"/>
      <c r="X5" s="351"/>
      <c r="Y5" s="351"/>
      <c r="Z5" s="350" t="s">
        <v>159</v>
      </c>
      <c r="AA5" s="152"/>
      <c r="AB5" s="152"/>
      <c r="AC5" s="139"/>
      <c r="AE5" s="1" t="s">
        <v>193</v>
      </c>
    </row>
    <row r="6" spans="1:31" ht="19.95" customHeight="1" thickBot="1">
      <c r="A6" s="152" t="s">
        <v>143</v>
      </c>
      <c r="B6" s="152" t="s">
        <v>143</v>
      </c>
      <c r="C6" s="152" t="s">
        <v>143</v>
      </c>
      <c r="D6" s="152" t="s">
        <v>143</v>
      </c>
      <c r="E6" s="152" t="s">
        <v>143</v>
      </c>
      <c r="F6" s="249" t="s">
        <v>143</v>
      </c>
      <c r="G6" s="249" t="s">
        <v>143</v>
      </c>
      <c r="H6" s="249" t="s">
        <v>143</v>
      </c>
      <c r="I6" s="249" t="s">
        <v>143</v>
      </c>
      <c r="J6" s="249" t="s">
        <v>143</v>
      </c>
      <c r="K6" s="350">
        <v>85</v>
      </c>
      <c r="L6" s="152" t="s">
        <v>359</v>
      </c>
      <c r="M6" s="152"/>
      <c r="N6" s="184"/>
      <c r="O6" s="65"/>
      <c r="P6" s="352"/>
      <c r="Q6" s="352"/>
      <c r="R6" s="352"/>
      <c r="S6" s="352"/>
      <c r="T6" s="352"/>
      <c r="U6" s="352"/>
      <c r="V6" s="352"/>
      <c r="W6" s="352"/>
      <c r="X6" s="352"/>
      <c r="Y6" s="352"/>
      <c r="Z6" s="350">
        <v>2</v>
      </c>
      <c r="AA6" s="152"/>
      <c r="AB6" s="152"/>
      <c r="AC6" s="184"/>
    </row>
    <row r="7" spans="1:31" ht="19.95" customHeight="1" thickBot="1">
      <c r="A7" s="356" t="s">
        <v>195</v>
      </c>
      <c r="B7" s="509">
        <v>102</v>
      </c>
      <c r="C7" s="250">
        <v>102</v>
      </c>
      <c r="D7" s="250">
        <v>115</v>
      </c>
      <c r="E7" s="250">
        <v>122</v>
      </c>
      <c r="F7" s="479">
        <v>257</v>
      </c>
      <c r="G7" s="479">
        <v>306</v>
      </c>
      <c r="H7" s="479">
        <v>517</v>
      </c>
      <c r="I7" s="480">
        <v>707</v>
      </c>
      <c r="J7" s="481">
        <v>534</v>
      </c>
      <c r="K7" s="507">
        <v>523</v>
      </c>
      <c r="L7" s="249"/>
      <c r="M7" s="247"/>
      <c r="N7" s="510">
        <f>SUM(B7:M7)</f>
        <v>3285</v>
      </c>
      <c r="O7" s="65"/>
      <c r="P7" s="353" t="s">
        <v>160</v>
      </c>
      <c r="Q7" s="354">
        <v>4</v>
      </c>
      <c r="R7" s="353">
        <v>4</v>
      </c>
      <c r="S7" s="353">
        <v>4</v>
      </c>
      <c r="T7" s="355">
        <v>8</v>
      </c>
      <c r="U7" s="353">
        <v>1</v>
      </c>
      <c r="V7" s="353">
        <v>2</v>
      </c>
      <c r="W7" s="353">
        <v>6</v>
      </c>
      <c r="X7" s="446">
        <v>21</v>
      </c>
      <c r="Y7" s="464">
        <v>12</v>
      </c>
      <c r="Z7" s="353">
        <v>8</v>
      </c>
      <c r="AA7" s="152"/>
      <c r="AB7" s="152"/>
      <c r="AC7" s="510">
        <f>SUM(Q7:AB7)</f>
        <v>70</v>
      </c>
    </row>
    <row r="8" spans="1:31" ht="18" customHeight="1" thickBot="1">
      <c r="A8" s="356" t="s">
        <v>161</v>
      </c>
      <c r="B8" s="357">
        <v>82</v>
      </c>
      <c r="C8" s="358">
        <v>62</v>
      </c>
      <c r="D8" s="358">
        <v>99</v>
      </c>
      <c r="E8" s="358">
        <v>112</v>
      </c>
      <c r="F8" s="476">
        <v>224</v>
      </c>
      <c r="G8" s="476">
        <v>526</v>
      </c>
      <c r="H8" s="476">
        <v>521</v>
      </c>
      <c r="I8" s="477">
        <v>768</v>
      </c>
      <c r="J8" s="478">
        <v>454</v>
      </c>
      <c r="K8" s="478">
        <v>390</v>
      </c>
      <c r="L8" s="478">
        <v>416</v>
      </c>
      <c r="M8" s="359">
        <v>154</v>
      </c>
      <c r="N8" s="360">
        <f>SUM(B8:M8)</f>
        <v>3808</v>
      </c>
      <c r="O8" s="5"/>
      <c r="P8" s="248" t="s">
        <v>161</v>
      </c>
      <c r="Q8" s="361">
        <v>1</v>
      </c>
      <c r="R8" s="362">
        <v>1</v>
      </c>
      <c r="S8" s="362">
        <v>4</v>
      </c>
      <c r="T8" s="362">
        <v>2</v>
      </c>
      <c r="U8" s="362">
        <v>2</v>
      </c>
      <c r="V8" s="358">
        <v>7</v>
      </c>
      <c r="W8" s="358">
        <v>7</v>
      </c>
      <c r="X8" s="358">
        <v>3</v>
      </c>
      <c r="Y8" s="358">
        <v>1</v>
      </c>
      <c r="Z8" s="363">
        <v>7</v>
      </c>
      <c r="AA8" s="363">
        <v>7</v>
      </c>
      <c r="AB8" s="364">
        <v>5</v>
      </c>
      <c r="AC8" s="365">
        <f>SUM(Q8:AB8)</f>
        <v>47</v>
      </c>
    </row>
    <row r="9" spans="1:31" ht="18" customHeight="1" thickBot="1">
      <c r="A9" s="366" t="s">
        <v>162</v>
      </c>
      <c r="B9" s="185">
        <v>81</v>
      </c>
      <c r="C9" s="186">
        <v>39</v>
      </c>
      <c r="D9" s="186">
        <v>72</v>
      </c>
      <c r="E9" s="187">
        <v>89</v>
      </c>
      <c r="F9" s="187">
        <v>258</v>
      </c>
      <c r="G9" s="187">
        <v>416</v>
      </c>
      <c r="H9" s="261">
        <v>554</v>
      </c>
      <c r="I9" s="261">
        <v>568</v>
      </c>
      <c r="J9" s="260">
        <v>578</v>
      </c>
      <c r="K9" s="187">
        <v>337</v>
      </c>
      <c r="L9" s="187">
        <v>169</v>
      </c>
      <c r="M9" s="187">
        <v>168</v>
      </c>
      <c r="N9" s="188">
        <f t="shared" ref="N9:N20" si="7">SUM(B9:M9)</f>
        <v>3329</v>
      </c>
      <c r="O9" s="67" t="s">
        <v>17</v>
      </c>
      <c r="P9" s="367" t="s">
        <v>162</v>
      </c>
      <c r="Q9" s="235">
        <v>0</v>
      </c>
      <c r="R9" s="236">
        <v>5</v>
      </c>
      <c r="S9" s="236">
        <v>4</v>
      </c>
      <c r="T9" s="236">
        <v>1</v>
      </c>
      <c r="U9" s="236">
        <v>1</v>
      </c>
      <c r="V9" s="236">
        <v>1</v>
      </c>
      <c r="W9" s="236">
        <v>1</v>
      </c>
      <c r="X9" s="236">
        <v>1</v>
      </c>
      <c r="Y9" s="235">
        <v>0</v>
      </c>
      <c r="Z9" s="235">
        <v>0</v>
      </c>
      <c r="AA9" s="235">
        <v>0</v>
      </c>
      <c r="AB9" s="235">
        <v>2</v>
      </c>
      <c r="AC9" s="230">
        <f t="shared" ref="AC9:AC20" si="8">SUM(Q9:AB9)</f>
        <v>16</v>
      </c>
    </row>
    <row r="10" spans="1:31" ht="18" customHeight="1" thickBot="1">
      <c r="A10" s="366" t="s">
        <v>163</v>
      </c>
      <c r="B10" s="159">
        <v>81</v>
      </c>
      <c r="C10" s="159">
        <v>48</v>
      </c>
      <c r="D10" s="160">
        <v>71</v>
      </c>
      <c r="E10" s="159">
        <v>128</v>
      </c>
      <c r="F10" s="159">
        <v>171</v>
      </c>
      <c r="G10" s="159">
        <v>350</v>
      </c>
      <c r="H10" s="262">
        <v>569</v>
      </c>
      <c r="I10" s="159">
        <v>553</v>
      </c>
      <c r="J10" s="159">
        <v>458</v>
      </c>
      <c r="K10" s="159">
        <v>306</v>
      </c>
      <c r="L10" s="159">
        <v>220</v>
      </c>
      <c r="M10" s="160">
        <v>229</v>
      </c>
      <c r="N10" s="178">
        <f t="shared" si="7"/>
        <v>3184</v>
      </c>
      <c r="O10" s="151"/>
      <c r="P10" s="367" t="s">
        <v>163</v>
      </c>
      <c r="Q10" s="368">
        <v>1</v>
      </c>
      <c r="R10" s="368">
        <v>2</v>
      </c>
      <c r="S10" s="368">
        <v>1</v>
      </c>
      <c r="T10" s="368">
        <v>0</v>
      </c>
      <c r="U10" s="368">
        <v>0</v>
      </c>
      <c r="V10" s="368">
        <v>0</v>
      </c>
      <c r="W10" s="368">
        <v>1</v>
      </c>
      <c r="X10" s="368">
        <v>1</v>
      </c>
      <c r="Y10" s="368">
        <v>0</v>
      </c>
      <c r="Z10" s="368">
        <v>1</v>
      </c>
      <c r="AA10" s="368">
        <v>0</v>
      </c>
      <c r="AB10" s="368">
        <v>0</v>
      </c>
      <c r="AC10" s="369">
        <f t="shared" si="8"/>
        <v>7</v>
      </c>
    </row>
    <row r="11" spans="1:31" ht="18" customHeight="1" thickBot="1">
      <c r="A11" s="370" t="s">
        <v>164</v>
      </c>
      <c r="B11" s="371">
        <v>112</v>
      </c>
      <c r="C11" s="371">
        <v>85</v>
      </c>
      <c r="D11" s="371">
        <v>60</v>
      </c>
      <c r="E11" s="371">
        <v>97</v>
      </c>
      <c r="F11" s="371">
        <v>95</v>
      </c>
      <c r="G11" s="371">
        <v>305</v>
      </c>
      <c r="H11" s="372">
        <v>544</v>
      </c>
      <c r="I11" s="371">
        <v>449</v>
      </c>
      <c r="J11" s="371">
        <v>475</v>
      </c>
      <c r="K11" s="371">
        <v>505</v>
      </c>
      <c r="L11" s="371">
        <v>219</v>
      </c>
      <c r="M11" s="373">
        <v>98</v>
      </c>
      <c r="N11" s="158">
        <f t="shared" si="7"/>
        <v>3044</v>
      </c>
      <c r="O11" s="67"/>
      <c r="P11" s="366" t="s">
        <v>164</v>
      </c>
      <c r="Q11" s="374">
        <v>16</v>
      </c>
      <c r="R11" s="374">
        <v>1</v>
      </c>
      <c r="S11" s="374">
        <v>19</v>
      </c>
      <c r="T11" s="374">
        <v>3</v>
      </c>
      <c r="U11" s="374">
        <v>13</v>
      </c>
      <c r="V11" s="374">
        <v>1</v>
      </c>
      <c r="W11" s="374">
        <v>2</v>
      </c>
      <c r="X11" s="374">
        <v>2</v>
      </c>
      <c r="Y11" s="374">
        <v>0</v>
      </c>
      <c r="Z11" s="375">
        <v>24</v>
      </c>
      <c r="AA11" s="374">
        <v>4</v>
      </c>
      <c r="AB11" s="374">
        <v>2</v>
      </c>
      <c r="AC11" s="376">
        <f t="shared" si="8"/>
        <v>87</v>
      </c>
    </row>
    <row r="12" spans="1:31" ht="18" customHeight="1" thickBot="1">
      <c r="A12" s="377" t="s">
        <v>165</v>
      </c>
      <c r="B12" s="140">
        <v>84</v>
      </c>
      <c r="C12" s="140">
        <v>100</v>
      </c>
      <c r="D12" s="141">
        <v>77</v>
      </c>
      <c r="E12" s="141">
        <v>80</v>
      </c>
      <c r="F12" s="79">
        <v>236</v>
      </c>
      <c r="G12" s="79">
        <v>438</v>
      </c>
      <c r="H12" s="80">
        <v>631</v>
      </c>
      <c r="I12" s="263">
        <v>752</v>
      </c>
      <c r="J12" s="78">
        <v>523</v>
      </c>
      <c r="K12" s="79">
        <v>427</v>
      </c>
      <c r="L12" s="78">
        <v>253</v>
      </c>
      <c r="M12" s="142">
        <v>136</v>
      </c>
      <c r="N12" s="378">
        <f t="shared" si="7"/>
        <v>3737</v>
      </c>
      <c r="O12" s="67"/>
      <c r="P12" s="379" t="s">
        <v>166</v>
      </c>
      <c r="Q12" s="380">
        <v>7</v>
      </c>
      <c r="R12" s="380">
        <v>7</v>
      </c>
      <c r="S12" s="381">
        <v>13</v>
      </c>
      <c r="T12" s="381">
        <v>3</v>
      </c>
      <c r="U12" s="381">
        <v>8</v>
      </c>
      <c r="V12" s="381">
        <v>11</v>
      </c>
      <c r="W12" s="380">
        <v>5</v>
      </c>
      <c r="X12" s="381">
        <v>11</v>
      </c>
      <c r="Y12" s="381">
        <v>9</v>
      </c>
      <c r="Z12" s="381">
        <v>9</v>
      </c>
      <c r="AA12" s="382">
        <v>20</v>
      </c>
      <c r="AB12" s="382">
        <v>37</v>
      </c>
      <c r="AC12" s="383">
        <f t="shared" si="8"/>
        <v>140</v>
      </c>
    </row>
    <row r="13" spans="1:31" ht="18" customHeight="1" thickBot="1">
      <c r="A13" s="377" t="s">
        <v>167</v>
      </c>
      <c r="B13" s="381">
        <v>41</v>
      </c>
      <c r="C13" s="381">
        <v>44</v>
      </c>
      <c r="D13" s="381">
        <v>67</v>
      </c>
      <c r="E13" s="381">
        <v>103</v>
      </c>
      <c r="F13" s="374">
        <v>311</v>
      </c>
      <c r="G13" s="381">
        <v>415</v>
      </c>
      <c r="H13" s="381">
        <v>539</v>
      </c>
      <c r="I13" s="375">
        <v>1165</v>
      </c>
      <c r="J13" s="381">
        <v>534</v>
      </c>
      <c r="K13" s="381">
        <v>297</v>
      </c>
      <c r="L13" s="380">
        <v>205</v>
      </c>
      <c r="M13" s="384">
        <v>92</v>
      </c>
      <c r="N13" s="385">
        <f t="shared" si="7"/>
        <v>3813</v>
      </c>
      <c r="O13" s="67"/>
      <c r="P13" s="386" t="s">
        <v>167</v>
      </c>
      <c r="Q13" s="381">
        <v>9</v>
      </c>
      <c r="R13" s="381">
        <v>22</v>
      </c>
      <c r="S13" s="380">
        <v>18</v>
      </c>
      <c r="T13" s="381">
        <v>9</v>
      </c>
      <c r="U13" s="387">
        <v>21</v>
      </c>
      <c r="V13" s="381">
        <v>14</v>
      </c>
      <c r="W13" s="381">
        <v>6</v>
      </c>
      <c r="X13" s="381">
        <v>13</v>
      </c>
      <c r="Y13" s="381">
        <v>7</v>
      </c>
      <c r="Z13" s="388">
        <v>81</v>
      </c>
      <c r="AA13" s="387">
        <v>31</v>
      </c>
      <c r="AB13" s="388">
        <v>37</v>
      </c>
      <c r="AC13" s="389">
        <f t="shared" si="8"/>
        <v>268</v>
      </c>
    </row>
    <row r="14" spans="1:31" ht="18" customHeight="1" thickBot="1">
      <c r="A14" s="377" t="s">
        <v>168</v>
      </c>
      <c r="B14" s="381">
        <v>57</v>
      </c>
      <c r="C14" s="380">
        <v>35</v>
      </c>
      <c r="D14" s="381">
        <v>95</v>
      </c>
      <c r="E14" s="380">
        <v>112</v>
      </c>
      <c r="F14" s="381">
        <v>131</v>
      </c>
      <c r="G14" s="390">
        <v>340</v>
      </c>
      <c r="H14" s="390">
        <v>483</v>
      </c>
      <c r="I14" s="391">
        <v>1339</v>
      </c>
      <c r="J14" s="390">
        <v>614</v>
      </c>
      <c r="K14" s="390">
        <v>349</v>
      </c>
      <c r="L14" s="390">
        <v>236</v>
      </c>
      <c r="M14" s="392">
        <v>68</v>
      </c>
      <c r="N14" s="378">
        <f t="shared" si="7"/>
        <v>3859</v>
      </c>
      <c r="O14" s="67"/>
      <c r="P14" s="386" t="s">
        <v>168</v>
      </c>
      <c r="Q14" s="381">
        <v>19</v>
      </c>
      <c r="R14" s="381">
        <v>12</v>
      </c>
      <c r="S14" s="381">
        <v>8</v>
      </c>
      <c r="T14" s="380">
        <v>12</v>
      </c>
      <c r="U14" s="381">
        <v>7</v>
      </c>
      <c r="V14" s="381">
        <v>15</v>
      </c>
      <c r="W14" s="390">
        <v>16</v>
      </c>
      <c r="X14" s="392">
        <v>12</v>
      </c>
      <c r="Y14" s="380">
        <v>16</v>
      </c>
      <c r="Z14" s="381">
        <v>6</v>
      </c>
      <c r="AA14" s="380">
        <v>12</v>
      </c>
      <c r="AB14" s="380">
        <v>6</v>
      </c>
      <c r="AC14" s="383">
        <f t="shared" si="8"/>
        <v>141</v>
      </c>
    </row>
    <row r="15" spans="1:31" ht="18" hidden="1" customHeight="1" thickBot="1">
      <c r="A15" s="377" t="s">
        <v>169</v>
      </c>
      <c r="B15" s="393">
        <v>68</v>
      </c>
      <c r="C15" s="381">
        <v>42</v>
      </c>
      <c r="D15" s="381">
        <v>44</v>
      </c>
      <c r="E15" s="380">
        <v>75</v>
      </c>
      <c r="F15" s="380">
        <v>135</v>
      </c>
      <c r="G15" s="380">
        <v>448</v>
      </c>
      <c r="H15" s="381">
        <v>507</v>
      </c>
      <c r="I15" s="381">
        <v>808</v>
      </c>
      <c r="J15" s="387">
        <v>795</v>
      </c>
      <c r="K15" s="380">
        <v>313</v>
      </c>
      <c r="L15" s="380">
        <v>246</v>
      </c>
      <c r="M15" s="380">
        <v>143</v>
      </c>
      <c r="N15" s="378">
        <f t="shared" si="7"/>
        <v>3624</v>
      </c>
      <c r="O15" s="67"/>
      <c r="P15" s="386" t="s">
        <v>169</v>
      </c>
      <c r="Q15" s="394">
        <v>9</v>
      </c>
      <c r="R15" s="381">
        <v>16</v>
      </c>
      <c r="S15" s="381">
        <v>12</v>
      </c>
      <c r="T15" s="380">
        <v>6</v>
      </c>
      <c r="U15" s="395">
        <v>7</v>
      </c>
      <c r="V15" s="395">
        <v>14</v>
      </c>
      <c r="W15" s="381">
        <v>9</v>
      </c>
      <c r="X15" s="381">
        <v>14</v>
      </c>
      <c r="Y15" s="381">
        <v>9</v>
      </c>
      <c r="Z15" s="381">
        <v>9</v>
      </c>
      <c r="AA15" s="395">
        <v>8</v>
      </c>
      <c r="AB15" s="395">
        <v>7</v>
      </c>
      <c r="AC15" s="383">
        <f t="shared" si="8"/>
        <v>120</v>
      </c>
    </row>
    <row r="16" spans="1:31" ht="18" hidden="1" customHeight="1" thickBot="1">
      <c r="A16" s="396" t="s">
        <v>170</v>
      </c>
      <c r="B16" s="397">
        <v>71</v>
      </c>
      <c r="C16" s="397">
        <v>97</v>
      </c>
      <c r="D16" s="397">
        <v>61</v>
      </c>
      <c r="E16" s="398">
        <v>105</v>
      </c>
      <c r="F16" s="398">
        <v>198</v>
      </c>
      <c r="G16" s="398">
        <v>442</v>
      </c>
      <c r="H16" s="399">
        <v>790</v>
      </c>
      <c r="I16" s="400">
        <v>674</v>
      </c>
      <c r="J16" s="400">
        <v>594</v>
      </c>
      <c r="K16" s="398">
        <v>275</v>
      </c>
      <c r="L16" s="398">
        <v>133</v>
      </c>
      <c r="M16" s="398">
        <v>108</v>
      </c>
      <c r="N16" s="378">
        <f t="shared" si="7"/>
        <v>3548</v>
      </c>
      <c r="O16" s="5"/>
      <c r="P16" s="153" t="s">
        <v>170</v>
      </c>
      <c r="Q16" s="397">
        <v>7</v>
      </c>
      <c r="R16" s="397">
        <v>13</v>
      </c>
      <c r="S16" s="397">
        <v>12</v>
      </c>
      <c r="T16" s="398">
        <v>11</v>
      </c>
      <c r="U16" s="398">
        <v>12</v>
      </c>
      <c r="V16" s="398">
        <v>15</v>
      </c>
      <c r="W16" s="398">
        <v>20</v>
      </c>
      <c r="X16" s="398">
        <v>15</v>
      </c>
      <c r="Y16" s="398">
        <v>15</v>
      </c>
      <c r="Z16" s="398">
        <v>20</v>
      </c>
      <c r="AA16" s="398">
        <v>9</v>
      </c>
      <c r="AB16" s="398">
        <v>7</v>
      </c>
      <c r="AC16" s="401">
        <f t="shared" si="8"/>
        <v>156</v>
      </c>
    </row>
    <row r="17" spans="1:30" ht="13.8" hidden="1" thickBot="1">
      <c r="A17" s="8" t="s">
        <v>171</v>
      </c>
      <c r="B17" s="394">
        <v>38</v>
      </c>
      <c r="C17" s="398">
        <v>19</v>
      </c>
      <c r="D17" s="398">
        <v>38</v>
      </c>
      <c r="E17" s="398">
        <v>203</v>
      </c>
      <c r="F17" s="398">
        <v>146</v>
      </c>
      <c r="G17" s="398">
        <v>439</v>
      </c>
      <c r="H17" s="399">
        <v>964</v>
      </c>
      <c r="I17" s="399">
        <v>1154</v>
      </c>
      <c r="J17" s="398">
        <v>423</v>
      </c>
      <c r="K17" s="398">
        <v>388</v>
      </c>
      <c r="L17" s="398">
        <v>176</v>
      </c>
      <c r="M17" s="398">
        <v>143</v>
      </c>
      <c r="N17" s="402">
        <f t="shared" si="7"/>
        <v>4131</v>
      </c>
      <c r="O17" s="5"/>
      <c r="P17" s="7" t="s">
        <v>171</v>
      </c>
      <c r="Q17" s="398">
        <v>7</v>
      </c>
      <c r="R17" s="398">
        <v>7</v>
      </c>
      <c r="S17" s="398">
        <v>8</v>
      </c>
      <c r="T17" s="398">
        <v>12</v>
      </c>
      <c r="U17" s="398">
        <v>9</v>
      </c>
      <c r="V17" s="398">
        <v>6</v>
      </c>
      <c r="W17" s="398">
        <v>11</v>
      </c>
      <c r="X17" s="398">
        <v>8</v>
      </c>
      <c r="Y17" s="398">
        <v>16</v>
      </c>
      <c r="Z17" s="398">
        <v>40</v>
      </c>
      <c r="AA17" s="398">
        <v>17</v>
      </c>
      <c r="AB17" s="398">
        <v>16</v>
      </c>
      <c r="AC17" s="398">
        <f t="shared" si="8"/>
        <v>157</v>
      </c>
    </row>
    <row r="18" spans="1:30" ht="13.8" hidden="1" thickBot="1">
      <c r="A18" s="143" t="s">
        <v>172</v>
      </c>
      <c r="B18" s="400">
        <v>49</v>
      </c>
      <c r="C18" s="400">
        <v>63</v>
      </c>
      <c r="D18" s="400">
        <v>50</v>
      </c>
      <c r="E18" s="400">
        <v>71</v>
      </c>
      <c r="F18" s="400">
        <v>144</v>
      </c>
      <c r="G18" s="400">
        <v>374</v>
      </c>
      <c r="H18" s="403">
        <v>729</v>
      </c>
      <c r="I18" s="403">
        <v>1097</v>
      </c>
      <c r="J18" s="403">
        <v>650</v>
      </c>
      <c r="K18" s="400">
        <v>397</v>
      </c>
      <c r="L18" s="400">
        <v>192</v>
      </c>
      <c r="M18" s="400">
        <v>217</v>
      </c>
      <c r="N18" s="402">
        <f t="shared" si="7"/>
        <v>4033</v>
      </c>
      <c r="O18" s="5"/>
      <c r="P18" s="9" t="s">
        <v>172</v>
      </c>
      <c r="Q18" s="400">
        <v>10</v>
      </c>
      <c r="R18" s="400">
        <v>6</v>
      </c>
      <c r="S18" s="400">
        <v>14</v>
      </c>
      <c r="T18" s="400">
        <v>10</v>
      </c>
      <c r="U18" s="400">
        <v>10</v>
      </c>
      <c r="V18" s="400">
        <v>19</v>
      </c>
      <c r="W18" s="400">
        <v>11</v>
      </c>
      <c r="X18" s="400">
        <v>20</v>
      </c>
      <c r="Y18" s="400">
        <v>15</v>
      </c>
      <c r="Z18" s="400">
        <v>8</v>
      </c>
      <c r="AA18" s="400">
        <v>11</v>
      </c>
      <c r="AB18" s="400">
        <v>8</v>
      </c>
      <c r="AC18" s="398">
        <f t="shared" si="8"/>
        <v>142</v>
      </c>
    </row>
    <row r="19" spans="1:30" ht="13.8" hidden="1" thickBot="1">
      <c r="A19" s="8" t="s">
        <v>173</v>
      </c>
      <c r="B19" s="400">
        <v>53</v>
      </c>
      <c r="C19" s="400">
        <v>39</v>
      </c>
      <c r="D19" s="400">
        <v>74</v>
      </c>
      <c r="E19" s="400">
        <v>64</v>
      </c>
      <c r="F19" s="400">
        <v>208</v>
      </c>
      <c r="G19" s="400">
        <v>491</v>
      </c>
      <c r="H19" s="400">
        <v>454</v>
      </c>
      <c r="I19" s="403">
        <v>1068</v>
      </c>
      <c r="J19" s="400">
        <v>568</v>
      </c>
      <c r="K19" s="400">
        <v>407</v>
      </c>
      <c r="L19" s="400">
        <v>228</v>
      </c>
      <c r="M19" s="400">
        <v>81</v>
      </c>
      <c r="N19" s="404">
        <f t="shared" si="7"/>
        <v>3735</v>
      </c>
      <c r="O19" s="5"/>
      <c r="P19" s="7" t="s">
        <v>173</v>
      </c>
      <c r="Q19" s="400">
        <v>12</v>
      </c>
      <c r="R19" s="400">
        <v>13</v>
      </c>
      <c r="S19" s="400">
        <v>46</v>
      </c>
      <c r="T19" s="400">
        <v>9</v>
      </c>
      <c r="U19" s="400">
        <v>20</v>
      </c>
      <c r="V19" s="400">
        <v>4</v>
      </c>
      <c r="W19" s="400">
        <v>8</v>
      </c>
      <c r="X19" s="400">
        <v>30</v>
      </c>
      <c r="Y19" s="400">
        <v>22</v>
      </c>
      <c r="Z19" s="400">
        <v>20</v>
      </c>
      <c r="AA19" s="400">
        <v>16</v>
      </c>
      <c r="AB19" s="400">
        <v>12</v>
      </c>
      <c r="AC19" s="405">
        <f t="shared" si="8"/>
        <v>212</v>
      </c>
    </row>
    <row r="20" spans="1:30" ht="13.8" hidden="1" thickBot="1">
      <c r="A20" s="8" t="s">
        <v>174</v>
      </c>
      <c r="B20" s="406">
        <v>67</v>
      </c>
      <c r="C20" s="406">
        <v>62</v>
      </c>
      <c r="D20" s="406">
        <v>57</v>
      </c>
      <c r="E20" s="406">
        <v>77</v>
      </c>
      <c r="F20" s="406">
        <v>473</v>
      </c>
      <c r="G20" s="406">
        <v>468</v>
      </c>
      <c r="H20" s="407">
        <v>659</v>
      </c>
      <c r="I20" s="406">
        <v>851</v>
      </c>
      <c r="J20" s="406">
        <v>542</v>
      </c>
      <c r="K20" s="406">
        <v>270</v>
      </c>
      <c r="L20" s="406">
        <v>208</v>
      </c>
      <c r="M20" s="406">
        <v>174</v>
      </c>
      <c r="N20" s="408">
        <f t="shared" si="7"/>
        <v>3908</v>
      </c>
      <c r="O20" s="5" t="s">
        <v>3</v>
      </c>
      <c r="P20" s="9" t="s">
        <v>174</v>
      </c>
      <c r="Q20" s="400">
        <v>6</v>
      </c>
      <c r="R20" s="400">
        <v>25</v>
      </c>
      <c r="S20" s="400">
        <v>29</v>
      </c>
      <c r="T20" s="400">
        <v>4</v>
      </c>
      <c r="U20" s="400">
        <v>17</v>
      </c>
      <c r="V20" s="400">
        <v>19</v>
      </c>
      <c r="W20" s="400">
        <v>14</v>
      </c>
      <c r="X20" s="400">
        <v>37</v>
      </c>
      <c r="Y20" s="409">
        <v>76</v>
      </c>
      <c r="Z20" s="400">
        <v>34</v>
      </c>
      <c r="AA20" s="400">
        <v>17</v>
      </c>
      <c r="AB20" s="400">
        <v>18</v>
      </c>
      <c r="AC20" s="405">
        <f t="shared" si="8"/>
        <v>296</v>
      </c>
    </row>
    <row r="21" spans="1:30">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0" ht="13.5" customHeight="1">
      <c r="A22" s="777" t="s">
        <v>357</v>
      </c>
      <c r="B22" s="778"/>
      <c r="C22" s="778"/>
      <c r="D22" s="778"/>
      <c r="E22" s="778"/>
      <c r="F22" s="778"/>
      <c r="G22" s="778"/>
      <c r="H22" s="778"/>
      <c r="I22" s="778"/>
      <c r="J22" s="778"/>
      <c r="K22" s="778"/>
      <c r="L22" s="778"/>
      <c r="M22" s="778"/>
      <c r="N22" s="779"/>
      <c r="O22" s="5"/>
      <c r="P22" s="777" t="str">
        <f>+A22</f>
        <v>※2024年 第44週（10/28～11/3） 現在</v>
      </c>
      <c r="Q22" s="778"/>
      <c r="R22" s="778"/>
      <c r="S22" s="778"/>
      <c r="T22" s="778"/>
      <c r="U22" s="778"/>
      <c r="V22" s="778"/>
      <c r="W22" s="778"/>
      <c r="X22" s="778"/>
      <c r="Y22" s="778"/>
      <c r="Z22" s="778"/>
      <c r="AA22" s="778"/>
      <c r="AB22" s="778"/>
      <c r="AC22" s="779"/>
    </row>
    <row r="23" spans="1:30"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0" ht="33" customHeight="1" thickBot="1">
      <c r="A24" s="782" t="s">
        <v>175</v>
      </c>
      <c r="B24" s="783"/>
      <c r="C24" s="784"/>
      <c r="D24" s="780" t="s">
        <v>360</v>
      </c>
      <c r="E24" s="781"/>
      <c r="F24" s="5"/>
      <c r="G24" s="5" t="s">
        <v>17</v>
      </c>
      <c r="H24" s="5"/>
      <c r="I24" s="5"/>
      <c r="J24" s="5"/>
      <c r="K24" s="5"/>
      <c r="L24" s="5"/>
      <c r="M24" s="5"/>
      <c r="N24" s="14"/>
      <c r="O24" s="67" t="s">
        <v>17</v>
      </c>
      <c r="P24" s="93"/>
      <c r="Q24" s="410" t="s">
        <v>176</v>
      </c>
      <c r="R24" s="766" t="s">
        <v>197</v>
      </c>
      <c r="S24" s="767"/>
      <c r="T24" s="768"/>
      <c r="U24" s="5"/>
      <c r="V24" s="5"/>
      <c r="W24" s="5"/>
      <c r="X24" s="5"/>
      <c r="Y24" s="5"/>
      <c r="Z24" s="5"/>
      <c r="AA24" s="5"/>
      <c r="AB24" s="5"/>
      <c r="AC24" s="16"/>
    </row>
    <row r="25" spans="1:30" ht="15" customHeight="1">
      <c r="A25" s="13" t="s">
        <v>358</v>
      </c>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0"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0">
      <c r="A27" s="13"/>
      <c r="B27" s="5"/>
      <c r="C27" s="5"/>
      <c r="D27" s="5"/>
      <c r="E27" s="5"/>
      <c r="F27" s="5"/>
      <c r="G27" s="5"/>
      <c r="H27" s="5"/>
      <c r="I27" s="5"/>
      <c r="J27" s="5"/>
      <c r="K27" s="5"/>
      <c r="L27" s="5"/>
      <c r="M27" s="5"/>
      <c r="N27" s="14"/>
      <c r="O27" s="5" t="s">
        <v>17</v>
      </c>
      <c r="P27" s="6"/>
      <c r="AC27" s="17"/>
    </row>
    <row r="28" spans="1:30">
      <c r="A28" s="13"/>
      <c r="B28" s="5"/>
      <c r="C28" s="5"/>
      <c r="D28" s="5"/>
      <c r="E28" s="5"/>
      <c r="F28" s="5"/>
      <c r="G28" s="5"/>
      <c r="H28" s="5"/>
      <c r="I28" s="5"/>
      <c r="J28" s="5"/>
      <c r="K28" s="5"/>
      <c r="L28" s="5"/>
      <c r="M28" s="5"/>
      <c r="N28" s="14"/>
      <c r="O28" s="5" t="s">
        <v>17</v>
      </c>
      <c r="P28" s="6"/>
      <c r="AC28" s="17"/>
    </row>
    <row r="29" spans="1:30">
      <c r="A29" s="13"/>
      <c r="B29" s="5"/>
      <c r="C29" s="5"/>
      <c r="D29" s="5"/>
      <c r="E29" s="5"/>
      <c r="F29" s="5"/>
      <c r="G29" s="5"/>
      <c r="H29" s="5"/>
      <c r="I29" s="5"/>
      <c r="J29" s="5"/>
      <c r="K29" s="5"/>
      <c r="L29" s="5"/>
      <c r="M29" s="5"/>
      <c r="N29" s="14"/>
      <c r="O29" s="5" t="s">
        <v>17</v>
      </c>
      <c r="P29" s="6"/>
      <c r="AC29" s="17"/>
      <c r="AD29" s="100"/>
    </row>
    <row r="30" spans="1:30">
      <c r="A30" s="13"/>
      <c r="B30" s="5"/>
      <c r="C30" s="5"/>
      <c r="D30" s="5"/>
      <c r="E30" s="5"/>
      <c r="F30" s="5"/>
      <c r="G30" s="5"/>
      <c r="H30" s="5"/>
      <c r="I30" s="5"/>
      <c r="J30" s="5"/>
      <c r="K30" s="5"/>
      <c r="L30" s="5"/>
      <c r="M30" s="5"/>
      <c r="N30" s="14"/>
      <c r="O30" s="5"/>
      <c r="P30" s="6"/>
      <c r="AC30" s="17"/>
    </row>
    <row r="31" spans="1:30" ht="21.6">
      <c r="A31" s="193" t="s">
        <v>177</v>
      </c>
      <c r="B31" s="5"/>
      <c r="C31" s="5"/>
      <c r="D31" s="5"/>
      <c r="E31" s="5"/>
      <c r="F31" s="5"/>
      <c r="G31" s="5"/>
      <c r="H31" s="5"/>
      <c r="I31" s="5"/>
      <c r="J31" s="5"/>
      <c r="K31" s="5"/>
      <c r="L31" s="5"/>
      <c r="M31" s="5"/>
      <c r="N31" s="14"/>
      <c r="O31" s="5"/>
      <c r="P31" s="6"/>
      <c r="AC31" s="17"/>
    </row>
    <row r="32" spans="1:30"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11"/>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178</v>
      </c>
      <c r="R39" s="75"/>
      <c r="S39" s="75"/>
      <c r="T39" s="75"/>
      <c r="U39" s="75"/>
      <c r="V39" s="75"/>
      <c r="W39" s="75"/>
      <c r="X39" s="75"/>
    </row>
    <row r="40" spans="1:29">
      <c r="Q40" s="75" t="s">
        <v>179</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3"/>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1:Z24"/>
  <sheetViews>
    <sheetView topLeftCell="C1" workbookViewId="0">
      <selection activeCell="J11" sqref="J11"/>
    </sheetView>
  </sheetViews>
  <sheetFormatPr defaultRowHeight="13.2"/>
  <cols>
    <col min="4" max="9" width="7.21875" customWidth="1"/>
    <col min="14" max="14" width="9.44140625" bestFit="1" customWidth="1"/>
  </cols>
  <sheetData>
    <row r="1" spans="1:26">
      <c r="A1" s="549"/>
      <c r="D1" t="s">
        <v>337</v>
      </c>
      <c r="E1" s="550" t="s">
        <v>338</v>
      </c>
      <c r="F1" t="s">
        <v>339</v>
      </c>
      <c r="G1" t="s">
        <v>340</v>
      </c>
      <c r="H1" t="s">
        <v>341</v>
      </c>
      <c r="I1" t="s">
        <v>342</v>
      </c>
      <c r="J1" t="s">
        <v>343</v>
      </c>
    </row>
    <row r="2" spans="1:26">
      <c r="E2" t="s">
        <v>193</v>
      </c>
    </row>
    <row r="3" spans="1:26">
      <c r="D3" s="551">
        <v>6</v>
      </c>
      <c r="E3" s="551">
        <v>10</v>
      </c>
      <c r="F3" s="552">
        <v>1</v>
      </c>
      <c r="G3" s="553">
        <v>5</v>
      </c>
      <c r="H3" s="552">
        <v>5</v>
      </c>
      <c r="I3" s="552">
        <v>2</v>
      </c>
      <c r="J3" s="552">
        <v>3</v>
      </c>
      <c r="L3" s="554"/>
      <c r="M3">
        <f>SUM(D3:L3)</f>
        <v>32</v>
      </c>
    </row>
    <row r="4" spans="1:26">
      <c r="D4" s="555">
        <f>+D3/$M$3</f>
        <v>0.1875</v>
      </c>
      <c r="E4" s="555">
        <f t="shared" ref="E4:J4" si="0">+E3/$M$3</f>
        <v>0.3125</v>
      </c>
      <c r="F4" s="556">
        <f t="shared" si="0"/>
        <v>3.125E-2</v>
      </c>
      <c r="G4" s="557">
        <f t="shared" si="0"/>
        <v>0.15625</v>
      </c>
      <c r="H4" s="556">
        <f t="shared" si="0"/>
        <v>0.15625</v>
      </c>
      <c r="I4" s="556">
        <f t="shared" si="0"/>
        <v>6.25E-2</v>
      </c>
      <c r="J4" s="556">
        <f t="shared" si="0"/>
        <v>9.375E-2</v>
      </c>
    </row>
    <row r="7" spans="1:26" ht="13.8" thickBot="1"/>
    <row r="8" spans="1:26" ht="13.8" thickBot="1">
      <c r="N8" s="790" t="s">
        <v>344</v>
      </c>
      <c r="O8" s="791"/>
      <c r="P8" s="174"/>
      <c r="Q8" s="174"/>
      <c r="R8" s="174"/>
      <c r="S8" s="174"/>
    </row>
    <row r="9" spans="1:26" ht="13.8" thickBot="1">
      <c r="N9" s="792" t="s">
        <v>345</v>
      </c>
      <c r="O9" s="793"/>
      <c r="P9" s="794"/>
      <c r="Q9" s="795" t="s">
        <v>346</v>
      </c>
      <c r="R9" s="796"/>
      <c r="S9" s="797"/>
    </row>
    <row r="10" spans="1:26" ht="13.8" thickBot="1">
      <c r="N10" s="558" t="s">
        <v>347</v>
      </c>
      <c r="O10" s="559" t="s">
        <v>347</v>
      </c>
      <c r="P10" s="560" t="s">
        <v>347</v>
      </c>
      <c r="Q10" s="558" t="s">
        <v>347</v>
      </c>
      <c r="R10" s="559" t="s">
        <v>347</v>
      </c>
      <c r="S10" s="561" t="s">
        <v>347</v>
      </c>
    </row>
    <row r="11" spans="1:26" ht="13.8" thickTop="1">
      <c r="N11" s="562" t="s">
        <v>348</v>
      </c>
      <c r="O11" s="563" t="s">
        <v>349</v>
      </c>
      <c r="P11" s="564" t="s">
        <v>350</v>
      </c>
      <c r="Q11" s="562" t="s">
        <v>348</v>
      </c>
      <c r="R11" s="563" t="s">
        <v>349</v>
      </c>
      <c r="S11" s="565" t="s">
        <v>350</v>
      </c>
    </row>
    <row r="12" spans="1:26" ht="13.8" thickBot="1">
      <c r="N12" s="566">
        <f>+U12</f>
        <v>3832</v>
      </c>
      <c r="O12" s="567">
        <f t="shared" ref="O12:S12" si="1">+V12</f>
        <v>1980</v>
      </c>
      <c r="P12" s="568">
        <f t="shared" si="1"/>
        <v>1852</v>
      </c>
      <c r="Q12" s="569">
        <f t="shared" si="1"/>
        <v>15195</v>
      </c>
      <c r="R12" s="567">
        <f t="shared" si="1"/>
        <v>7365</v>
      </c>
      <c r="S12" s="570">
        <f t="shared" si="1"/>
        <v>7830</v>
      </c>
      <c r="U12">
        <v>3832</v>
      </c>
      <c r="V12">
        <v>1980</v>
      </c>
      <c r="W12">
        <v>1852</v>
      </c>
      <c r="X12">
        <v>15195</v>
      </c>
      <c r="Y12">
        <v>7365</v>
      </c>
      <c r="Z12">
        <v>7830</v>
      </c>
    </row>
    <row r="14" spans="1:26" ht="13.8" thickBot="1"/>
    <row r="15" spans="1:26" ht="13.8" thickBot="1">
      <c r="N15" s="790" t="s">
        <v>351</v>
      </c>
      <c r="O15" s="791"/>
      <c r="P15" s="174"/>
      <c r="Q15" s="174"/>
      <c r="R15" s="174"/>
      <c r="S15" s="174"/>
    </row>
    <row r="16" spans="1:26" ht="13.8" thickBot="1">
      <c r="N16" s="792" t="s">
        <v>345</v>
      </c>
      <c r="O16" s="793"/>
      <c r="P16" s="794"/>
      <c r="Q16" s="795" t="s">
        <v>346</v>
      </c>
      <c r="R16" s="796"/>
      <c r="S16" s="797"/>
    </row>
    <row r="17" spans="14:26" ht="13.8" thickBot="1">
      <c r="N17" s="558" t="s">
        <v>347</v>
      </c>
      <c r="O17" s="559" t="s">
        <v>347</v>
      </c>
      <c r="P17" s="560" t="s">
        <v>347</v>
      </c>
      <c r="Q17" s="558" t="s">
        <v>347</v>
      </c>
      <c r="R17" s="559" t="s">
        <v>347</v>
      </c>
      <c r="S17" s="561" t="s">
        <v>347</v>
      </c>
    </row>
    <row r="18" spans="14:26" ht="13.8" thickTop="1">
      <c r="N18" s="562" t="s">
        <v>348</v>
      </c>
      <c r="O18" s="563" t="s">
        <v>349</v>
      </c>
      <c r="P18" s="564" t="s">
        <v>350</v>
      </c>
      <c r="Q18" s="562" t="s">
        <v>348</v>
      </c>
      <c r="R18" s="563" t="s">
        <v>349</v>
      </c>
      <c r="S18" s="565" t="s">
        <v>350</v>
      </c>
    </row>
    <row r="19" spans="14:26" ht="13.8" thickBot="1">
      <c r="N19" s="569">
        <f t="shared" ref="N19:S19" si="2">+U19</f>
        <v>4391</v>
      </c>
      <c r="O19" s="567">
        <f t="shared" si="2"/>
        <v>2249</v>
      </c>
      <c r="P19" s="568">
        <f t="shared" si="2"/>
        <v>2142</v>
      </c>
      <c r="Q19" s="569">
        <f t="shared" si="2"/>
        <v>11717</v>
      </c>
      <c r="R19" s="567">
        <f t="shared" si="2"/>
        <v>5714</v>
      </c>
      <c r="S19" s="570">
        <f t="shared" si="2"/>
        <v>6003</v>
      </c>
      <c r="U19">
        <v>4391</v>
      </c>
      <c r="V19">
        <v>2249</v>
      </c>
      <c r="W19">
        <v>2142</v>
      </c>
      <c r="X19">
        <v>11717</v>
      </c>
      <c r="Y19">
        <v>5714</v>
      </c>
      <c r="Z19">
        <v>6003</v>
      </c>
    </row>
    <row r="21" spans="14:26" ht="13.8" thickBot="1"/>
    <row r="22" spans="14:26" ht="13.8" thickBot="1">
      <c r="N22" s="785" t="s">
        <v>345</v>
      </c>
      <c r="O22" s="786"/>
      <c r="P22" s="786"/>
      <c r="Q22" s="787" t="s">
        <v>346</v>
      </c>
      <c r="R22" s="788"/>
      <c r="S22" s="789"/>
    </row>
    <row r="23" spans="14:26">
      <c r="N23" s="571" t="s">
        <v>348</v>
      </c>
      <c r="O23" s="572" t="s">
        <v>349</v>
      </c>
      <c r="P23" s="573" t="s">
        <v>350</v>
      </c>
      <c r="Q23" s="571" t="s">
        <v>348</v>
      </c>
      <c r="R23" s="572" t="s">
        <v>349</v>
      </c>
      <c r="S23" s="574" t="s">
        <v>350</v>
      </c>
    </row>
    <row r="24" spans="14:26" ht="13.8" thickBot="1">
      <c r="N24" s="575">
        <f t="shared" ref="N24:S24" si="3">(N19-N12)/N19</f>
        <v>0.12730585288089274</v>
      </c>
      <c r="O24" s="576">
        <f t="shared" si="3"/>
        <v>0.11960871498443752</v>
      </c>
      <c r="P24" s="577">
        <f t="shared" si="3"/>
        <v>0.13538748832866479</v>
      </c>
      <c r="Q24" s="575">
        <f t="shared" si="3"/>
        <v>-0.29683366049330034</v>
      </c>
      <c r="R24" s="576">
        <f t="shared" si="3"/>
        <v>-0.28893944697234863</v>
      </c>
      <c r="S24" s="578">
        <f t="shared" si="3"/>
        <v>-0.30434782608695654</v>
      </c>
    </row>
  </sheetData>
  <mergeCells count="8">
    <mergeCell ref="N22:P22"/>
    <mergeCell ref="Q22:S22"/>
    <mergeCell ref="N8:O8"/>
    <mergeCell ref="N9:P9"/>
    <mergeCell ref="Q9:S9"/>
    <mergeCell ref="N15:O15"/>
    <mergeCell ref="N16:P16"/>
    <mergeCell ref="Q16:S16"/>
  </mergeCells>
  <phoneticPr fontId="8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8" zoomScaleNormal="112" zoomScaleSheetLayoutView="98" workbookViewId="0">
      <selection activeCell="D3" sqref="D3"/>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125</v>
      </c>
      <c r="D1" s="522" t="str">
        <f>+D23</f>
        <v>対前週
インフルエンザ 　　     　   -22%   増加
新型コロナウイルス         -28% 　減少</v>
      </c>
    </row>
    <row r="2" spans="1:7" ht="17.25" customHeight="1" thickBot="1">
      <c r="B2" t="s">
        <v>405</v>
      </c>
      <c r="D2" s="803"/>
      <c r="E2" s="804"/>
    </row>
    <row r="3" spans="1:7" ht="16.5" customHeight="1" thickBot="1">
      <c r="B3" s="329" t="s">
        <v>126</v>
      </c>
      <c r="C3" s="330" t="s">
        <v>127</v>
      </c>
      <c r="D3" s="83" t="s">
        <v>128</v>
      </c>
    </row>
    <row r="4" spans="1:7" ht="17.25" customHeight="1" thickBot="1">
      <c r="B4" s="331" t="s">
        <v>129</v>
      </c>
      <c r="C4" s="332" t="s">
        <v>205</v>
      </c>
      <c r="D4" s="59"/>
    </row>
    <row r="5" spans="1:7" ht="17.25" customHeight="1">
      <c r="B5" s="805" t="s">
        <v>130</v>
      </c>
      <c r="C5" s="808" t="s">
        <v>131</v>
      </c>
      <c r="D5" s="809"/>
    </row>
    <row r="6" spans="1:7" ht="19.2" customHeight="1">
      <c r="B6" s="806"/>
      <c r="C6" s="810" t="s">
        <v>132</v>
      </c>
      <c r="D6" s="811"/>
      <c r="G6" s="94"/>
    </row>
    <row r="7" spans="1:7" ht="19.95" customHeight="1">
      <c r="B7" s="806"/>
      <c r="C7" s="111" t="s">
        <v>133</v>
      </c>
      <c r="D7" s="112"/>
      <c r="G7" s="94"/>
    </row>
    <row r="8" spans="1:7" ht="25.2" customHeight="1" thickBot="1">
      <c r="B8" s="807"/>
      <c r="C8" s="96" t="s">
        <v>134</v>
      </c>
      <c r="D8" s="95"/>
      <c r="G8" s="94"/>
    </row>
    <row r="9" spans="1:7" ht="46.2" customHeight="1" thickBot="1">
      <c r="B9" s="333" t="s">
        <v>135</v>
      </c>
      <c r="C9" s="812" t="s">
        <v>206</v>
      </c>
      <c r="D9" s="813"/>
    </row>
    <row r="10" spans="1:7" ht="64.2" customHeight="1" thickBot="1">
      <c r="B10" s="334" t="s">
        <v>136</v>
      </c>
      <c r="C10" s="814" t="s">
        <v>207</v>
      </c>
      <c r="D10" s="815"/>
    </row>
    <row r="11" spans="1:7" ht="62.4" customHeight="1" thickBot="1">
      <c r="B11" s="60"/>
      <c r="C11" s="335" t="s">
        <v>208</v>
      </c>
      <c r="D11" s="336" t="s">
        <v>209</v>
      </c>
      <c r="F11" s="1" t="s">
        <v>17</v>
      </c>
    </row>
    <row r="12" spans="1:7" ht="37.950000000000003" customHeight="1" thickBot="1">
      <c r="B12" s="333" t="s">
        <v>211</v>
      </c>
      <c r="C12" s="814" t="s">
        <v>210</v>
      </c>
      <c r="D12" s="815"/>
    </row>
    <row r="13" spans="1:7" ht="117" customHeight="1" thickBot="1">
      <c r="B13" s="337" t="s">
        <v>137</v>
      </c>
      <c r="C13" s="338" t="s">
        <v>212</v>
      </c>
      <c r="D13" s="339" t="s">
        <v>213</v>
      </c>
      <c r="F13" t="s">
        <v>3</v>
      </c>
    </row>
    <row r="14" spans="1:7" ht="66" customHeight="1" thickBot="1">
      <c r="A14" t="s">
        <v>41</v>
      </c>
      <c r="B14" s="340" t="s">
        <v>138</v>
      </c>
      <c r="C14" s="801" t="s">
        <v>214</v>
      </c>
      <c r="D14" s="802"/>
    </row>
    <row r="15" spans="1:7" ht="17.25" customHeight="1"/>
    <row r="16" spans="1:7" ht="17.25" customHeight="1">
      <c r="B16" s="798" t="s">
        <v>139</v>
      </c>
      <c r="C16" s="174"/>
      <c r="D16" s="1" t="s">
        <v>41</v>
      </c>
    </row>
    <row r="17" spans="2:5">
      <c r="B17" s="798"/>
      <c r="C17"/>
    </row>
    <row r="18" spans="2:5">
      <c r="B18" s="798"/>
      <c r="E18" s="1" t="s">
        <v>17</v>
      </c>
    </row>
    <row r="19" spans="2:5">
      <c r="B19" s="798"/>
    </row>
    <row r="20" spans="2:5">
      <c r="B20" s="798"/>
    </row>
    <row r="21" spans="2:5" ht="16.2">
      <c r="B21" s="798"/>
      <c r="D21" s="243" t="s">
        <v>140</v>
      </c>
    </row>
    <row r="22" spans="2:5">
      <c r="B22" s="798"/>
    </row>
    <row r="23" spans="2:5">
      <c r="B23" s="798"/>
      <c r="D23" s="799" t="s">
        <v>217</v>
      </c>
    </row>
    <row r="24" spans="2:5">
      <c r="B24" s="798"/>
      <c r="D24" s="800"/>
    </row>
    <row r="25" spans="2:5">
      <c r="B25" s="798"/>
      <c r="D25" s="800"/>
    </row>
    <row r="26" spans="2:5">
      <c r="B26" s="798"/>
      <c r="D26" s="800"/>
    </row>
    <row r="27" spans="2:5">
      <c r="B27" s="798"/>
      <c r="D27" s="800"/>
    </row>
    <row r="28" spans="2:5">
      <c r="B28" s="798"/>
    </row>
    <row r="29" spans="2:5">
      <c r="B29" s="798"/>
      <c r="D29" s="1" t="s">
        <v>41</v>
      </c>
    </row>
    <row r="30" spans="2:5">
      <c r="B30" s="798"/>
      <c r="D30" s="1" t="s">
        <v>41</v>
      </c>
    </row>
    <row r="31" spans="2:5">
      <c r="B31" s="798"/>
    </row>
    <row r="32" spans="2:5">
      <c r="B32" s="798"/>
    </row>
    <row r="33" spans="2:2">
      <c r="B33" s="798"/>
    </row>
  </sheetData>
  <mergeCells count="10">
    <mergeCell ref="B16:B33"/>
    <mergeCell ref="D23:D27"/>
    <mergeCell ref="C14:D14"/>
    <mergeCell ref="D2:E2"/>
    <mergeCell ref="B5:B8"/>
    <mergeCell ref="C5:D5"/>
    <mergeCell ref="C6:D6"/>
    <mergeCell ref="C9:D9"/>
    <mergeCell ref="C10:D10"/>
    <mergeCell ref="C12:D12"/>
  </mergeCells>
  <phoneticPr fontId="83"/>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ヘッドライン</vt:lpstr>
      <vt:lpstr>スポンサー公告</vt:lpstr>
      <vt:lpstr>43　ノロウイルス関連情報 </vt:lpstr>
      <vt:lpstr>44 衛生教養</vt:lpstr>
      <vt:lpstr>44　食中毒記事等 </vt:lpstr>
      <vt:lpstr>44 海外情報</vt:lpstr>
      <vt:lpstr>44　感染症統計</vt:lpstr>
      <vt:lpstr>Sheet1</vt:lpstr>
      <vt:lpstr>42　感染症情報</vt:lpstr>
      <vt:lpstr>44　食品回収</vt:lpstr>
      <vt:lpstr>44　食品表示</vt:lpstr>
      <vt:lpstr>44 残留農薬など</vt:lpstr>
      <vt:lpstr>'42　感染症情報'!Print_Area</vt:lpstr>
      <vt:lpstr>'43　ノロウイルス関連情報 '!Print_Area</vt:lpstr>
      <vt:lpstr>'44 海外情報'!Print_Area</vt:lpstr>
      <vt:lpstr>'44　感染症統計'!Print_Area</vt:lpstr>
      <vt:lpstr>'44 残留農薬など'!Print_Area</vt:lpstr>
      <vt:lpstr>'44　食中毒記事等 '!Print_Area</vt:lpstr>
      <vt:lpstr>'44　食品回収'!Print_Area</vt:lpstr>
      <vt:lpstr>'44　食品表示'!Print_Area</vt:lpstr>
      <vt:lpstr>スポンサー公告!Print_Area</vt:lpstr>
      <vt:lpstr>'44　食中毒記事等 '!Print_Titles</vt:lpstr>
      <vt:lpstr>'44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2024-11-10T06:02:44Z</dcterms:modified>
  <cp:category/>
  <cp:contentStatus/>
</cp:coreProperties>
</file>